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fsc-br\dfs\DIOR\Dior-Sef\GEPLA\Relatório de Gestão 2019\Exercicio 2019\"/>
    </mc:Choice>
  </mc:AlternateContent>
  <bookViews>
    <workbookView xWindow="0" yWindow="0" windowWidth="19200" windowHeight="11490" firstSheet="1" activeTab="1"/>
  </bookViews>
  <sheets>
    <sheet name="Planilha1" sheetId="1" state="hidden" r:id="rId1"/>
    <sheet name="Instruções" sheetId="6" r:id="rId2"/>
    <sheet name="I.Execução LOA" sheetId="4" r:id="rId3"/>
    <sheet name="II.AFF" sheetId="5" r:id="rId4"/>
    <sheet name="LDO" sheetId="2" state="hidden" r:id="rId5"/>
    <sheet name="base" sheetId="3" state="hidden" r:id="rId6"/>
  </sheets>
  <calcPr calcId="162913"/>
  <pivotCaches>
    <pivotCache cacheId="1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3" l="1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T1501" i="3"/>
  <c r="T1502" i="3"/>
  <c r="T1503" i="3"/>
  <c r="T1504" i="3"/>
  <c r="T1505" i="3"/>
  <c r="T1506" i="3"/>
  <c r="T1507" i="3"/>
  <c r="T1508" i="3"/>
  <c r="T1509" i="3"/>
  <c r="T1510" i="3"/>
  <c r="T1511" i="3"/>
  <c r="T1512" i="3"/>
  <c r="T1513" i="3"/>
  <c r="T1514" i="3"/>
  <c r="T1515" i="3"/>
  <c r="T1516" i="3"/>
  <c r="T1517" i="3"/>
  <c r="T1518" i="3"/>
  <c r="T1519" i="3"/>
  <c r="T1520" i="3"/>
  <c r="T1521" i="3"/>
  <c r="T1522" i="3"/>
  <c r="T1523" i="3"/>
  <c r="T1524" i="3"/>
  <c r="T1525" i="3"/>
  <c r="T1526" i="3"/>
  <c r="T1527" i="3"/>
  <c r="T1528" i="3"/>
  <c r="T1529" i="3"/>
  <c r="T1530" i="3"/>
  <c r="T1531" i="3"/>
  <c r="T1532" i="3"/>
  <c r="T1533" i="3"/>
  <c r="T1534" i="3"/>
  <c r="T1535" i="3"/>
  <c r="T1536" i="3"/>
  <c r="T1537" i="3"/>
  <c r="T1538" i="3"/>
  <c r="T1539" i="3"/>
  <c r="T1540" i="3"/>
  <c r="T1541" i="3"/>
  <c r="T1542" i="3"/>
  <c r="T1543" i="3"/>
  <c r="T1544" i="3"/>
  <c r="T1545" i="3"/>
  <c r="T1546" i="3"/>
  <c r="T1547" i="3"/>
  <c r="T1548" i="3"/>
  <c r="T1549" i="3"/>
  <c r="T1550" i="3"/>
  <c r="T1551" i="3"/>
  <c r="T1552" i="3"/>
  <c r="T1553" i="3"/>
  <c r="T1554" i="3"/>
  <c r="T1555" i="3"/>
  <c r="T1556" i="3"/>
  <c r="T1557" i="3"/>
  <c r="T1558" i="3"/>
  <c r="T1559" i="3"/>
  <c r="T1560" i="3"/>
  <c r="T1561" i="3"/>
  <c r="T1562" i="3"/>
  <c r="T1563" i="3"/>
  <c r="T1564" i="3"/>
  <c r="T1565" i="3"/>
  <c r="T1566" i="3"/>
  <c r="T1567" i="3"/>
  <c r="T1568" i="3"/>
  <c r="T1569" i="3"/>
  <c r="T1570" i="3"/>
  <c r="T1571" i="3"/>
  <c r="T1572" i="3"/>
  <c r="T1573" i="3"/>
  <c r="T1574" i="3"/>
  <c r="T1575" i="3"/>
  <c r="T1576" i="3"/>
  <c r="T1577" i="3"/>
  <c r="T1578" i="3"/>
  <c r="T1579" i="3"/>
  <c r="T1580" i="3"/>
  <c r="T1581" i="3"/>
  <c r="T1582" i="3"/>
  <c r="T1583" i="3"/>
  <c r="T1584" i="3"/>
  <c r="T1585" i="3"/>
  <c r="T1586" i="3"/>
  <c r="T1587" i="3"/>
  <c r="T1588" i="3"/>
  <c r="T1589" i="3"/>
  <c r="T1590" i="3"/>
  <c r="T1591" i="3"/>
  <c r="T1592" i="3"/>
  <c r="T1593" i="3"/>
  <c r="T1594" i="3"/>
  <c r="T1595" i="3"/>
  <c r="T1596" i="3"/>
  <c r="T1597" i="3"/>
  <c r="T1598" i="3"/>
  <c r="T1599" i="3"/>
  <c r="T1600" i="3"/>
  <c r="T1601" i="3"/>
  <c r="T1602" i="3"/>
  <c r="T1603" i="3"/>
  <c r="T1604" i="3"/>
  <c r="T1605" i="3"/>
  <c r="T1606" i="3"/>
  <c r="T1607" i="3"/>
  <c r="T1608" i="3"/>
  <c r="T1609" i="3"/>
  <c r="T1610" i="3"/>
  <c r="T1611" i="3"/>
  <c r="T1612" i="3"/>
  <c r="T1613" i="3"/>
  <c r="T1614" i="3"/>
  <c r="T1615" i="3"/>
  <c r="T1616" i="3"/>
  <c r="T1617" i="3"/>
  <c r="T1618" i="3"/>
  <c r="T1619" i="3"/>
  <c r="T1620" i="3"/>
  <c r="T1621" i="3"/>
  <c r="T1622" i="3"/>
  <c r="T1623" i="3"/>
  <c r="T1624" i="3"/>
  <c r="T1625" i="3"/>
  <c r="T1626" i="3"/>
  <c r="T1627" i="3"/>
  <c r="T1628" i="3"/>
  <c r="T1629" i="3"/>
  <c r="T1630" i="3"/>
  <c r="T1631" i="3"/>
  <c r="T1632" i="3"/>
  <c r="T1633" i="3"/>
  <c r="T1634" i="3"/>
  <c r="T1635" i="3"/>
  <c r="T1636" i="3"/>
  <c r="T1637" i="3"/>
  <c r="T1638" i="3"/>
  <c r="T1639" i="3"/>
  <c r="T1640" i="3"/>
  <c r="T1641" i="3"/>
  <c r="T1642" i="3"/>
  <c r="T1643" i="3"/>
  <c r="T1644" i="3"/>
  <c r="T1645" i="3"/>
  <c r="T1646" i="3"/>
  <c r="T1647" i="3"/>
  <c r="T1648" i="3"/>
  <c r="T1649" i="3"/>
  <c r="T1650" i="3"/>
  <c r="T1651" i="3"/>
  <c r="T1652" i="3"/>
  <c r="T1653" i="3"/>
  <c r="T1654" i="3"/>
  <c r="T1655" i="3"/>
  <c r="T1656" i="3"/>
  <c r="T1657" i="3"/>
  <c r="T1658" i="3"/>
  <c r="T1659" i="3"/>
  <c r="T1660" i="3"/>
  <c r="T1661" i="3"/>
  <c r="T1662" i="3"/>
  <c r="T1663" i="3"/>
  <c r="T1664" i="3"/>
  <c r="T1665" i="3"/>
  <c r="T1666" i="3"/>
  <c r="T1667" i="3"/>
  <c r="T1668" i="3"/>
  <c r="T1669" i="3"/>
  <c r="T1670" i="3"/>
  <c r="T1671" i="3"/>
  <c r="T1672" i="3"/>
  <c r="T1673" i="3"/>
  <c r="T1674" i="3"/>
  <c r="T1675" i="3"/>
  <c r="T1676" i="3"/>
  <c r="T1677" i="3"/>
  <c r="T1678" i="3"/>
  <c r="T1679" i="3"/>
  <c r="T1680" i="3"/>
  <c r="T1681" i="3"/>
  <c r="T1682" i="3"/>
  <c r="T1683" i="3"/>
  <c r="T1684" i="3"/>
  <c r="T1685" i="3"/>
  <c r="T1686" i="3"/>
  <c r="T1687" i="3"/>
  <c r="T1688" i="3"/>
  <c r="T1689" i="3"/>
  <c r="T1690" i="3"/>
  <c r="T1691" i="3"/>
  <c r="T1692" i="3"/>
  <c r="T1693" i="3"/>
  <c r="T1694" i="3"/>
  <c r="T1695" i="3"/>
  <c r="T1696" i="3"/>
  <c r="T1697" i="3"/>
  <c r="T1698" i="3"/>
  <c r="T1699" i="3"/>
  <c r="T1700" i="3"/>
  <c r="T1701" i="3"/>
  <c r="T1702" i="3"/>
  <c r="T1703" i="3"/>
  <c r="T1704" i="3"/>
  <c r="T1705" i="3"/>
  <c r="T1706" i="3"/>
  <c r="T1707" i="3"/>
  <c r="T1708" i="3"/>
  <c r="T1709" i="3"/>
  <c r="T1710" i="3"/>
  <c r="T1711" i="3"/>
  <c r="T1712" i="3"/>
  <c r="T1713" i="3"/>
  <c r="T1714" i="3"/>
  <c r="T1715" i="3"/>
  <c r="T1716" i="3"/>
  <c r="T1717" i="3"/>
  <c r="T1718" i="3"/>
  <c r="T1719" i="3"/>
  <c r="T1720" i="3"/>
  <c r="T1721" i="3"/>
  <c r="T1722" i="3"/>
  <c r="T1723" i="3"/>
  <c r="T1724" i="3"/>
  <c r="T1725" i="3"/>
  <c r="T1726" i="3"/>
  <c r="T1727" i="3"/>
  <c r="T1728" i="3"/>
  <c r="T1729" i="3"/>
  <c r="T1730" i="3"/>
  <c r="T1731" i="3"/>
  <c r="T1732" i="3"/>
  <c r="T1733" i="3"/>
  <c r="T1734" i="3"/>
  <c r="T1735" i="3"/>
  <c r="T1736" i="3"/>
  <c r="T1737" i="3"/>
  <c r="T1738" i="3"/>
  <c r="T1739" i="3"/>
  <c r="T1740" i="3"/>
  <c r="T1741" i="3"/>
  <c r="T1742" i="3"/>
  <c r="T1743" i="3"/>
  <c r="T1744" i="3"/>
  <c r="T1745" i="3"/>
  <c r="T1746" i="3"/>
  <c r="T1747" i="3"/>
  <c r="T1748" i="3"/>
  <c r="T1749" i="3"/>
  <c r="T1750" i="3"/>
  <c r="T1751" i="3"/>
  <c r="T1752" i="3"/>
  <c r="T1753" i="3"/>
  <c r="T1754" i="3"/>
  <c r="T1755" i="3"/>
  <c r="T1756" i="3"/>
  <c r="T1757" i="3"/>
  <c r="T1758" i="3"/>
  <c r="T1759" i="3"/>
  <c r="T1760" i="3"/>
  <c r="T1761" i="3"/>
  <c r="T1762" i="3"/>
  <c r="T1763" i="3"/>
  <c r="T1764" i="3"/>
  <c r="T1765" i="3"/>
  <c r="T1766" i="3"/>
  <c r="T1767" i="3"/>
  <c r="T1768" i="3"/>
  <c r="T1769" i="3"/>
  <c r="T1770" i="3"/>
  <c r="T1771" i="3"/>
  <c r="T1772" i="3"/>
  <c r="T1773" i="3"/>
  <c r="T1774" i="3"/>
  <c r="T1775" i="3"/>
  <c r="T1776" i="3"/>
  <c r="T1777" i="3"/>
  <c r="T1778" i="3"/>
  <c r="T1779" i="3"/>
  <c r="T1780" i="3"/>
  <c r="T1781" i="3"/>
  <c r="T1782" i="3"/>
  <c r="T1783" i="3"/>
  <c r="T1784" i="3"/>
  <c r="T1785" i="3"/>
  <c r="T1786" i="3"/>
  <c r="T1787" i="3"/>
  <c r="T1788" i="3"/>
  <c r="T1789" i="3"/>
  <c r="T1790" i="3"/>
  <c r="T1791" i="3"/>
  <c r="T1792" i="3"/>
  <c r="T1793" i="3"/>
  <c r="T1794" i="3"/>
  <c r="T1795" i="3"/>
  <c r="T1796" i="3"/>
  <c r="T1797" i="3"/>
  <c r="T1798" i="3"/>
  <c r="T1799" i="3"/>
  <c r="T1800" i="3"/>
  <c r="T1801" i="3"/>
  <c r="T1802" i="3"/>
  <c r="T1803" i="3"/>
  <c r="T1804" i="3"/>
  <c r="T1805" i="3"/>
  <c r="T1806" i="3"/>
  <c r="T1807" i="3"/>
  <c r="T1808" i="3"/>
  <c r="T1809" i="3"/>
  <c r="T1810" i="3"/>
  <c r="T1811" i="3"/>
  <c r="T1812" i="3"/>
  <c r="T1813" i="3"/>
  <c r="T1814" i="3"/>
  <c r="T1815" i="3"/>
  <c r="T1816" i="3"/>
  <c r="T1817" i="3"/>
  <c r="T1818" i="3"/>
  <c r="T1819" i="3"/>
  <c r="T1820" i="3"/>
  <c r="T1821" i="3"/>
  <c r="T1822" i="3"/>
  <c r="T1823" i="3"/>
  <c r="T1824" i="3"/>
  <c r="T1825" i="3"/>
  <c r="T1826" i="3"/>
  <c r="T1827" i="3"/>
  <c r="T1828" i="3"/>
  <c r="T1829" i="3"/>
  <c r="T1830" i="3"/>
  <c r="T1831" i="3"/>
  <c r="T1832" i="3"/>
  <c r="T1833" i="3"/>
  <c r="T1834" i="3"/>
  <c r="T1835" i="3"/>
  <c r="T1836" i="3"/>
  <c r="T1837" i="3"/>
  <c r="T1838" i="3"/>
  <c r="T1839" i="3"/>
  <c r="T1840" i="3"/>
  <c r="T1841" i="3"/>
  <c r="T1842" i="3"/>
  <c r="T1843" i="3"/>
  <c r="S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S1501" i="3"/>
  <c r="S1502" i="3"/>
  <c r="S1503" i="3"/>
  <c r="S1504" i="3"/>
  <c r="S1505" i="3"/>
  <c r="S1506" i="3"/>
  <c r="S1507" i="3"/>
  <c r="S1508" i="3"/>
  <c r="S1509" i="3"/>
  <c r="S1510" i="3"/>
  <c r="S1511" i="3"/>
  <c r="S1512" i="3"/>
  <c r="S1513" i="3"/>
  <c r="S1514" i="3"/>
  <c r="S1515" i="3"/>
  <c r="S1516" i="3"/>
  <c r="S1517" i="3"/>
  <c r="S1518" i="3"/>
  <c r="S1519" i="3"/>
  <c r="S1520" i="3"/>
  <c r="S1521" i="3"/>
  <c r="S1522" i="3"/>
  <c r="S1523" i="3"/>
  <c r="S1524" i="3"/>
  <c r="S1525" i="3"/>
  <c r="S1526" i="3"/>
  <c r="S1527" i="3"/>
  <c r="S1528" i="3"/>
  <c r="S1529" i="3"/>
  <c r="S1530" i="3"/>
  <c r="S1531" i="3"/>
  <c r="S1532" i="3"/>
  <c r="S1533" i="3"/>
  <c r="S1534" i="3"/>
  <c r="S1535" i="3"/>
  <c r="S1536" i="3"/>
  <c r="S1537" i="3"/>
  <c r="S1538" i="3"/>
  <c r="S1539" i="3"/>
  <c r="S1540" i="3"/>
  <c r="S1541" i="3"/>
  <c r="S1542" i="3"/>
  <c r="S1543" i="3"/>
  <c r="S1544" i="3"/>
  <c r="S1545" i="3"/>
  <c r="S1546" i="3"/>
  <c r="S1547" i="3"/>
  <c r="S1548" i="3"/>
  <c r="S1549" i="3"/>
  <c r="S1550" i="3"/>
  <c r="S1551" i="3"/>
  <c r="S1552" i="3"/>
  <c r="S1553" i="3"/>
  <c r="S1554" i="3"/>
  <c r="S1555" i="3"/>
  <c r="S1556" i="3"/>
  <c r="S1557" i="3"/>
  <c r="S1558" i="3"/>
  <c r="S1559" i="3"/>
  <c r="S1560" i="3"/>
  <c r="S1561" i="3"/>
  <c r="S1562" i="3"/>
  <c r="S1563" i="3"/>
  <c r="S1564" i="3"/>
  <c r="S1565" i="3"/>
  <c r="S1566" i="3"/>
  <c r="S1567" i="3"/>
  <c r="S1568" i="3"/>
  <c r="S1569" i="3"/>
  <c r="S1570" i="3"/>
  <c r="S1571" i="3"/>
  <c r="S1572" i="3"/>
  <c r="S1573" i="3"/>
  <c r="S1574" i="3"/>
  <c r="S1575" i="3"/>
  <c r="S1576" i="3"/>
  <c r="S1577" i="3"/>
  <c r="S1578" i="3"/>
  <c r="S1579" i="3"/>
  <c r="S1580" i="3"/>
  <c r="S1581" i="3"/>
  <c r="S1582" i="3"/>
  <c r="S1583" i="3"/>
  <c r="S1584" i="3"/>
  <c r="S1585" i="3"/>
  <c r="S1586" i="3"/>
  <c r="S1587" i="3"/>
  <c r="S1588" i="3"/>
  <c r="S1589" i="3"/>
  <c r="S1590" i="3"/>
  <c r="S1591" i="3"/>
  <c r="S1592" i="3"/>
  <c r="S1593" i="3"/>
  <c r="S1594" i="3"/>
  <c r="S1595" i="3"/>
  <c r="S1596" i="3"/>
  <c r="S1597" i="3"/>
  <c r="S1598" i="3"/>
  <c r="S1599" i="3"/>
  <c r="S1600" i="3"/>
  <c r="S1601" i="3"/>
  <c r="S1602" i="3"/>
  <c r="S1603" i="3"/>
  <c r="S1604" i="3"/>
  <c r="S1605" i="3"/>
  <c r="S1606" i="3"/>
  <c r="S1607" i="3"/>
  <c r="S1608" i="3"/>
  <c r="S1609" i="3"/>
  <c r="S1610" i="3"/>
  <c r="S1611" i="3"/>
  <c r="S1612" i="3"/>
  <c r="S1613" i="3"/>
  <c r="S1614" i="3"/>
  <c r="S1615" i="3"/>
  <c r="S1616" i="3"/>
  <c r="S1617" i="3"/>
  <c r="S1618" i="3"/>
  <c r="S1619" i="3"/>
  <c r="S1620" i="3"/>
  <c r="S1621" i="3"/>
  <c r="S1622" i="3"/>
  <c r="S1623" i="3"/>
  <c r="S1624" i="3"/>
  <c r="S1625" i="3"/>
  <c r="S1626" i="3"/>
  <c r="S1627" i="3"/>
  <c r="S1628" i="3"/>
  <c r="S1629" i="3"/>
  <c r="S1630" i="3"/>
  <c r="S1631" i="3"/>
  <c r="S1632" i="3"/>
  <c r="S1633" i="3"/>
  <c r="S1634" i="3"/>
  <c r="S1635" i="3"/>
  <c r="S1636" i="3"/>
  <c r="S1637" i="3"/>
  <c r="S1638" i="3"/>
  <c r="S1639" i="3"/>
  <c r="S1640" i="3"/>
  <c r="S1641" i="3"/>
  <c r="S1642" i="3"/>
  <c r="S1643" i="3"/>
  <c r="S1644" i="3"/>
  <c r="S1645" i="3"/>
  <c r="S1646" i="3"/>
  <c r="S1647" i="3"/>
  <c r="S1648" i="3"/>
  <c r="S1649" i="3"/>
  <c r="S1650" i="3"/>
  <c r="S1651" i="3"/>
  <c r="S1652" i="3"/>
  <c r="S1653" i="3"/>
  <c r="S1654" i="3"/>
  <c r="S1655" i="3"/>
  <c r="S1656" i="3"/>
  <c r="S1657" i="3"/>
  <c r="S1658" i="3"/>
  <c r="S1659" i="3"/>
  <c r="S1660" i="3"/>
  <c r="S1661" i="3"/>
  <c r="S1662" i="3"/>
  <c r="S1663" i="3"/>
  <c r="S1664" i="3"/>
  <c r="S1665" i="3"/>
  <c r="S1666" i="3"/>
  <c r="S1667" i="3"/>
  <c r="S1668" i="3"/>
  <c r="S1669" i="3"/>
  <c r="S1670" i="3"/>
  <c r="S1671" i="3"/>
  <c r="S1672" i="3"/>
  <c r="S1673" i="3"/>
  <c r="S1674" i="3"/>
  <c r="S1675" i="3"/>
  <c r="S1676" i="3"/>
  <c r="S1677" i="3"/>
  <c r="S1678" i="3"/>
  <c r="S1679" i="3"/>
  <c r="S1680" i="3"/>
  <c r="S1681" i="3"/>
  <c r="S1682" i="3"/>
  <c r="S1683" i="3"/>
  <c r="S1684" i="3"/>
  <c r="S1685" i="3"/>
  <c r="S1686" i="3"/>
  <c r="S1687" i="3"/>
  <c r="S1688" i="3"/>
  <c r="S1689" i="3"/>
  <c r="S1690" i="3"/>
  <c r="S1691" i="3"/>
  <c r="S1692" i="3"/>
  <c r="S1693" i="3"/>
  <c r="S1694" i="3"/>
  <c r="S1695" i="3"/>
  <c r="S1696" i="3"/>
  <c r="S1697" i="3"/>
  <c r="S1698" i="3"/>
  <c r="S1699" i="3"/>
  <c r="S1700" i="3"/>
  <c r="S1701" i="3"/>
  <c r="S1702" i="3"/>
  <c r="S1703" i="3"/>
  <c r="S1704" i="3"/>
  <c r="S1705" i="3"/>
  <c r="S1706" i="3"/>
  <c r="S1707" i="3"/>
  <c r="S1708" i="3"/>
  <c r="S1709" i="3"/>
  <c r="S1710" i="3"/>
  <c r="S1711" i="3"/>
  <c r="S1712" i="3"/>
  <c r="S1713" i="3"/>
  <c r="S1714" i="3"/>
  <c r="S1715" i="3"/>
  <c r="S1716" i="3"/>
  <c r="S1717" i="3"/>
  <c r="S1718" i="3"/>
  <c r="S1719" i="3"/>
  <c r="S1720" i="3"/>
  <c r="S1721" i="3"/>
  <c r="S1722" i="3"/>
  <c r="S1723" i="3"/>
  <c r="S1724" i="3"/>
  <c r="S1725" i="3"/>
  <c r="S1726" i="3"/>
  <c r="S1727" i="3"/>
  <c r="S1728" i="3"/>
  <c r="S1729" i="3"/>
  <c r="S1730" i="3"/>
  <c r="S1731" i="3"/>
  <c r="S1732" i="3"/>
  <c r="S1733" i="3"/>
  <c r="S1734" i="3"/>
  <c r="S1735" i="3"/>
  <c r="S1736" i="3"/>
  <c r="S1737" i="3"/>
  <c r="S1738" i="3"/>
  <c r="S1739" i="3"/>
  <c r="S1740" i="3"/>
  <c r="S1741" i="3"/>
  <c r="S1742" i="3"/>
  <c r="S1743" i="3"/>
  <c r="S1744" i="3"/>
  <c r="S1745" i="3"/>
  <c r="S1746" i="3"/>
  <c r="S1747" i="3"/>
  <c r="S1748" i="3"/>
  <c r="S1749" i="3"/>
  <c r="S1750" i="3"/>
  <c r="S1751" i="3"/>
  <c r="S1752" i="3"/>
  <c r="S1753" i="3"/>
  <c r="S1754" i="3"/>
  <c r="S1755" i="3"/>
  <c r="S1756" i="3"/>
  <c r="S1757" i="3"/>
  <c r="S1758" i="3"/>
  <c r="S1759" i="3"/>
  <c r="S1760" i="3"/>
  <c r="S1761" i="3"/>
  <c r="S1762" i="3"/>
  <c r="S1763" i="3"/>
  <c r="S1764" i="3"/>
  <c r="S1765" i="3"/>
  <c r="S1766" i="3"/>
  <c r="S1767" i="3"/>
  <c r="S1768" i="3"/>
  <c r="S1769" i="3"/>
  <c r="S1770" i="3"/>
  <c r="S1771" i="3"/>
  <c r="S1772" i="3"/>
  <c r="S1773" i="3"/>
  <c r="S1774" i="3"/>
  <c r="S1775" i="3"/>
  <c r="S1776" i="3"/>
  <c r="S1777" i="3"/>
  <c r="S1778" i="3"/>
  <c r="S1779" i="3"/>
  <c r="S1780" i="3"/>
  <c r="S1781" i="3"/>
  <c r="S1782" i="3"/>
  <c r="S1783" i="3"/>
  <c r="S1784" i="3"/>
  <c r="S1785" i="3"/>
  <c r="S1786" i="3"/>
  <c r="S1787" i="3"/>
  <c r="S1788" i="3"/>
  <c r="S1789" i="3"/>
  <c r="S1790" i="3"/>
  <c r="S1791" i="3"/>
  <c r="S1792" i="3"/>
  <c r="S1793" i="3"/>
  <c r="S1794" i="3"/>
  <c r="S1795" i="3"/>
  <c r="S1796" i="3"/>
  <c r="S1797" i="3"/>
  <c r="S1798" i="3"/>
  <c r="S1799" i="3"/>
  <c r="S1800" i="3"/>
  <c r="S1801" i="3"/>
  <c r="S1802" i="3"/>
  <c r="S1803" i="3"/>
  <c r="S1804" i="3"/>
  <c r="S1805" i="3"/>
  <c r="S1806" i="3"/>
  <c r="S1807" i="3"/>
  <c r="S1808" i="3"/>
  <c r="S1809" i="3"/>
  <c r="S1810" i="3"/>
  <c r="S1811" i="3"/>
  <c r="S1812" i="3"/>
  <c r="S1813" i="3"/>
  <c r="S1814" i="3"/>
  <c r="S1815" i="3"/>
  <c r="S1816" i="3"/>
  <c r="S1817" i="3"/>
  <c r="S1818" i="3"/>
  <c r="S1819" i="3"/>
  <c r="S1820" i="3"/>
  <c r="S1821" i="3"/>
  <c r="S1822" i="3"/>
  <c r="S1823" i="3"/>
  <c r="S1824" i="3"/>
  <c r="S1825" i="3"/>
  <c r="S1826" i="3"/>
  <c r="S1827" i="3"/>
  <c r="S1828" i="3"/>
  <c r="S1829" i="3"/>
  <c r="S1830" i="3"/>
  <c r="S1831" i="3"/>
  <c r="S1832" i="3"/>
  <c r="S1833" i="3"/>
  <c r="S1834" i="3"/>
  <c r="S1835" i="3"/>
  <c r="S1836" i="3"/>
  <c r="S1837" i="3"/>
  <c r="S1838" i="3"/>
  <c r="S1839" i="3"/>
  <c r="S1840" i="3"/>
  <c r="S1841" i="3"/>
  <c r="S1842" i="3"/>
  <c r="S1843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2" i="2"/>
  <c r="R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634" i="3"/>
  <c r="R1635" i="3"/>
  <c r="R1636" i="3"/>
  <c r="R1637" i="3"/>
  <c r="R1638" i="3"/>
  <c r="R1639" i="3"/>
  <c r="R1640" i="3"/>
  <c r="R1641" i="3"/>
  <c r="R1642" i="3"/>
  <c r="R1643" i="3"/>
  <c r="R1644" i="3"/>
  <c r="R1645" i="3"/>
  <c r="R1646" i="3"/>
  <c r="R1647" i="3"/>
  <c r="R1648" i="3"/>
  <c r="R1649" i="3"/>
  <c r="R1650" i="3"/>
  <c r="R1651" i="3"/>
  <c r="R1652" i="3"/>
  <c r="R1653" i="3"/>
  <c r="R1654" i="3"/>
  <c r="R1655" i="3"/>
  <c r="R1656" i="3"/>
  <c r="R1657" i="3"/>
  <c r="R1658" i="3"/>
  <c r="R1659" i="3"/>
  <c r="R1660" i="3"/>
  <c r="R1661" i="3"/>
  <c r="R1662" i="3"/>
  <c r="R1663" i="3"/>
  <c r="R1664" i="3"/>
  <c r="R1665" i="3"/>
  <c r="R1666" i="3"/>
  <c r="R1667" i="3"/>
  <c r="R1668" i="3"/>
  <c r="R1669" i="3"/>
  <c r="R1670" i="3"/>
  <c r="R1671" i="3"/>
  <c r="R1672" i="3"/>
  <c r="R1673" i="3"/>
  <c r="R1674" i="3"/>
  <c r="R1675" i="3"/>
  <c r="R1676" i="3"/>
  <c r="R1677" i="3"/>
  <c r="R1678" i="3"/>
  <c r="R1679" i="3"/>
  <c r="R1680" i="3"/>
  <c r="R1681" i="3"/>
  <c r="R1682" i="3"/>
  <c r="R1683" i="3"/>
  <c r="R1684" i="3"/>
  <c r="R1685" i="3"/>
  <c r="R1686" i="3"/>
  <c r="R1687" i="3"/>
  <c r="R1688" i="3"/>
  <c r="R1689" i="3"/>
  <c r="R1690" i="3"/>
  <c r="R1691" i="3"/>
  <c r="R1692" i="3"/>
  <c r="R1693" i="3"/>
  <c r="R1694" i="3"/>
  <c r="R1695" i="3"/>
  <c r="R1696" i="3"/>
  <c r="R1697" i="3"/>
  <c r="R1698" i="3"/>
  <c r="R1699" i="3"/>
  <c r="R1700" i="3"/>
  <c r="R1701" i="3"/>
  <c r="R1702" i="3"/>
  <c r="R1703" i="3"/>
  <c r="R1704" i="3"/>
  <c r="R1705" i="3"/>
  <c r="R1706" i="3"/>
  <c r="R1707" i="3"/>
  <c r="R1708" i="3"/>
  <c r="R1709" i="3"/>
  <c r="R1710" i="3"/>
  <c r="R1711" i="3"/>
  <c r="R1712" i="3"/>
  <c r="R1713" i="3"/>
  <c r="R1714" i="3"/>
  <c r="R1715" i="3"/>
  <c r="R1716" i="3"/>
  <c r="R1717" i="3"/>
  <c r="R1718" i="3"/>
  <c r="R1719" i="3"/>
  <c r="R1720" i="3"/>
  <c r="R1721" i="3"/>
  <c r="R1722" i="3"/>
  <c r="R1723" i="3"/>
  <c r="R1724" i="3"/>
  <c r="R1725" i="3"/>
  <c r="R1726" i="3"/>
  <c r="R1727" i="3"/>
  <c r="R1728" i="3"/>
  <c r="R1729" i="3"/>
  <c r="R1730" i="3"/>
  <c r="R1731" i="3"/>
  <c r="R1732" i="3"/>
  <c r="R1733" i="3"/>
  <c r="R1734" i="3"/>
  <c r="R1735" i="3"/>
  <c r="R1736" i="3"/>
  <c r="R1737" i="3"/>
  <c r="R1738" i="3"/>
  <c r="R1739" i="3"/>
  <c r="R1740" i="3"/>
  <c r="R1741" i="3"/>
  <c r="R1742" i="3"/>
  <c r="R1743" i="3"/>
  <c r="R1744" i="3"/>
  <c r="R1745" i="3"/>
  <c r="R1746" i="3"/>
  <c r="R1747" i="3"/>
  <c r="R1748" i="3"/>
  <c r="R1749" i="3"/>
  <c r="R1750" i="3"/>
  <c r="R1751" i="3"/>
  <c r="R1752" i="3"/>
  <c r="R1753" i="3"/>
  <c r="R1754" i="3"/>
  <c r="R1755" i="3"/>
  <c r="R1756" i="3"/>
  <c r="R1757" i="3"/>
  <c r="R1758" i="3"/>
  <c r="R1759" i="3"/>
  <c r="R1760" i="3"/>
  <c r="R1761" i="3"/>
  <c r="R1762" i="3"/>
  <c r="R1763" i="3"/>
  <c r="R1764" i="3"/>
  <c r="R1765" i="3"/>
  <c r="R1766" i="3"/>
  <c r="R1767" i="3"/>
  <c r="R1768" i="3"/>
  <c r="R1769" i="3"/>
  <c r="R1770" i="3"/>
  <c r="R1771" i="3"/>
  <c r="R1772" i="3"/>
  <c r="R1773" i="3"/>
  <c r="R1774" i="3"/>
  <c r="R1775" i="3"/>
  <c r="R1776" i="3"/>
  <c r="R1777" i="3"/>
  <c r="R1778" i="3"/>
  <c r="R1779" i="3"/>
  <c r="R1780" i="3"/>
  <c r="R1781" i="3"/>
  <c r="R1782" i="3"/>
  <c r="R1783" i="3"/>
  <c r="R1784" i="3"/>
  <c r="R1785" i="3"/>
  <c r="R1786" i="3"/>
  <c r="R1787" i="3"/>
  <c r="R1788" i="3"/>
  <c r="R1789" i="3"/>
  <c r="R1790" i="3"/>
  <c r="R1791" i="3"/>
  <c r="R1792" i="3"/>
  <c r="R1793" i="3"/>
  <c r="R1794" i="3"/>
  <c r="R1795" i="3"/>
  <c r="R1796" i="3"/>
  <c r="R1797" i="3"/>
  <c r="R1798" i="3"/>
  <c r="R1799" i="3"/>
  <c r="R1800" i="3"/>
  <c r="R1801" i="3"/>
  <c r="R1802" i="3"/>
  <c r="R1803" i="3"/>
  <c r="R1804" i="3"/>
  <c r="R1805" i="3"/>
  <c r="R1806" i="3"/>
  <c r="R1807" i="3"/>
  <c r="R1808" i="3"/>
  <c r="R1809" i="3"/>
  <c r="R1810" i="3"/>
  <c r="R1811" i="3"/>
  <c r="R1812" i="3"/>
  <c r="R1813" i="3"/>
  <c r="R1814" i="3"/>
  <c r="R1815" i="3"/>
  <c r="R1816" i="3"/>
  <c r="R1817" i="3"/>
  <c r="R1818" i="3"/>
  <c r="R1819" i="3"/>
  <c r="R1820" i="3"/>
  <c r="R1821" i="3"/>
  <c r="R1822" i="3"/>
  <c r="R1823" i="3"/>
  <c r="R1824" i="3"/>
  <c r="R1825" i="3"/>
  <c r="R1826" i="3"/>
  <c r="R1827" i="3"/>
  <c r="R1828" i="3"/>
  <c r="R1829" i="3"/>
  <c r="R1830" i="3"/>
  <c r="R1831" i="3"/>
  <c r="R1832" i="3"/>
  <c r="R1833" i="3"/>
  <c r="R1834" i="3"/>
  <c r="R1835" i="3"/>
  <c r="R1836" i="3"/>
  <c r="R1837" i="3"/>
  <c r="R1838" i="3"/>
  <c r="R1839" i="3"/>
  <c r="R1840" i="3"/>
  <c r="R1841" i="3"/>
  <c r="R1842" i="3"/>
  <c r="R1843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Q1501" i="3"/>
  <c r="Q1502" i="3"/>
  <c r="Q1503" i="3"/>
  <c r="Q1504" i="3"/>
  <c r="Q1505" i="3"/>
  <c r="Q1506" i="3"/>
  <c r="Q1507" i="3"/>
  <c r="Q1508" i="3"/>
  <c r="Q1509" i="3"/>
  <c r="Q1510" i="3"/>
  <c r="Q1511" i="3"/>
  <c r="Q1512" i="3"/>
  <c r="Q1513" i="3"/>
  <c r="Q1514" i="3"/>
  <c r="Q1515" i="3"/>
  <c r="Q1516" i="3"/>
  <c r="Q1517" i="3"/>
  <c r="Q1518" i="3"/>
  <c r="Q1519" i="3"/>
  <c r="Q1520" i="3"/>
  <c r="Q1521" i="3"/>
  <c r="Q1522" i="3"/>
  <c r="Q1523" i="3"/>
  <c r="Q1524" i="3"/>
  <c r="Q1525" i="3"/>
  <c r="Q1526" i="3"/>
  <c r="Q1527" i="3"/>
  <c r="Q1528" i="3"/>
  <c r="Q1529" i="3"/>
  <c r="Q1530" i="3"/>
  <c r="Q1531" i="3"/>
  <c r="Q1532" i="3"/>
  <c r="Q1533" i="3"/>
  <c r="Q1534" i="3"/>
  <c r="Q1535" i="3"/>
  <c r="Q1536" i="3"/>
  <c r="Q1537" i="3"/>
  <c r="Q1538" i="3"/>
  <c r="Q1539" i="3"/>
  <c r="Q1540" i="3"/>
  <c r="Q1541" i="3"/>
  <c r="Q1542" i="3"/>
  <c r="Q1543" i="3"/>
  <c r="Q1544" i="3"/>
  <c r="Q1545" i="3"/>
  <c r="Q1546" i="3"/>
  <c r="Q1547" i="3"/>
  <c r="Q1548" i="3"/>
  <c r="Q1549" i="3"/>
  <c r="Q1550" i="3"/>
  <c r="Q1551" i="3"/>
  <c r="Q1552" i="3"/>
  <c r="Q1553" i="3"/>
  <c r="Q1554" i="3"/>
  <c r="Q1555" i="3"/>
  <c r="Q1556" i="3"/>
  <c r="Q1557" i="3"/>
  <c r="Q1558" i="3"/>
  <c r="Q1559" i="3"/>
  <c r="Q1560" i="3"/>
  <c r="Q1561" i="3"/>
  <c r="Q1562" i="3"/>
  <c r="Q1563" i="3"/>
  <c r="Q1564" i="3"/>
  <c r="Q1565" i="3"/>
  <c r="Q1566" i="3"/>
  <c r="Q1567" i="3"/>
  <c r="Q1568" i="3"/>
  <c r="Q1569" i="3"/>
  <c r="Q1570" i="3"/>
  <c r="Q1571" i="3"/>
  <c r="Q1572" i="3"/>
  <c r="Q1573" i="3"/>
  <c r="Q1574" i="3"/>
  <c r="Q1575" i="3"/>
  <c r="Q1576" i="3"/>
  <c r="Q1577" i="3"/>
  <c r="Q1578" i="3"/>
  <c r="Q1579" i="3"/>
  <c r="Q1580" i="3"/>
  <c r="Q1581" i="3"/>
  <c r="Q1582" i="3"/>
  <c r="Q1583" i="3"/>
  <c r="Q1584" i="3"/>
  <c r="Q1585" i="3"/>
  <c r="Q1586" i="3"/>
  <c r="Q1587" i="3"/>
  <c r="Q1588" i="3"/>
  <c r="Q1589" i="3"/>
  <c r="Q1590" i="3"/>
  <c r="Q1591" i="3"/>
  <c r="Q1592" i="3"/>
  <c r="Q1593" i="3"/>
  <c r="Q1594" i="3"/>
  <c r="Q1595" i="3"/>
  <c r="Q1596" i="3"/>
  <c r="Q1597" i="3"/>
  <c r="Q1598" i="3"/>
  <c r="Q1599" i="3"/>
  <c r="Q1600" i="3"/>
  <c r="Q1601" i="3"/>
  <c r="Q1602" i="3"/>
  <c r="Q1603" i="3"/>
  <c r="Q1604" i="3"/>
  <c r="Q1605" i="3"/>
  <c r="Q1606" i="3"/>
  <c r="Q1607" i="3"/>
  <c r="Q1608" i="3"/>
  <c r="Q1609" i="3"/>
  <c r="Q1610" i="3"/>
  <c r="Q1611" i="3"/>
  <c r="Q1612" i="3"/>
  <c r="Q1613" i="3"/>
  <c r="Q1614" i="3"/>
  <c r="Q1615" i="3"/>
  <c r="Q1616" i="3"/>
  <c r="Q1617" i="3"/>
  <c r="Q1618" i="3"/>
  <c r="Q1619" i="3"/>
  <c r="Q1620" i="3"/>
  <c r="Q1621" i="3"/>
  <c r="Q1622" i="3"/>
  <c r="Q1623" i="3"/>
  <c r="Q1624" i="3"/>
  <c r="Q1625" i="3"/>
  <c r="Q1626" i="3"/>
  <c r="Q1627" i="3"/>
  <c r="Q1628" i="3"/>
  <c r="Q1629" i="3"/>
  <c r="Q1630" i="3"/>
  <c r="Q1631" i="3"/>
  <c r="Q1632" i="3"/>
  <c r="Q1633" i="3"/>
  <c r="Q1634" i="3"/>
  <c r="Q1635" i="3"/>
  <c r="Q1636" i="3"/>
  <c r="Q1637" i="3"/>
  <c r="Q1638" i="3"/>
  <c r="Q1639" i="3"/>
  <c r="Q1640" i="3"/>
  <c r="Q1641" i="3"/>
  <c r="Q1642" i="3"/>
  <c r="Q1643" i="3"/>
  <c r="Q1644" i="3"/>
  <c r="Q1645" i="3"/>
  <c r="Q1646" i="3"/>
  <c r="Q1647" i="3"/>
  <c r="Q1648" i="3"/>
  <c r="Q1649" i="3"/>
  <c r="Q1650" i="3"/>
  <c r="Q1651" i="3"/>
  <c r="Q1652" i="3"/>
  <c r="Q1653" i="3"/>
  <c r="Q1654" i="3"/>
  <c r="Q1655" i="3"/>
  <c r="Q1656" i="3"/>
  <c r="Q1657" i="3"/>
  <c r="Q1658" i="3"/>
  <c r="Q1659" i="3"/>
  <c r="Q1660" i="3"/>
  <c r="Q1661" i="3"/>
  <c r="Q1662" i="3"/>
  <c r="Q1663" i="3"/>
  <c r="Q1664" i="3"/>
  <c r="Q1665" i="3"/>
  <c r="Q1666" i="3"/>
  <c r="Q1667" i="3"/>
  <c r="Q1668" i="3"/>
  <c r="Q1669" i="3"/>
  <c r="Q1670" i="3"/>
  <c r="Q1671" i="3"/>
  <c r="Q1672" i="3"/>
  <c r="Q1673" i="3"/>
  <c r="Q1674" i="3"/>
  <c r="Q1675" i="3"/>
  <c r="Q1676" i="3"/>
  <c r="Q1677" i="3"/>
  <c r="Q1678" i="3"/>
  <c r="Q1679" i="3"/>
  <c r="Q1680" i="3"/>
  <c r="Q1681" i="3"/>
  <c r="Q1682" i="3"/>
  <c r="Q1683" i="3"/>
  <c r="Q1684" i="3"/>
  <c r="Q1685" i="3"/>
  <c r="Q1686" i="3"/>
  <c r="Q1687" i="3"/>
  <c r="Q1688" i="3"/>
  <c r="Q1689" i="3"/>
  <c r="Q1690" i="3"/>
  <c r="Q1691" i="3"/>
  <c r="Q1692" i="3"/>
  <c r="Q1693" i="3"/>
  <c r="Q1694" i="3"/>
  <c r="Q1695" i="3"/>
  <c r="Q1696" i="3"/>
  <c r="Q1697" i="3"/>
  <c r="Q1698" i="3"/>
  <c r="Q1699" i="3"/>
  <c r="Q1700" i="3"/>
  <c r="Q1701" i="3"/>
  <c r="Q1702" i="3"/>
  <c r="Q1703" i="3"/>
  <c r="Q1704" i="3"/>
  <c r="Q1705" i="3"/>
  <c r="Q1706" i="3"/>
  <c r="Q1707" i="3"/>
  <c r="Q1708" i="3"/>
  <c r="Q1709" i="3"/>
  <c r="Q1710" i="3"/>
  <c r="Q1711" i="3"/>
  <c r="Q1712" i="3"/>
  <c r="Q1713" i="3"/>
  <c r="Q1714" i="3"/>
  <c r="Q1715" i="3"/>
  <c r="Q1716" i="3"/>
  <c r="Q1717" i="3"/>
  <c r="Q1718" i="3"/>
  <c r="Q1719" i="3"/>
  <c r="Q1720" i="3"/>
  <c r="Q1721" i="3"/>
  <c r="Q1722" i="3"/>
  <c r="Q1723" i="3"/>
  <c r="Q1724" i="3"/>
  <c r="Q1725" i="3"/>
  <c r="Q1726" i="3"/>
  <c r="Q1727" i="3"/>
  <c r="Q1728" i="3"/>
  <c r="Q1729" i="3"/>
  <c r="Q1730" i="3"/>
  <c r="Q1731" i="3"/>
  <c r="Q1732" i="3"/>
  <c r="Q1733" i="3"/>
  <c r="Q1734" i="3"/>
  <c r="Q1735" i="3"/>
  <c r="Q1736" i="3"/>
  <c r="Q1737" i="3"/>
  <c r="Q1738" i="3"/>
  <c r="Q1739" i="3"/>
  <c r="Q1740" i="3"/>
  <c r="Q1741" i="3"/>
  <c r="Q1742" i="3"/>
  <c r="Q1743" i="3"/>
  <c r="Q1744" i="3"/>
  <c r="Q1745" i="3"/>
  <c r="Q1746" i="3"/>
  <c r="Q1747" i="3"/>
  <c r="Q1748" i="3"/>
  <c r="Q1749" i="3"/>
  <c r="Q1750" i="3"/>
  <c r="Q1751" i="3"/>
  <c r="Q1752" i="3"/>
  <c r="Q1753" i="3"/>
  <c r="Q1754" i="3"/>
  <c r="Q1755" i="3"/>
  <c r="Q1756" i="3"/>
  <c r="Q1757" i="3"/>
  <c r="Q1758" i="3"/>
  <c r="Q1759" i="3"/>
  <c r="Q1760" i="3"/>
  <c r="Q1761" i="3"/>
  <c r="Q1762" i="3"/>
  <c r="Q1763" i="3"/>
  <c r="Q1764" i="3"/>
  <c r="Q1765" i="3"/>
  <c r="Q1766" i="3"/>
  <c r="Q1767" i="3"/>
  <c r="Q1768" i="3"/>
  <c r="Q1769" i="3"/>
  <c r="Q1770" i="3"/>
  <c r="Q1771" i="3"/>
  <c r="Q1772" i="3"/>
  <c r="Q1773" i="3"/>
  <c r="Q1774" i="3"/>
  <c r="Q1775" i="3"/>
  <c r="Q1776" i="3"/>
  <c r="Q1777" i="3"/>
  <c r="Q1778" i="3"/>
  <c r="Q1779" i="3"/>
  <c r="Q1780" i="3"/>
  <c r="Q1781" i="3"/>
  <c r="Q1782" i="3"/>
  <c r="Q1783" i="3"/>
  <c r="Q1784" i="3"/>
  <c r="Q1785" i="3"/>
  <c r="Q1786" i="3"/>
  <c r="Q1787" i="3"/>
  <c r="Q1788" i="3"/>
  <c r="Q1789" i="3"/>
  <c r="Q1790" i="3"/>
  <c r="Q1791" i="3"/>
  <c r="Q1792" i="3"/>
  <c r="Q1793" i="3"/>
  <c r="Q1794" i="3"/>
  <c r="Q1795" i="3"/>
  <c r="Q1796" i="3"/>
  <c r="Q1797" i="3"/>
  <c r="Q1798" i="3"/>
  <c r="Q1799" i="3"/>
  <c r="Q1800" i="3"/>
  <c r="Q1801" i="3"/>
  <c r="Q1802" i="3"/>
  <c r="Q1803" i="3"/>
  <c r="Q1804" i="3"/>
  <c r="Q1805" i="3"/>
  <c r="Q1806" i="3"/>
  <c r="Q1807" i="3"/>
  <c r="Q1808" i="3"/>
  <c r="Q1809" i="3"/>
  <c r="Q1810" i="3"/>
  <c r="Q1811" i="3"/>
  <c r="Q1812" i="3"/>
  <c r="Q1813" i="3"/>
  <c r="Q1814" i="3"/>
  <c r="Q1815" i="3"/>
  <c r="Q1816" i="3"/>
  <c r="Q1817" i="3"/>
  <c r="Q1818" i="3"/>
  <c r="Q1819" i="3"/>
  <c r="Q1820" i="3"/>
  <c r="Q1821" i="3"/>
  <c r="Q1822" i="3"/>
  <c r="Q1823" i="3"/>
  <c r="Q1824" i="3"/>
  <c r="Q1825" i="3"/>
  <c r="Q1826" i="3"/>
  <c r="Q1827" i="3"/>
  <c r="Q1828" i="3"/>
  <c r="Q1829" i="3"/>
  <c r="Q1830" i="3"/>
  <c r="Q1831" i="3"/>
  <c r="Q1832" i="3"/>
  <c r="Q1833" i="3"/>
  <c r="Q1834" i="3"/>
  <c r="Q1835" i="3"/>
  <c r="Q1836" i="3"/>
  <c r="Q1837" i="3"/>
  <c r="Q1838" i="3"/>
  <c r="Q1839" i="3"/>
  <c r="Q1840" i="3"/>
  <c r="Q1841" i="3"/>
  <c r="Q1842" i="3"/>
  <c r="Q1843" i="3"/>
  <c r="P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P1501" i="3"/>
  <c r="P1502" i="3"/>
  <c r="P1503" i="3"/>
  <c r="P1504" i="3"/>
  <c r="P1505" i="3"/>
  <c r="P1506" i="3"/>
  <c r="P1507" i="3"/>
  <c r="P1508" i="3"/>
  <c r="P1509" i="3"/>
  <c r="P1510" i="3"/>
  <c r="P1511" i="3"/>
  <c r="P1512" i="3"/>
  <c r="P1513" i="3"/>
  <c r="P1514" i="3"/>
  <c r="P1515" i="3"/>
  <c r="P1516" i="3"/>
  <c r="P1517" i="3"/>
  <c r="P1518" i="3"/>
  <c r="P1519" i="3"/>
  <c r="P1520" i="3"/>
  <c r="P1521" i="3"/>
  <c r="P1522" i="3"/>
  <c r="P1523" i="3"/>
  <c r="P1524" i="3"/>
  <c r="P1525" i="3"/>
  <c r="P1526" i="3"/>
  <c r="P1527" i="3"/>
  <c r="P1528" i="3"/>
  <c r="P1529" i="3"/>
  <c r="P1530" i="3"/>
  <c r="P1531" i="3"/>
  <c r="P1532" i="3"/>
  <c r="P1533" i="3"/>
  <c r="P1534" i="3"/>
  <c r="P1535" i="3"/>
  <c r="P1536" i="3"/>
  <c r="P1537" i="3"/>
  <c r="P1538" i="3"/>
  <c r="P1539" i="3"/>
  <c r="P1540" i="3"/>
  <c r="P1541" i="3"/>
  <c r="P1542" i="3"/>
  <c r="P1543" i="3"/>
  <c r="P1544" i="3"/>
  <c r="P1545" i="3"/>
  <c r="P1546" i="3"/>
  <c r="P1547" i="3"/>
  <c r="P1548" i="3"/>
  <c r="P1549" i="3"/>
  <c r="P1550" i="3"/>
  <c r="P1551" i="3"/>
  <c r="P1552" i="3"/>
  <c r="P1553" i="3"/>
  <c r="P1554" i="3"/>
  <c r="P1555" i="3"/>
  <c r="P1556" i="3"/>
  <c r="P1557" i="3"/>
  <c r="P1558" i="3"/>
  <c r="P1559" i="3"/>
  <c r="P1560" i="3"/>
  <c r="P1561" i="3"/>
  <c r="P1562" i="3"/>
  <c r="P1563" i="3"/>
  <c r="P1564" i="3"/>
  <c r="P1565" i="3"/>
  <c r="P1566" i="3"/>
  <c r="P1567" i="3"/>
  <c r="P1568" i="3"/>
  <c r="P1569" i="3"/>
  <c r="P1570" i="3"/>
  <c r="P1571" i="3"/>
  <c r="P1572" i="3"/>
  <c r="P1573" i="3"/>
  <c r="P1574" i="3"/>
  <c r="P1575" i="3"/>
  <c r="P1576" i="3"/>
  <c r="P1577" i="3"/>
  <c r="P1578" i="3"/>
  <c r="P1579" i="3"/>
  <c r="P1580" i="3"/>
  <c r="P1581" i="3"/>
  <c r="P1582" i="3"/>
  <c r="P1583" i="3"/>
  <c r="P1584" i="3"/>
  <c r="P1585" i="3"/>
  <c r="P1586" i="3"/>
  <c r="P1587" i="3"/>
  <c r="P1588" i="3"/>
  <c r="P1589" i="3"/>
  <c r="P1590" i="3"/>
  <c r="P1591" i="3"/>
  <c r="P1592" i="3"/>
  <c r="P1593" i="3"/>
  <c r="P1594" i="3"/>
  <c r="P1595" i="3"/>
  <c r="P1596" i="3"/>
  <c r="P1597" i="3"/>
  <c r="P1598" i="3"/>
  <c r="P1599" i="3"/>
  <c r="P1600" i="3"/>
  <c r="P1601" i="3"/>
  <c r="P1602" i="3"/>
  <c r="P1603" i="3"/>
  <c r="P1604" i="3"/>
  <c r="P1605" i="3"/>
  <c r="P1606" i="3"/>
  <c r="P1607" i="3"/>
  <c r="P1608" i="3"/>
  <c r="P1609" i="3"/>
  <c r="P1610" i="3"/>
  <c r="P1611" i="3"/>
  <c r="P1612" i="3"/>
  <c r="P1613" i="3"/>
  <c r="P1614" i="3"/>
  <c r="P1615" i="3"/>
  <c r="P1616" i="3"/>
  <c r="P1617" i="3"/>
  <c r="P1618" i="3"/>
  <c r="P1619" i="3"/>
  <c r="P1620" i="3"/>
  <c r="P1621" i="3"/>
  <c r="P1622" i="3"/>
  <c r="P1623" i="3"/>
  <c r="P1624" i="3"/>
  <c r="P1625" i="3"/>
  <c r="P1626" i="3"/>
  <c r="P1627" i="3"/>
  <c r="P1628" i="3"/>
  <c r="P1629" i="3"/>
  <c r="P1630" i="3"/>
  <c r="P1631" i="3"/>
  <c r="P1632" i="3"/>
  <c r="P1633" i="3"/>
  <c r="P1634" i="3"/>
  <c r="P1635" i="3"/>
  <c r="P1636" i="3"/>
  <c r="P1637" i="3"/>
  <c r="P1638" i="3"/>
  <c r="P1639" i="3"/>
  <c r="P1640" i="3"/>
  <c r="P1641" i="3"/>
  <c r="P1642" i="3"/>
  <c r="P1643" i="3"/>
  <c r="P1644" i="3"/>
  <c r="P1645" i="3"/>
  <c r="P1646" i="3"/>
  <c r="P1647" i="3"/>
  <c r="P1648" i="3"/>
  <c r="P1649" i="3"/>
  <c r="P1650" i="3"/>
  <c r="P1651" i="3"/>
  <c r="P1652" i="3"/>
  <c r="P1653" i="3"/>
  <c r="P1654" i="3"/>
  <c r="P1655" i="3"/>
  <c r="P1656" i="3"/>
  <c r="P1657" i="3"/>
  <c r="P1658" i="3"/>
  <c r="P1659" i="3"/>
  <c r="P1660" i="3"/>
  <c r="P1661" i="3"/>
  <c r="P1662" i="3"/>
  <c r="P1663" i="3"/>
  <c r="P1664" i="3"/>
  <c r="P1665" i="3"/>
  <c r="P1666" i="3"/>
  <c r="P1667" i="3"/>
  <c r="P1668" i="3"/>
  <c r="P1669" i="3"/>
  <c r="P1670" i="3"/>
  <c r="P1671" i="3"/>
  <c r="P1672" i="3"/>
  <c r="P1673" i="3"/>
  <c r="P1674" i="3"/>
  <c r="P1675" i="3"/>
  <c r="P1676" i="3"/>
  <c r="P1677" i="3"/>
  <c r="P1678" i="3"/>
  <c r="P1679" i="3"/>
  <c r="P1680" i="3"/>
  <c r="P1681" i="3"/>
  <c r="P1682" i="3"/>
  <c r="P1683" i="3"/>
  <c r="P1684" i="3"/>
  <c r="P1685" i="3"/>
  <c r="P1686" i="3"/>
  <c r="P1687" i="3"/>
  <c r="P1688" i="3"/>
  <c r="P1689" i="3"/>
  <c r="P1690" i="3"/>
  <c r="P1691" i="3"/>
  <c r="P1692" i="3"/>
  <c r="P1693" i="3"/>
  <c r="P1694" i="3"/>
  <c r="P1695" i="3"/>
  <c r="P1696" i="3"/>
  <c r="P1697" i="3"/>
  <c r="P1698" i="3"/>
  <c r="P1699" i="3"/>
  <c r="P1700" i="3"/>
  <c r="P1701" i="3"/>
  <c r="P1702" i="3"/>
  <c r="P1703" i="3"/>
  <c r="P1704" i="3"/>
  <c r="P1705" i="3"/>
  <c r="P1706" i="3"/>
  <c r="P1707" i="3"/>
  <c r="P1708" i="3"/>
  <c r="P1709" i="3"/>
  <c r="P1710" i="3"/>
  <c r="P1711" i="3"/>
  <c r="P1712" i="3"/>
  <c r="P1713" i="3"/>
  <c r="P1714" i="3"/>
  <c r="P1715" i="3"/>
  <c r="P1716" i="3"/>
  <c r="P1717" i="3"/>
  <c r="P1718" i="3"/>
  <c r="P1719" i="3"/>
  <c r="P1720" i="3"/>
  <c r="P1721" i="3"/>
  <c r="P1722" i="3"/>
  <c r="P1723" i="3"/>
  <c r="P1724" i="3"/>
  <c r="P1725" i="3"/>
  <c r="P1726" i="3"/>
  <c r="P1727" i="3"/>
  <c r="P1728" i="3"/>
  <c r="P1729" i="3"/>
  <c r="P1730" i="3"/>
  <c r="P1731" i="3"/>
  <c r="P1732" i="3"/>
  <c r="P1733" i="3"/>
  <c r="P1734" i="3"/>
  <c r="P1735" i="3"/>
  <c r="P1736" i="3"/>
  <c r="P1737" i="3"/>
  <c r="P1738" i="3"/>
  <c r="P1739" i="3"/>
  <c r="P1740" i="3"/>
  <c r="P1741" i="3"/>
  <c r="P1742" i="3"/>
  <c r="P1743" i="3"/>
  <c r="P1744" i="3"/>
  <c r="P1745" i="3"/>
  <c r="P1746" i="3"/>
  <c r="P1747" i="3"/>
  <c r="P1748" i="3"/>
  <c r="P1749" i="3"/>
  <c r="P1750" i="3"/>
  <c r="P1751" i="3"/>
  <c r="P1752" i="3"/>
  <c r="P1753" i="3"/>
  <c r="P1754" i="3"/>
  <c r="P1755" i="3"/>
  <c r="P1756" i="3"/>
  <c r="P1757" i="3"/>
  <c r="P1758" i="3"/>
  <c r="P1759" i="3"/>
  <c r="P1760" i="3"/>
  <c r="P1761" i="3"/>
  <c r="P1762" i="3"/>
  <c r="P1763" i="3"/>
  <c r="P1764" i="3"/>
  <c r="P1765" i="3"/>
  <c r="P1766" i="3"/>
  <c r="P1767" i="3"/>
  <c r="P1768" i="3"/>
  <c r="P1769" i="3"/>
  <c r="P1770" i="3"/>
  <c r="P1771" i="3"/>
  <c r="P1772" i="3"/>
  <c r="P1773" i="3"/>
  <c r="P1774" i="3"/>
  <c r="P1775" i="3"/>
  <c r="P1776" i="3"/>
  <c r="P1777" i="3"/>
  <c r="P1778" i="3"/>
  <c r="P1779" i="3"/>
  <c r="P1780" i="3"/>
  <c r="P1781" i="3"/>
  <c r="P1782" i="3"/>
  <c r="P1783" i="3"/>
  <c r="P1784" i="3"/>
  <c r="P1785" i="3"/>
  <c r="P1786" i="3"/>
  <c r="P1787" i="3"/>
  <c r="P1788" i="3"/>
  <c r="P1789" i="3"/>
  <c r="P1790" i="3"/>
  <c r="P1791" i="3"/>
  <c r="P1792" i="3"/>
  <c r="P1793" i="3"/>
  <c r="P1794" i="3"/>
  <c r="P1795" i="3"/>
  <c r="P1796" i="3"/>
  <c r="P1797" i="3"/>
  <c r="P1798" i="3"/>
  <c r="P1799" i="3"/>
  <c r="P1800" i="3"/>
  <c r="P1801" i="3"/>
  <c r="P1802" i="3"/>
  <c r="P1803" i="3"/>
  <c r="P1804" i="3"/>
  <c r="P1805" i="3"/>
  <c r="P1806" i="3"/>
  <c r="P1807" i="3"/>
  <c r="P1808" i="3"/>
  <c r="P1809" i="3"/>
  <c r="P1810" i="3"/>
  <c r="P1811" i="3"/>
  <c r="P1812" i="3"/>
  <c r="P1813" i="3"/>
  <c r="P1814" i="3"/>
  <c r="P1815" i="3"/>
  <c r="P1816" i="3"/>
  <c r="P1817" i="3"/>
  <c r="P1818" i="3"/>
  <c r="P1819" i="3"/>
  <c r="P1820" i="3"/>
  <c r="P1821" i="3"/>
  <c r="P1822" i="3"/>
  <c r="P1823" i="3"/>
  <c r="P1824" i="3"/>
  <c r="P1825" i="3"/>
  <c r="P1826" i="3"/>
  <c r="P1827" i="3"/>
  <c r="P1828" i="3"/>
  <c r="P1829" i="3"/>
  <c r="P1830" i="3"/>
  <c r="P1831" i="3"/>
  <c r="P1832" i="3"/>
  <c r="P1833" i="3"/>
  <c r="P1834" i="3"/>
  <c r="P1835" i="3"/>
  <c r="P1836" i="3"/>
  <c r="P1837" i="3"/>
  <c r="P1838" i="3"/>
  <c r="P1839" i="3"/>
  <c r="P1840" i="3"/>
  <c r="P1841" i="3"/>
  <c r="P1842" i="3"/>
  <c r="P1843" i="3"/>
</calcChain>
</file>

<file path=xl/sharedStrings.xml><?xml version="1.0" encoding="utf-8"?>
<sst xmlns="http://schemas.openxmlformats.org/spreadsheetml/2006/main" count="9848" uniqueCount="1462">
  <si>
    <t>Realização de cirurgias eletivas ambulatoriais e hospitalares</t>
  </si>
  <si>
    <t>Realização de procedimentos contemplados na programação pactuada e integrada (PPI)</t>
  </si>
  <si>
    <t>Ampliação e readequação do Hospital Hans Dieter Schmidt - Joinville</t>
  </si>
  <si>
    <t>Equipar as unidades assistenciais da Secretaria de Estado da Saúde</t>
  </si>
  <si>
    <t>AP - Ampliação e readequação do Hospital São Paulo - Xanxerê</t>
  </si>
  <si>
    <t>Equipar o Hospital Regional do Oeste - Chapecó</t>
  </si>
  <si>
    <t>Equipar o Hospital São Paulo de Xanxerê</t>
  </si>
  <si>
    <t>Readequação do Hospital de Araranguá</t>
  </si>
  <si>
    <t>Equipar o Hospital Marieta Konder Bornhausen - Itajaí</t>
  </si>
  <si>
    <t>Renovação da frota e equipamentos - SSP</t>
  </si>
  <si>
    <t>Modernização e integração da tecnologia da informação e comunicação - SSP</t>
  </si>
  <si>
    <t>Construção e ampliação de instalações físicas municípios - SSP</t>
  </si>
  <si>
    <t>Construção presídio regional de Biguaçu </t>
  </si>
  <si>
    <t> 12548</t>
  </si>
  <si>
    <t>Construção da penitenciária industrial de São Bento do Sul </t>
  </si>
  <si>
    <t>Construção presídio feminino de Tubarão</t>
  </si>
  <si>
    <t>Construção reforma e ampliação de unidades d o sistema prisional e socioeducativo (penitenciária de Tijucas)</t>
  </si>
  <si>
    <t>Construção reforma e ampliação de unidades do sistema prisional e socioeducativo (presídio regional de Blumenau)</t>
  </si>
  <si>
    <t>11490 </t>
  </si>
  <si>
    <t>AP ‑ Construção, ampliação ou reforma de unidades escolares ‑ rede física ‑ educação básica</t>
  </si>
  <si>
    <t>12842 </t>
  </si>
  <si>
    <t>Revitalização da rede física nas UES - lote I - FEDUC - SED </t>
  </si>
  <si>
    <t>12843 </t>
  </si>
  <si>
    <t>Revitalização da rede física nas UES - lote II - FEDUC - SED </t>
  </si>
  <si>
    <t>AP - Implantação do contorno viário de Capinzal - Ouro - SIE</t>
  </si>
  <si>
    <t>Apoio ao sistema viário estadual - SIE</t>
  </si>
  <si>
    <t>Implantação do acesso norte de Blumenau - Vila Itoupava - SIE</t>
  </si>
  <si>
    <t>Apoio ao sistema viário urbano - SIE</t>
  </si>
  <si>
    <t>Reforma, manutenção e conservação de barragens</t>
  </si>
  <si>
    <t>Projetos e obras preventivas de alta complexidade nas Bacias Hidrográficas Catarinenses</t>
  </si>
  <si>
    <t>Aquisição, construção e reforma de bens imóveis – UDESC/Fpolis</t>
  </si>
  <si>
    <t>Aquisição, construção e reforma de bens imóveis – UDESC/Balneário Camboriú</t>
  </si>
  <si>
    <t>9367 </t>
  </si>
  <si>
    <t>Reabilitação da Ponte Hercílio Luz – Obras e Supervisão </t>
  </si>
  <si>
    <t>1450 </t>
  </si>
  <si>
    <t>Conclusão da Implantação/Supervisão obras da Via Expressa Sul e Acessos em Fpolis, inclusive ao Aeroporto Hercílio Luz </t>
  </si>
  <si>
    <t>1302 </t>
  </si>
  <si>
    <t>Pavimentação da SC-390, trecho Urubici - Serra do Corvo Branco - Aiurê - Grão Pará </t>
  </si>
  <si>
    <t>Reabilitação da SC-135, trecho Caçador - Rio das Antas - Videira </t>
  </si>
  <si>
    <t>Pavimentação do trecho Entr. BR-280 (p/ Araquari) - Rio do Morro</t>
  </si>
  <si>
    <t> 8781</t>
  </si>
  <si>
    <t>Pavimentação da SC-120, trecho Curitibanos - BR-282 (p/ São José do Cerrito) </t>
  </si>
  <si>
    <t> 1296</t>
  </si>
  <si>
    <t>Pavimentação da SC-114, Caminho das Neves, trecho São Joaquim – Divisa SC/RS </t>
  </si>
  <si>
    <t> 333</t>
  </si>
  <si>
    <t>Pavimentação trecho Vila da Glória - Jaca / Itapoá </t>
  </si>
  <si>
    <t>Pavimentação da SC-467, trecho Jaborá - SC-150 / Contorno e Acesso a Jaborá / Acesso a Santa Helena - BID-VI</t>
  </si>
  <si>
    <t>Pavimentação da SC-290, trecho Praia Grande - Divisa SC/RS - BID-VI</t>
  </si>
  <si>
    <t>Pavimentação da SC-477, trecho Papanduva - Entroncamento SC-114, Itaió – Moema - Dr. Pedrinho</t>
  </si>
  <si>
    <t>Reabilitação/Aumento de Capacidade/Melhorias/Supervisão Rodovias SC-400/401/402/403/404/405/406 em Florianópolis</t>
  </si>
  <si>
    <t>Reabilitação/Aumento de Capacidade da SC-283, trecho BR-153 - Concórdia – Chapecó - S. Carlos - Mondaí</t>
  </si>
  <si>
    <t>Reabilitação e Aumento de Capacidade de Rodovias - Obras e Supervisão (trechos diversos ou emergenciais)</t>
  </si>
  <si>
    <t>Reabilitação/Aumento de Capacidade da SC-486, trecho Brusque - BR-101 - BID-VI</t>
  </si>
  <si>
    <t>Reabilitação da SC-114, trecho Otacílio Costa - Entr BR-282 (p/ Lages)</t>
  </si>
  <si>
    <t>Implant Contorno de Tubarão, trecho Entr BR-101 - Entr SC-370</t>
  </si>
  <si>
    <t>AP - Pavimentação da SC-108, trecho Jacinto Machado – Praia Grande</t>
  </si>
  <si>
    <t>Pavimentação da SC-390, trecho BR-116 (p/ Lages) – São Jorge, acesso Bodegão (p/ Usina Pai-Querê / Coxilha Rica)</t>
  </si>
  <si>
    <t>Reabilitação/Aumento de Capacidade da SC-412, trecho BR-101 – Ilhota – Gaspar e Contorno de Ilhota</t>
  </si>
  <si>
    <t>Pavimentação da SC-390, trecho Anita Garibaldi – Celso Ramos</t>
  </si>
  <si>
    <t>Reabilitação da SC-114, trecho BR-116 – Itaiópolis – SC-477</t>
  </si>
  <si>
    <t>Manutenção e Melhorias das pontes Colombo Machado Salles e Pedro Ivo Campos - Florianópolis</t>
  </si>
  <si>
    <t>Ações de Defesa Sanitária Animal</t>
  </si>
  <si>
    <t>Apoio financeiro a projetos de melhoria de sistemas de produção - FDR</t>
  </si>
  <si>
    <t>Infraestrutura básica para produtores rurais - FTE</t>
  </si>
  <si>
    <t>Apoio financeiro a construção de Centros de Inovação</t>
  </si>
  <si>
    <t>Implementação e consolidação das políticas habitacionais – Regularização Fundiária</t>
  </si>
  <si>
    <t>Fortalecimento dos comitês de gerenciamento de bacias hidrográficas - SDS</t>
  </si>
  <si>
    <t>Ampliação e renovação do parque de hidrometria</t>
  </si>
  <si>
    <t>AP - Implantação do sistema de esgotamento sanitário de Rio do Sul</t>
  </si>
  <si>
    <t>Implantação do sistema de esgotamento sanitário de Biguaçu</t>
  </si>
  <si>
    <t>Ampliação do sistema de abastecimento de água de São José (diversos bairros – etapa 2)</t>
  </si>
  <si>
    <t>Ampliação do sistema de esgotamento sanitário de Criciúma (Próspera)</t>
  </si>
  <si>
    <t>Ampliação do sistema de esgotamento sanitário de Florianópolis (Ingleses)</t>
  </si>
  <si>
    <t>Ampliação do sistema de esgotamento sanitário de Florianópolis (Bacia D/F)</t>
  </si>
  <si>
    <t>Ampliação do sistema de esgotamento sanitário de Florianópolis (Saco Grande/Monte Verde/João Paulo)</t>
  </si>
  <si>
    <t>AP - Construção de Barragem do Rio do Salto em Timbé do Sul</t>
  </si>
  <si>
    <t>Implantação da adutora do rio Chapecozinho em Xanxerê</t>
  </si>
  <si>
    <t>Implantação do sistema de esgotamento sanitário de Lauro Muller</t>
  </si>
  <si>
    <t>AP - Implantação do sistema de esgotamento sanitário de Curitibanos</t>
  </si>
  <si>
    <t>Implantação do sistema de esgotamento sanitário de Indaial</t>
  </si>
  <si>
    <t>Ampliação do sistema de esgotamento sanitário de Florianópolis (Campeche)</t>
  </si>
  <si>
    <t>Construção de linhas de transmissão e subestações em parceria com empresas privadas</t>
  </si>
  <si>
    <t>Construção de UHE/PCH/CGH em parceria com empresas privadas</t>
  </si>
  <si>
    <t>Construção de UHE/PCH/CGH</t>
  </si>
  <si>
    <t>Melhorias de UHE/PCH/CGH</t>
  </si>
  <si>
    <t>Construção de linha de transmissão de alta tensão</t>
  </si>
  <si>
    <t>Construção subestação alta tensão</t>
  </si>
  <si>
    <t>Ampliação subestação alta tensão</t>
  </si>
  <si>
    <t>Construção de alimentadores</t>
  </si>
  <si>
    <t>Ampliação rede distribuição elétrica</t>
  </si>
  <si>
    <t>Melhoria rede distribuição elétrica</t>
  </si>
  <si>
    <t>Automação de redes de distribuição</t>
  </si>
  <si>
    <t>Pesquisa e desenvolvimento</t>
  </si>
  <si>
    <t>Eficientização energética</t>
  </si>
  <si>
    <t>Extensão da rede de distribuição de gás natural - Industrial</t>
  </si>
  <si>
    <t>Extensão de rede de distribuição de gás natural - GNV</t>
  </si>
  <si>
    <t>Extensão de rede de distribuição de gás natural - Comercial</t>
  </si>
  <si>
    <t>Extensão de rede de distribuição de gás natural - Residencial</t>
  </si>
  <si>
    <t>Expansão de rede de distribuição de gás natural - Projeto Serra Catarinense</t>
  </si>
  <si>
    <t>Remanejamento de rede de distribuição de gás natural - BR-470 e BR-280</t>
  </si>
  <si>
    <t>Ampliação do sistema viário - SCPar Porto</t>
  </si>
  <si>
    <t>Melhorias na sinalização náutica - SCPar Porto</t>
  </si>
  <si>
    <t>Projeto e execução de ampliação do berço 3 - SCPar Porto</t>
  </si>
  <si>
    <t>Recuperação e ampliação do molhe - SCPar Porto</t>
  </si>
  <si>
    <t>Construção do Fórum de Timbó – FRJ</t>
  </si>
  <si>
    <t>Reforma do Fórum de Tubarão - FRJ</t>
  </si>
  <si>
    <t>Reforma dos prédios do Fórum de Blumenau - FRJ</t>
  </si>
  <si>
    <t>Construção do Fórum de Sombrio - FRJ</t>
  </si>
  <si>
    <t>Construção do Fórum de Imbituba - FRJ</t>
  </si>
  <si>
    <t>Coordenação e manutenção dos serviços administrativos</t>
  </si>
  <si>
    <t>Coordenação institucional</t>
  </si>
  <si>
    <t>Manutenção, conservação e reforma das instalações</t>
  </si>
  <si>
    <t>Coordenação e suporte dos serviços de Tecnologia da Informação e Comunicação</t>
  </si>
  <si>
    <t>Reconstituição de bens lesados</t>
  </si>
  <si>
    <t>Custeio dos honorários periciais</t>
  </si>
  <si>
    <t>Aperfeiçoamento de membros e servidores do Ministério Público</t>
  </si>
  <si>
    <t>Modernização e desenvolvimento institucional</t>
  </si>
  <si>
    <t>Aquisição, construção ou ampliação de espaços físicos do Ministério Público</t>
  </si>
  <si>
    <t>Construção do edifício das Promotorias de Justiça de Lages</t>
  </si>
  <si>
    <t>Construção do edifício das Promotorias de Justiça de Chapecó</t>
  </si>
  <si>
    <t>Construção do edifício das Promotorias de Justiça de Joinville</t>
  </si>
  <si>
    <t>Aquisição/construção do edifício das Promotorias de Justiça de São José</t>
  </si>
  <si>
    <t>Aquisição/construção do edifício das Promotorias de Justiça de Brusque</t>
  </si>
  <si>
    <t>Reforma da Sede Paço da Bocaiúva - MPSC</t>
  </si>
  <si>
    <t>MPSC</t>
  </si>
  <si>
    <t>TJSC</t>
  </si>
  <si>
    <t>SCPAR Porto de Imbituba</t>
  </si>
  <si>
    <t>SCGás</t>
  </si>
  <si>
    <t>Celesc</t>
  </si>
  <si>
    <t>Casan</t>
  </si>
  <si>
    <t>SDE</t>
  </si>
  <si>
    <t>SDS</t>
  </si>
  <si>
    <t>SEF</t>
  </si>
  <si>
    <t>SAR</t>
  </si>
  <si>
    <t>DEINFRA</t>
  </si>
  <si>
    <t>UDESC</t>
  </si>
  <si>
    <t>DC</t>
  </si>
  <si>
    <t>SIE</t>
  </si>
  <si>
    <t>SED</t>
  </si>
  <si>
    <t>SAP</t>
  </si>
  <si>
    <t>SSP</t>
  </si>
  <si>
    <t>SES</t>
  </si>
  <si>
    <t>cdunidadegestora</t>
  </si>
  <si>
    <t>nmunidadegestora</t>
  </si>
  <si>
    <t>cdfuncao</t>
  </si>
  <si>
    <t>nmfuncao</t>
  </si>
  <si>
    <t>cdprograma</t>
  </si>
  <si>
    <t>nmprograma</t>
  </si>
  <si>
    <t>cdsubacao</t>
  </si>
  <si>
    <t>nmsubacao</t>
  </si>
  <si>
    <t>cdgruponaturezadespesa</t>
  </si>
  <si>
    <t>nmgruponaturezadespesa</t>
  </si>
  <si>
    <t>vldotacaoinicial</t>
  </si>
  <si>
    <t>vldotacaoatualizada</t>
  </si>
  <si>
    <t>vlempenhado</t>
  </si>
  <si>
    <t>vlliquidado</t>
  </si>
  <si>
    <t>vlpago</t>
  </si>
  <si>
    <t>Fundo Estadual de Saúde</t>
  </si>
  <si>
    <t>Saúde</t>
  </si>
  <si>
    <t>Atenção de Média e Alta Complexidade Ambulatorial e Hospitalar</t>
  </si>
  <si>
    <t>Outras Despesas Correntes</t>
  </si>
  <si>
    <t>Instituto de Previdência do Estado de Santa Catarina</t>
  </si>
  <si>
    <t>Previdência Social</t>
  </si>
  <si>
    <t>2010, 2011: Qualificação e Valorização dos Servidores Públicos; 2012, 2013, 2014, 2015, 2016, 2017, 2018, 2019, 2020: Gestão de Pessoas</t>
  </si>
  <si>
    <t>Administração de pessoal e encargos sociais - IPREV</t>
  </si>
  <si>
    <t>Pessoal e Encargos Sociais</t>
  </si>
  <si>
    <t>Gestão do SUS</t>
  </si>
  <si>
    <t>Realização das atividades da superintendência de serviços especializados e regulação</t>
  </si>
  <si>
    <t>Agência de Desenvolvimento Regional de Mafra</t>
  </si>
  <si>
    <t>Administração</t>
  </si>
  <si>
    <t>Administração de pessoal e encargos sociais - ADR - Mafra</t>
  </si>
  <si>
    <t>Encargos Gerais do Estado</t>
  </si>
  <si>
    <t>Encargos Especiais</t>
  </si>
  <si>
    <t>Amortização e encargos de contratos de financiamentos internos - EGE</t>
  </si>
  <si>
    <t>Amortização da Dívida</t>
  </si>
  <si>
    <t>Casa Civil</t>
  </si>
  <si>
    <t>Gestão Administrativa - Poder Executivo</t>
  </si>
  <si>
    <t>2012, 2013, 2014, 2015: Manutenção do transporte aéreo - SCC; 2016, 2017: Fornecimento de transporte aéreo às autoridades públicas; 2018, 2019: Fornecimento de transporte aéreo às autoridades públicas - SCC; 2020: Fornecimento de transporte aéreo às autoridades públicas - CC</t>
  </si>
  <si>
    <t>Secretaria de Estado da Infraestrutura e Mobilidade</t>
  </si>
  <si>
    <t>Transporte</t>
  </si>
  <si>
    <t>2019: Administração e manutenção das Superintendências Regionais e anexos - SIE; 2020: Administração e manutenção das Coordenadorias Regionais e Anexos - SIE</t>
  </si>
  <si>
    <t>Fundo de Melhoria da Polícia Militar</t>
  </si>
  <si>
    <t>Segurança Pública</t>
  </si>
  <si>
    <t>De Olho no Crime</t>
  </si>
  <si>
    <t>Administração de pessoal e encargos sociais - PM</t>
  </si>
  <si>
    <t>Agência de Desenvolvimento Regional de Joaçaba</t>
  </si>
  <si>
    <t>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</t>
  </si>
  <si>
    <t>Agência de Desenvolvimento Regional de Rio do Sul</t>
  </si>
  <si>
    <t>Educação</t>
  </si>
  <si>
    <t>Educação Básica com Qualidade e Equidade</t>
  </si>
  <si>
    <t>Administração e manutenção da Gerência Regional de Educação - ADR - Rio do Sul</t>
  </si>
  <si>
    <t>Instituto do Meio Ambiente do Estado de Santa Catarina - IMA</t>
  </si>
  <si>
    <t>Gestão Ambiental</t>
  </si>
  <si>
    <t>Desenvolvimento Ambiental Sustentável</t>
  </si>
  <si>
    <t>2010: Manutenção e Monitoramento de Unidades de Conservação do Estado de Santa Catarina - Fatma; 2011: Manutenção e monitoramento de unidades de conservação do estado de Santa Catarina - Fatma; 2012, 2013, 2014, 2015: Manutenção e monitoramento de unidades de conservação do estado de Santa Catarina - FATMA; 2016, 2017: Fiscalização e monitoramento de unidades de conservação da flora e fauna do estado de Santa Catarina; 2018, 2019, 2020: Fiscalização e monitoramento de unidades de conservação da flora e fauna do estado - IMA</t>
  </si>
  <si>
    <t>Agência de Desenvolvimento Regional de São Miguel do Oeste</t>
  </si>
  <si>
    <t>Valorização dos Profissionais da Educação</t>
  </si>
  <si>
    <t>AP - Capacitação de profissionais da educação básica - ADR - São Miguel do Oeste</t>
  </si>
  <si>
    <t>Departamento de Transportes e Terminais</t>
  </si>
  <si>
    <t>Manutenção e modernização dos serviços de tecnologia da informação e comunicação - DETER</t>
  </si>
  <si>
    <t>Superintendencia de Desenvolvimento da Região Metropolitana da Gde Florianópolis - SUDERF</t>
  </si>
  <si>
    <t>Administração de pessoal e encargos sociais - SUDERF</t>
  </si>
  <si>
    <t>Empresa de Pesquisa Agropecuária e Extensão Rural de Santa Catarina S.A.</t>
  </si>
  <si>
    <t>Agricultura</t>
  </si>
  <si>
    <t>2010, 2011, 2012, 2013, 2014, 2015, 2016, 2017, 2018, 2019: Agronegócio Competitivo; 2020: Desenvolvimento Agropecuário e Pesqueiro</t>
  </si>
  <si>
    <t>Administração de pessoal e encargos sociais - EPAGRI</t>
  </si>
  <si>
    <t>Agência de Desenvolvimento Regional de Chapecó</t>
  </si>
  <si>
    <t>Operacionalização da educação profissional - ADR - Chapecó</t>
  </si>
  <si>
    <t>Conservação e Segurança Rodoviária</t>
  </si>
  <si>
    <t>2019: Conservação, operação e monitoramento da via Expressa Sul e acessos em Florianópolis; 2020: Conservação, operação e monit da via Expressa Sul e acessos em Florianópolis</t>
  </si>
  <si>
    <t>Secretaria de Estado do Planejamento</t>
  </si>
  <si>
    <t>Planejamento Estratégico de Desenvolvimento e Gestão de Informações</t>
  </si>
  <si>
    <t>Implantação de sistema de tecnologia de informação</t>
  </si>
  <si>
    <t>Agência de Desenvolvimento Regional de Lages</t>
  </si>
  <si>
    <t>Administração de pessoal e encargos sociais - GERED - ADR - Lages</t>
  </si>
  <si>
    <t>Fundo Rotativo da Penitenciária Sul</t>
  </si>
  <si>
    <t>Direitos da Cidadania</t>
  </si>
  <si>
    <t>2012, 2013, 2014, 2015, 2016, 2017: Ressocialização dos Apenados e dos Adolescentes Infratores; 2018, 2019, 2020: Ressocialização dos Apenados e dos Adolescentes em Conflito com a Lei</t>
  </si>
  <si>
    <t>Profissionalização e reintegração social do apenado da região sul</t>
  </si>
  <si>
    <t>Investimentos</t>
  </si>
  <si>
    <t>Fundo Estadual de Desenvolvimento Rural</t>
  </si>
  <si>
    <t>Agricultura Familiar</t>
  </si>
  <si>
    <t>Concessão de empréstimo para atividade agrícola e pesqueira - FDR</t>
  </si>
  <si>
    <t>Agência de Desenvolvimento Regional de Criciúma</t>
  </si>
  <si>
    <t>Operacionalização da educação básica - ADR - Criciúma</t>
  </si>
  <si>
    <t>Defensoria Pública do Estado de Santa Catarina</t>
  </si>
  <si>
    <t>2012, 2013, 2014, 2015, 2016: Cidadania e Direitos Humanos; 2017, 2018, 2019, 2020: Fortalecendo Direitos</t>
  </si>
  <si>
    <t>Encargos com estagiários - DPE</t>
  </si>
  <si>
    <t>2010, 2011: ProPav Rodoviário; 2012, 2013, 2014, 2015, 2016, 2017, 2018, 2019, 2020: Construção de Rodovias</t>
  </si>
  <si>
    <t>Medidas de compensação ambiental</t>
  </si>
  <si>
    <t>Agência de Desenvolvimento Regional de Blumenau</t>
  </si>
  <si>
    <t>Construção, ampliação ou reforma de unidades escolares - rede física - Educação Básica</t>
  </si>
  <si>
    <t>Secretaria de Estado de Desenvolvimento Social</t>
  </si>
  <si>
    <t>Administração e manutenção dos serviços administrativos gerais - SDE</t>
  </si>
  <si>
    <t>Manutenção e modernização dos serviços de tecnologia da informação e comunicação - SES</t>
  </si>
  <si>
    <t>Fundo Penitenciário do Estado de Santa Catarina - FUPESC</t>
  </si>
  <si>
    <t>Gestão do Sistema Prisional e Socioeducativo</t>
  </si>
  <si>
    <t>Capacitação profissional dos agentes públicos - SAP</t>
  </si>
  <si>
    <t>Departamento Estadual de Infraestrutura</t>
  </si>
  <si>
    <t>Medidas de compensação ambiental - DEINFRA</t>
  </si>
  <si>
    <t>Fundo Financeiro</t>
  </si>
  <si>
    <t>Gestão Previdenciária</t>
  </si>
  <si>
    <t>Sentenças judiciais - RPV - Fundo Financeiro</t>
  </si>
  <si>
    <t>Agência de Desenvolvimento Regional de Joinville</t>
  </si>
  <si>
    <t>Operacionalização da educação profissional - ADR - Joinville</t>
  </si>
  <si>
    <t>Fundo de Desenvolvimento Social</t>
  </si>
  <si>
    <t>Urbanismo</t>
  </si>
  <si>
    <t>Qualidade de Vida no Campo e na Cidade</t>
  </si>
  <si>
    <t>Aquisição, construção, reforma ou manutenção de equipamentos públicos - FUNDOSOCIAL</t>
  </si>
  <si>
    <t>Agência de Desenvolvimento Regional de Araranguá</t>
  </si>
  <si>
    <t>Fundação Catarinense de Educação Especial</t>
  </si>
  <si>
    <t>Encargos com estagiários - FCEE</t>
  </si>
  <si>
    <t>Fundo Estadual de Combate e Erradicação da Pobreza</t>
  </si>
  <si>
    <t>Assistência Social</t>
  </si>
  <si>
    <t>Acelera Santa Catarina</t>
  </si>
  <si>
    <t>Aquisição de mobiliário e equipamentos para as unidades de assistência social - FECEP</t>
  </si>
  <si>
    <t>Encargos com estagiários - ADR - Joinville</t>
  </si>
  <si>
    <t>Agência de Desenvolvimento do Turismo de Santa Catarina</t>
  </si>
  <si>
    <t>Comércio e Serviços</t>
  </si>
  <si>
    <t>Desenvolvimento do Turismo Catarinense</t>
  </si>
  <si>
    <t>Gerenciamentodo centro de eventos Governador Luiz Henrique da Silveira</t>
  </si>
  <si>
    <t>2010, 2011, 2012, 2013, 2014, 2015, 2016, 2017: Estudos, Projetos e Informações Estratégicas; 2018, 2019, 2020: Estudos e Projetos para o Desenvolvimento Regional</t>
  </si>
  <si>
    <t>Provisão para emendas parlamentares</t>
  </si>
  <si>
    <t>Administração e manutenção dos serviços administrativos gerais - SDS</t>
  </si>
  <si>
    <t>2016: Desenvolvimento e Redução das Desigualdades Regionais; 2017, 2018, 2019: Crescendo Juntos - Programa de Desenvolvimento e Redução das Desigualdades Regionais</t>
  </si>
  <si>
    <t>Articulação institucional com as Agências de Desenvolvimento Regional</t>
  </si>
  <si>
    <t>Comunicações</t>
  </si>
  <si>
    <t>Comunicação do Poder Executivo</t>
  </si>
  <si>
    <t>Patrocínio de eventos culturais, comunitários, esportivos e educativos</t>
  </si>
  <si>
    <t>Agência de Desenvolvimento Regional de Curitibanos</t>
  </si>
  <si>
    <t>Administração e manutenção da Gerência Regional de Educação - ADR - Curitibanos</t>
  </si>
  <si>
    <t>Agência de Desenvolvimento Regional de Campos Novos</t>
  </si>
  <si>
    <t>Administração e manutenção dos serviços administrativos gerais - ADR - Campos Novos</t>
  </si>
  <si>
    <t>Agência de Desenvolvimento Regional de Maravilha</t>
  </si>
  <si>
    <t>Administração e manutenção da Gerência Regional de Educação - ADR - Maravilha</t>
  </si>
  <si>
    <t>Gestão do Sistema de Transporte Intermunicipal de Pessoas</t>
  </si>
  <si>
    <t>Investimentos em equipamentos de apoio hidroviário</t>
  </si>
  <si>
    <t>Administração e manutenção da Gerência Regional de Educação - ADR - Campos Novos</t>
  </si>
  <si>
    <t>Operacionalização da educação profissional - ADR - São Miguel do Oeste</t>
  </si>
  <si>
    <t>Reabilitação e Aumento de Capacidade de Rodovias</t>
  </si>
  <si>
    <t>Reabilitação e aumento de capacidade de rodovias - obras e supervisão</t>
  </si>
  <si>
    <t>2016: AP - Realizar convênios para manutenção dos hospitais da região - SDR - Criciúma; 2017, 2018, 2019: AP - Realizar convênios para manutenção dos hospitais da região - ADR - Criciúma</t>
  </si>
  <si>
    <t>Gestão dos Recursos Hídricos</t>
  </si>
  <si>
    <t>Construção de barragens e obras hidráulicas para controle de cheias, irrigação e captação - DEINFRA</t>
  </si>
  <si>
    <t>Manutenção e modernização dos serviços de tecnologia da inform e comunic - ADR - São Miguel do Oeste</t>
  </si>
  <si>
    <t>Desapropriação de áreas para obras do Programa BID-VI</t>
  </si>
  <si>
    <t>Encargos com estagiários - IPREV</t>
  </si>
  <si>
    <t>Secretaria de Estado da Administração</t>
  </si>
  <si>
    <t>Adm e manutenção dos serviços do Centro de Serviços Compartilhados do Centro Administrativo - SEA</t>
  </si>
  <si>
    <t>Fundo de Materiais, Publicações e Impressos Oficiais</t>
  </si>
  <si>
    <t>Administração e manutenção dos serviços administrativos gerais - FMPIO - SEA</t>
  </si>
  <si>
    <t>Secretaria de Estado da Fazenda</t>
  </si>
  <si>
    <t>Administração de pessoal e encargos sociais - SEF</t>
  </si>
  <si>
    <t>2012, 2013, 2014, 2015: Juro Zero - agricultura e piscicultura - FDR; 2016, 2017, 2018, 2019, 2020: Concessão de subvenção aos juros de financiamentos para investimentos nas propriedades rurais - FDR</t>
  </si>
  <si>
    <t>Fundação  Catarinense de Cultura</t>
  </si>
  <si>
    <t>Cultura</t>
  </si>
  <si>
    <t>Administração de pessoal e encargos sociais - FCC</t>
  </si>
  <si>
    <t>2016: Ampliar e reformar as Unidades Assistenciais da SES; 2017, 2018, 2019: Ampliações e reformas das unidades assistenciais da Secretaria de Estado da Saúde; 2020: Ampliações e reformas das unidades assistenciais próprias</t>
  </si>
  <si>
    <t>Operacionalização da educação básica - ADR - São Miguel do Oeste</t>
  </si>
  <si>
    <t>Administração e manutenção da Gerência Regional de Educação - ADR - Blumenau</t>
  </si>
  <si>
    <t>Companhia de Habitação do Estado de Santa Catarina S.A.</t>
  </si>
  <si>
    <t>Habitação</t>
  </si>
  <si>
    <t>Administração de pessoal e encargos sociais - COHAB</t>
  </si>
  <si>
    <t>2010, 2011, 2012, 2013, 2014, 2015, 2016: Cidadania e Diversidade; 2017, 2018, 2019, 2020: Inclusão Social - Identificação e Eliminação de Barreiras</t>
  </si>
  <si>
    <t>2012, 2013, 2014, 2015: Articulação e extensão da educação especial no estado; 2016: Promoção de assessoria técnica às instituições conveniadas e às escolas da rede regular de ensino; 2017: Assessoria Técnica FCEE; 2018, 2019: Assessoria Técnica; 2020: Assessoria técnica</t>
  </si>
  <si>
    <t>Fundo Especial de Estudos Jurídicos e de Reaparelhamento</t>
  </si>
  <si>
    <t>Essencial à Justiça</t>
  </si>
  <si>
    <t>Capacitação profissional dos agentes públicos - FUNJURE - PGE</t>
  </si>
  <si>
    <t>Transporte escolar dos alunos da educação básica - ADR - Joaçaba</t>
  </si>
  <si>
    <t>Administração de pessoal e encargos sociais - GERED - ADR - Araranguá</t>
  </si>
  <si>
    <t>2010, 2011: ProPav Rural; 2012, 2013, 2014, 2015, 2016, 2017, 2018, 2019, 2020: Caminhos do Desenvolvimento</t>
  </si>
  <si>
    <t>Implantação do contorno de Tubarão, trecho entroncamento BR-101 - entroncamento SC-370</t>
  </si>
  <si>
    <t>Saúde Ocupacional</t>
  </si>
  <si>
    <t>Saúde e segurança no contexto ocupacional - SEA</t>
  </si>
  <si>
    <t>Fundo de Melhoria do Corpo de Bombeiros Militar</t>
  </si>
  <si>
    <t>Gestão de Riscos</t>
  </si>
  <si>
    <t>2013, 2014, 2015: Obras e contratação de serviços de caráter preventivo; 2016, 2017, 2018, 2019: Ações Preventivas em Defesa Civil</t>
  </si>
  <si>
    <t>Captação, armazenagem e uso da água na agricultura - FDR</t>
  </si>
  <si>
    <t>Secretaria de Estado da Educação</t>
  </si>
  <si>
    <t>Manutenção e modernização dos serviços de tecnologia da informação e comunicação - SED</t>
  </si>
  <si>
    <t>Pensões Especiais</t>
  </si>
  <si>
    <t>Pensão às viúvas de Juízes de Paz</t>
  </si>
  <si>
    <t>Encargos com inativos - Ensino Fundamental - Fundo Financeiro</t>
  </si>
  <si>
    <t>Manutenção dos serviços de tecnologia da informação FMPIO-SEA</t>
  </si>
  <si>
    <t>Encargos com estagiários - SEF</t>
  </si>
  <si>
    <t>Fundo Rotativo da Penitenciária  Industrial de Joinville</t>
  </si>
  <si>
    <t>Profissionalização e reintegração social do apenado da região norte</t>
  </si>
  <si>
    <t>2013, 2014, 2015: Gerenciamento do programa Caminhos Estratégicos; 2016, 2017: Gerenciamento do programa de financiamento BB - Caminhos Estratégicos - SIE; 2018, 2019: Gerenciamento de Programas de financiamento BB</t>
  </si>
  <si>
    <t>Manutenção e modernização dos serviços de tecnologia e comunicação - SANTUR</t>
  </si>
  <si>
    <t>Manutenção e modernização dos serviços de tecnologia da informação e comunicação - ADR - Joaçaba</t>
  </si>
  <si>
    <t>2013, 2014, 2015: Manutenção das escolas da educação básica; 2016, 2017, 2018, 2019, 2020: Manutenção e reforma das escolas de educação básica</t>
  </si>
  <si>
    <t>2010, 2011, 2012, 2013, 2014, 2015, 2016, 2017, 2018, 2019: Pró-Cultura; 2020: Arte e Cultura</t>
  </si>
  <si>
    <t>Incentivo cultural e manutenção de entidades ligadas ao setor - SOL</t>
  </si>
  <si>
    <t>Fundação Catarinense de Esporte</t>
  </si>
  <si>
    <t>Modernização de sistemas informatizados estruturantes da SEA - FUNPAT</t>
  </si>
  <si>
    <t>2012, 2013, 2014, 2015, 2016, 2017: Ampliação da atuação do Estado na Defensoria Pública; 2018, 2019: Ampliação da atuação do Estado na Defensoria Pública - DPE; 2020: Ampliação e manutenção da atuação da Defensoria Pública no Estado</t>
  </si>
  <si>
    <t>Suporte Institucional Integrado</t>
  </si>
  <si>
    <t>2012, 2013, 2014, 2015, 2016: Construção de instalações físicas - PM; 2017, 2018, 2019: Construção, reformas e ampliações de instalações físicas - PM; 2020: Construção e ampliação de instalações físicas - PM</t>
  </si>
  <si>
    <t>Secretaria de Estado de Comunicação</t>
  </si>
  <si>
    <t>Manutenção e modernização dos serviços de tecnologia da informação e comunicação - SECOM</t>
  </si>
  <si>
    <t>Reforma do Centro Integrado de Cultura -  FCC</t>
  </si>
  <si>
    <t>Fundo Patrimonial</t>
  </si>
  <si>
    <t>2010: Construção, Reforma e Ampliação de Imóveis - FUNPAT - SEA; 2011, 2012, 2013, 2014: Construção, reforma e ampliação de imóveis - FUNPAT - SEA; 2015, 2016, 2017, 2018, 2019, 2020: Ampliação e reforma de imóveis - FUNPAT - SEA</t>
  </si>
  <si>
    <t>Administração e manutenção da Gerência Regional de Educação - ADR - Araranguá</t>
  </si>
  <si>
    <t>Secretaria de Estado do Turismo, Cultura e Esporte</t>
  </si>
  <si>
    <t>Desporto e Lazer</t>
  </si>
  <si>
    <t>Administração e manutenção dos serviços administrativos gerais - SOL</t>
  </si>
  <si>
    <t>Procuradoria-Geral junto ao Tribunal de Contas</t>
  </si>
  <si>
    <t>Encargos com estagiários - MPC</t>
  </si>
  <si>
    <t>Judiciária</t>
  </si>
  <si>
    <t>Gestão Administrativa - Poder Judiciário</t>
  </si>
  <si>
    <t>Serviços financeiros e encargos - FRJ</t>
  </si>
  <si>
    <t>Capacitação de profissionais da educação básica - ADR - Joaçaba</t>
  </si>
  <si>
    <t>2012, 2013, 2014, 2015: Aquisição de equipamentos para unidade de pronto atendimento - SDR - São Miguel do Oeste; 2016: AP - Aquisição de equipamentos para especialidades de alta complexidade - SDR - São Miguel do Oeste; 2017, 2018, 2019: AP - Aquisição de equipamentos para especialidades de alta complexidade - ADR - São Miguel do Oeste</t>
  </si>
  <si>
    <t>2016: AP - Incentivos financeiros para custeio da atenção básica e assistência hospitalar - SDR - Blumenau; 2017, 2018, 2019: AP - Incentivos financeiros para custeio da atenção básica e assistência hospitalar - ADR - Blumenau</t>
  </si>
  <si>
    <t>Fundo do Plano de Saúde dos Servidores Públicos Estaduais</t>
  </si>
  <si>
    <t>Saúde e segurança no contexto ocupacional - PFS - SEA</t>
  </si>
  <si>
    <t>Serviços financeiros e encargos - SIDEJUD</t>
  </si>
  <si>
    <t>Fundação Universidade do Estado de Santa Catarina</t>
  </si>
  <si>
    <t>Gestão do Ensino Superior</t>
  </si>
  <si>
    <t>Incentivo aos eventos de extensão, cultura e esporte - UDESC</t>
  </si>
  <si>
    <t>Manutenção e modernização dos serviços de tecnologia da informação e comunicação - UDESC</t>
  </si>
  <si>
    <t>Administração de pessoal e encargos sociais - SPG</t>
  </si>
  <si>
    <t>2012, 2013, 2014, 2015, 2016, 2017, 2018, 2019: Transplantes de órgãos e tecidos em SC; 2020: Ações relacionadas ao transplante de órgãos e tecidos</t>
  </si>
  <si>
    <t>Trabalho</t>
  </si>
  <si>
    <t>Pró-Emprego e Renda</t>
  </si>
  <si>
    <t>2010: Intermediação de Mão-de-Obra - SST; 2011, 2012, 2013, 2014, 2015: Intermediação de mão-de-obra - SST; 2016: Gestão do Programa de Intermediação de Mão de Obra; 2017, 2018, 2019: Apoio a política de trabalho, emprego, renda e qualificação profissional</t>
  </si>
  <si>
    <t>Gabinete do Vice-Governador do Estado</t>
  </si>
  <si>
    <t>Administração e manutenção dos serviços administrativos gerais - GVG</t>
  </si>
  <si>
    <t>2012, 2013, 2014, 2015: Alimentação para os sistemas prisional e socioeducativo - SJC; 2016, 2017, 2018, 2019, 2020: Gestão dos sistemas prisional e socioeducativo</t>
  </si>
  <si>
    <t>Fundo de Melhoria da Polícia Civil</t>
  </si>
  <si>
    <t>Administração de pessoal e encargos sociais - PC</t>
  </si>
  <si>
    <t>Fundação de Amparo à Pesquisa e Inovação do Estado de Santa Catarina</t>
  </si>
  <si>
    <t>Ciência e Tecnologia</t>
  </si>
  <si>
    <t>Administração e manutenção dos serviços administrativos gerais - FAPESC</t>
  </si>
  <si>
    <t>Operacionalização da educação básica - ADR - Chapecó</t>
  </si>
  <si>
    <t>Fundo Rotativo da Penitenciária de Chapecó</t>
  </si>
  <si>
    <t>Administração e manutenção das Superintendências Regionais e anexos - DEINFRA</t>
  </si>
  <si>
    <t>Administração de pessoal e encargos sociais - ADR - Campos Novos</t>
  </si>
  <si>
    <t>Junta Comercial do Estado de Santa Catarina</t>
  </si>
  <si>
    <t>Prestação de serviços de atos de registro mercantil - JUCESC</t>
  </si>
  <si>
    <t>2012, 2013, 2014, 2015, 2016, 2017, 2018, 2019: Elaboração de Projetos e Estudos de Infraestrutura; 2020: Elaboração de Planos, Estudos e Projetos de Infraestrutura</t>
  </si>
  <si>
    <t>Levantamentos, estudos e projetos diversos - DEINFRA</t>
  </si>
  <si>
    <t>Reabilitação da ponte Hercílio Luz em Florianópolis</t>
  </si>
  <si>
    <t>2010, 2011: ProPav Urbano; 2012, 2013, 2014, 2015, 2016, 2017, 2018, 2019, 2020: Mobilidade Urbana</t>
  </si>
  <si>
    <t>Construção de centro de eventos em Balneário Camboriú - SOL</t>
  </si>
  <si>
    <t>2016, 2017, 2018, 2019: Gestão integrada das atividades aéreas - PC; 2020: Suporte policial operacional - PC</t>
  </si>
  <si>
    <t>2016, 2017: Modernização e integração das inteligências - PM; 2018, 2019, 2020: Inteligência de Segurança Pública - PM</t>
  </si>
  <si>
    <t>Administração de pessoal e encargos sociais - ADR - Blumenau</t>
  </si>
  <si>
    <t>2016: Revisão, atualização e manutenção do arquivo gráfico municipal de Santa Catarina; 2017, 2018, 2019: Fortalecimento das estruturas de manutenção do arquivo gráfico municipal</t>
  </si>
  <si>
    <t>Fundo Estadual de Apoio aos Municípios</t>
  </si>
  <si>
    <t>Apoio a projetos municipais de investimentos - Pacto pelos Municípios - Caminhos do Desenvolvimento</t>
  </si>
  <si>
    <t>2012, 2013, 2014, 2015, 2016: Manutenção de instalações físicas - PC; 2017, 2018, 2019: Manutenção e reforma de instalações físicas - PC; 2020: Obras, reformas e melhorias nas instalações físicas - PC</t>
  </si>
  <si>
    <t>Profissionalização dos apenados e adolescentes em conflito com a lei - SJC</t>
  </si>
  <si>
    <t>AP - Pavimentação da SC-390, trecho Anita Garibaldi - Celso Ramos</t>
  </si>
  <si>
    <t>AP - Manter convênio para adequação da atenção da média e alta complexidade - ADR - Mafra</t>
  </si>
  <si>
    <t>2015, 2016, 2017, 2018, 2019: Aquisição de veículos e equipamentos - FUNPAT - SEA; 2020: Aquisição de bens móveis para serviços administrativos FUNPAT - SEA</t>
  </si>
  <si>
    <t>Fundo de Apoio ao Desenvolvimento Empresarial de Santa Catarina</t>
  </si>
  <si>
    <t>Competitividade e Excelência Econômica</t>
  </si>
  <si>
    <t>2016: Subvenção Econômica a Empresas; 2017, 2018, 2019, 2020: Subvenções econômicas a empresas</t>
  </si>
  <si>
    <t>Inversões Financeiras</t>
  </si>
  <si>
    <t>Emenda parlamentar impositiva da Educação</t>
  </si>
  <si>
    <t>2010: Apoio Financeiro aos Municípios - SED; 2011, 2012, 2013, 2014, 2015: Apoio financeiro aos municípios - SED; 2016, 2017, 2018, 2019, 2020: Cooperação com municípios para gestão da educação básica</t>
  </si>
  <si>
    <t>Fundação Escola de Governo - ENA</t>
  </si>
  <si>
    <t>Capacitação profissional dos agentes públicos - ENA</t>
  </si>
  <si>
    <t>2016: AP - Reformar, equipar e ampliar o Hospital da Fundação - SDR - São Lourenço do Oeste; 2017, 2018, 2019: AP - Reformar, equipar e ampliar o Hospital da Fundação - ADR - São Lourenço do Oeste</t>
  </si>
  <si>
    <t>Aquisição de combustíveis e lubrificantes - DEINFRA e PRMv</t>
  </si>
  <si>
    <t>Gestão de pessoal terceirizado - PC</t>
  </si>
  <si>
    <t>Agência de Desenvolvimento Regional de Jaraguá do Sul</t>
  </si>
  <si>
    <t>Administração de pessoal e encargos sociais - GERED - ADR - Jaraguá do Sul</t>
  </si>
  <si>
    <t>Transporte escolar dos alunos da educação básica - ADR - Lages</t>
  </si>
  <si>
    <t>Manutenção e modernização dos serviços de tecnologia da informação e comunicação - ENA</t>
  </si>
  <si>
    <t>Companhia Integrada de Desenvolvimento Agrícola de Santa Catarina</t>
  </si>
  <si>
    <t>Defesa Sanitária Agropecuária</t>
  </si>
  <si>
    <t>Ações de Defesa Sanitária Vegetal</t>
  </si>
  <si>
    <t>Projetos de engenharia rodoviária - BID-VI</t>
  </si>
  <si>
    <t>Capacitação de profissionais da educação básica - ADR - Maravilha</t>
  </si>
  <si>
    <t>Expansão e Modernização do Sistema Prisional e Socioeducativo</t>
  </si>
  <si>
    <t>Secretaria de Estado do Desenvolvimento Econômico Sustentável</t>
  </si>
  <si>
    <t>Tecnologia e Inovação para o Desenvolvimento Sustentável</t>
  </si>
  <si>
    <t>Apoiar projetos e programas voltados a empresa de base tecnológica</t>
  </si>
  <si>
    <t>AP - Manutenção do Hospital terceirizado Regional Lenoir Vargas Ferreira - ADR - Chapecó</t>
  </si>
  <si>
    <t>Desenvolvimento e Fortalecimento do Esporte e do Lazer</t>
  </si>
  <si>
    <t>Apoio às ações na área do esporte - FUNDOSOCIAL</t>
  </si>
  <si>
    <t>Integração Logística</t>
  </si>
  <si>
    <t>Implantação de acesso a aeroportos</t>
  </si>
  <si>
    <t>2016, 2017, 2018, 2019: Implementar o Programa Catarinense de Inovação em SC; 2020: Estruturar e implementar o Ecossistema Catarinense de Inovação</t>
  </si>
  <si>
    <t>Fundo Estadual de Recursos Hídricos</t>
  </si>
  <si>
    <t>Elaboração e implem do plano estadual de recursos hídricos e planos de bacias hidrog - SDS</t>
  </si>
  <si>
    <t>2016: AP - Construção e aparelhamento de Hospital Regional - SDR - São Joaquim; 2017, 2018: AP - Construção e aparelhamento de Hospital Regional - ADR - São Joaquim; 2019: AP - Construção e aparelhamento de Hospital Regional em São Joaquim</t>
  </si>
  <si>
    <t>Instituto de Metrologia de Santa Catarina</t>
  </si>
  <si>
    <t>Manutenção e modernização dos serviços de tecnologia da informação e comunicação - IMETRO</t>
  </si>
  <si>
    <t>Manutenção e modernização dos serviços de tecnologia da informação e comunicação - ADR - Araranguá</t>
  </si>
  <si>
    <t>Encargos com estagiários - SOL</t>
  </si>
  <si>
    <t>2012, 2013, 2014, 2015, 2016, 2017, 2018, 2019: Construção, ampliação ou reforma de unidades escolares - ensino profissional; 2020: Construção, ampliação ou reforma de unidades escolares - Ensino Profissional</t>
  </si>
  <si>
    <t>Construção do presídio regional de Araranguá</t>
  </si>
  <si>
    <t>Administração e manutenção dos serviços para os Centros de Atenção ao Segurado - CAS - FPS - SEA</t>
  </si>
  <si>
    <t>Participação no capital social - EPAGRI</t>
  </si>
  <si>
    <t>2019: Ações para qualificação das ouvidorias municipais; 2020: Ações de readequação e qualificação das ouvidorias</t>
  </si>
  <si>
    <t>Santa Catarina Turismo S.A.</t>
  </si>
  <si>
    <t>Preparação de profissionais p/ apresentar destino turístico SC nos mercados nacional e internacional</t>
  </si>
  <si>
    <t>Incentivo aos programas e projetos de extensão da UDESC</t>
  </si>
  <si>
    <t>Fundo para Melhoria da Segurança Pública</t>
  </si>
  <si>
    <t>Gestão dos contratos de locação - IGP</t>
  </si>
  <si>
    <t>Realização de eventos de esporte e lazer</t>
  </si>
  <si>
    <t>Administração de pessoal e encargos sociais - ADR - Araranguá</t>
  </si>
  <si>
    <t>Administração de pessoal e encargos sociais - GERED - ADR - Joinville</t>
  </si>
  <si>
    <t>Agência de Desenvolvimento Regional de Tubarão</t>
  </si>
  <si>
    <t>Administração de pessoal e encargos sociais - GERED - ADR - Tubarão</t>
  </si>
  <si>
    <t>Administração e manutenção dos serviços administrativos gerais - SAP</t>
  </si>
  <si>
    <t>Administração de pessoal e encargos sociais - ADR - Chapecó</t>
  </si>
  <si>
    <t>Administração e manutenção dos serviços administrativos gerais - ADR - Joaçaba</t>
  </si>
  <si>
    <t>Atendimento social, psicológico, jurídico, pedagógico e saúde ao sistema prisional e socioeducativo</t>
  </si>
  <si>
    <t>Fundo Estadual de Assistência Social</t>
  </si>
  <si>
    <t>2010, 2011, 2012, 2013, 2014, 2015: Proteção Social Básica e Especial; 2016: Sistema Único de Assistência Social - SUAS; 2017, 2018, 2019: Gestão do SUAS</t>
  </si>
  <si>
    <t>Transferência de renda complementar - Santa Renda</t>
  </si>
  <si>
    <t>AP - Manutenção e reforma de escolas - educação básica - ADR - Rio do Sul</t>
  </si>
  <si>
    <t>Agência de Desenvolvimento Regional de Itajai</t>
  </si>
  <si>
    <t>Administração e manutenção dos serviços administrativos gerais - ADR - Itajaí</t>
  </si>
  <si>
    <t>2016, 2017, 2018: Administração e manutenção dos serviços da Imprensa Oficial - FMPIO - SEA; 2019: Administração e Modernização do Arquivo Público e da Imprensa Oficial - FMPIO - SEA</t>
  </si>
  <si>
    <t>2010, 2011: Educação Permanente para o Sistema Único de Saúde; 2012, 2013, 2014, 2015, 2016, 2017, 2018, 2019, 2020: Assistência Farmacêutica</t>
  </si>
  <si>
    <t>Repasse de recurso financeiro aos municípios para compra de medicamentos básicos</t>
  </si>
  <si>
    <t>Projetos de engenharia rodoviária - DEINFRA</t>
  </si>
  <si>
    <t>Encargos com estagiários - FUNJURE - PGE</t>
  </si>
  <si>
    <t>AP - Pavimentação da SC-370, trecho Urubici - Serra do Corvo Branco - Aiurê - Grão Pará</t>
  </si>
  <si>
    <t>AP - Pavim SC-390, tr BR-116 (p Lages) - São Jorge, acesso Bodegão (p Usina Pai-Querê/ Coxilha Rica)</t>
  </si>
  <si>
    <t>Operacionalização da educação profissional - ADR - Criciúma</t>
  </si>
  <si>
    <t>Administração de pessoal e encargos sociais - GERED - ADR - Criciúma</t>
  </si>
  <si>
    <t>2019: AP - Reabilitação/aum cap SC-283, tr BR-153 -Concórdia-Seara-Chapecó - S Carlos - Palmitos - Mondaí; 2020: Reabiliação/aum capac SC-283, tr BR-153 - Concórdia - Seara - Chapecó - S.Carlos - Palmitos - Mondaí</t>
  </si>
  <si>
    <t>Administração de pessoal e encargos sociais - GERED - ADR - Itajaí</t>
  </si>
  <si>
    <t>Pensões - ALESC - Fundo Financeiro</t>
  </si>
  <si>
    <t>Agência de Desenvolvimento Regional de Xanxerê</t>
  </si>
  <si>
    <t>Manutenção e modernização dos serviços de tecnologia da informação e comunicação - ADR - Xanxerê</t>
  </si>
  <si>
    <t>Desapropriação de áreas para obras de infraestrutura - DEINFRA</t>
  </si>
  <si>
    <t>Campanhas de caráter social, informativa e institucional - SECOM</t>
  </si>
  <si>
    <t>Administração e manutenção dos serviços administrativos gerais - SANTUR</t>
  </si>
  <si>
    <t>2012, 2013, 2014, 2015: Manutenção, implementação e ampliação das unidades do SAMU; 2016: Manutenção, implementação e ampliação das unidades do Serviço de Atendimento Movel de Urgência; 2017: Manutenção das unidades do Serviço de Atendimento Móvel de Urgência (SAMU); 2018, 2019, 2020: Manutenção do Serviço de Atendimento Móvel de Urgência - SAMU</t>
  </si>
  <si>
    <t>Administração e manutenção dos serviços administrativos gerais - FUNJURE - PGE</t>
  </si>
  <si>
    <t>Construção e reforma de terminais rodoviários de passageiros</t>
  </si>
  <si>
    <t>Apoio financeiro ao Corpo de Bombeiros Voluntários - FUNDOSOCIAL</t>
  </si>
  <si>
    <t>Gerenciamento do Financiamento - BNDES</t>
  </si>
  <si>
    <t>Secretaria de Estado da Agricultura, Pesca e Desenvolvimento Rural</t>
  </si>
  <si>
    <t>Gestão Estratégica - Ministério Público</t>
  </si>
  <si>
    <t>Reconstituição de bens lesados</t>
  </si>
  <si>
    <t>Gestão Administrativa - Ministério Público</t>
  </si>
  <si>
    <t>Parcelamento de obrigações patronais à cargo da EGE</t>
  </si>
  <si>
    <t>Segurança Cidadã</t>
  </si>
  <si>
    <t>2012, 2013, 2014, 2015, 2016: Proteção a vítima e testemunhas ameaçadas; 2017, 2018, 2019, 2020: Programa de proteção à vítima e testemunhas de crimes</t>
  </si>
  <si>
    <t>Aquisição, construção e reforma de bens imóveis - UDESC/Laguna - CERES</t>
  </si>
  <si>
    <t>Capacitação e treinamento profissional - UDESC</t>
  </si>
  <si>
    <t>2013, 2014, 2015, 2016, 2017, 2018: Tratamento de pontos críticos nas rodovias - BID-VI; 2019: Tratamento de pontos críticos e passivos ambientais nas rodovias - BID-VI</t>
  </si>
  <si>
    <t>Administração e manutenção dos serviços administrativos gerais - SES</t>
  </si>
  <si>
    <t>Apoio ao sistema viário - FUNDOSOCIAL</t>
  </si>
  <si>
    <t>Fiscalização e atendimento de reclamações ambientais - IMA</t>
  </si>
  <si>
    <t>Encargos com precatórios - SES</t>
  </si>
  <si>
    <t>2019: AP - Reabilitação/aumento capacidade da SC-407, trecho Biguaçu - Antônio Carlos; 2020: Reabilitação/aumento de capacidade da SC-407, trecho Biguaçu - Antônio Carlos</t>
  </si>
  <si>
    <t>Capacitação de profissionais da educação básica - ADR - Mafra</t>
  </si>
  <si>
    <t>2012, 2013, 2014, 2015: Assistência médica hospitalar de média e alta complexidade - SDR - Timbó; 2016: AP - Atendimento hospitalar de média e alta complexidade - SDR - Timbó; 2017, 2018: AP - Atendimento hospitalar de média e alta complexidade - ADR - Timbó; 2019: AP - Atendimento hospitalar de média e alta complexidade na região de Timbó</t>
  </si>
  <si>
    <t>Agência de Desenvolvimento Regional de São Lourenço do Oeste</t>
  </si>
  <si>
    <t>Capacitação de profissionais da educação básica - ADR - São Lourenço do Oeste</t>
  </si>
  <si>
    <t>Manutenção e modernização dos serviços de tencnol da inform e comunic - ADR - São Lourenço do Oeste</t>
  </si>
  <si>
    <t>2016: Formulação e implementação de programa para redução das desigualdades; 2017, 2018, 2019: Programa para redução das desigualdades regionais</t>
  </si>
  <si>
    <t>Manutenção e modernização dos serviços de tecnologia da informação e comunicação - SPG</t>
  </si>
  <si>
    <t>Pensões - TJ - Fundo Financeiro</t>
  </si>
  <si>
    <t>2016: AP - Incentivos financeiros para os hospitais da região  - SDR - Araranguá; 2017, 2018, 2019: AP - Incentivos financeiros para os hospitais da região - ADR - Araranguá</t>
  </si>
  <si>
    <t>2010: Manutenção dos Serviços Administrativos Gerais - GERSA - SDR - Xanxerê; 2011, 2012, 2013, 2014: Manutenção dos serviços administrativos gerais - GERSA - SDR - Xanxerê; 2016: AP - Construção de sede própria - GERSA - SDR - Xanxerê; 2017, 2018, 2019: AP - Construção de sede própria - GERSA - ADR - Xanxerê</t>
  </si>
  <si>
    <t>Manutenção e modernização dos serviços de tecnologia da informação e comunicação - CIDASC</t>
  </si>
  <si>
    <t>Gestão estratégica, controle e suporte adminsitrativo - PM</t>
  </si>
  <si>
    <t>Revitalização de rodovias - obras e supervisão</t>
  </si>
  <si>
    <t>Participação no capital social - CELESC Distribuição</t>
  </si>
  <si>
    <t>2012, 2013: Implantação da Rede Psicossocial; 2014, 2015, 2016: Implantação da Rede de Saúde Mental - Psicossocial; 2017, 2018, 2019, 2020: Rede de atenção psicossocial</t>
  </si>
  <si>
    <t>Administração de pessoal e encargos sociais - FCEE</t>
  </si>
  <si>
    <t>Construção de centro de referência especializado de assistência social - CREAS - FECEP</t>
  </si>
  <si>
    <t>Fundo Estadual de Defesa Civil</t>
  </si>
  <si>
    <t>Gestão de Desastres</t>
  </si>
  <si>
    <t>2013, 2014, 2015: Obras de reabilitação e recuperação; 2016, 2017, 2018, 2019: Ações de Reabilitação e Recuperação em Defesa Civil</t>
  </si>
  <si>
    <t>Procuradoria Geral do Estado</t>
  </si>
  <si>
    <t>Administração e manutenção dos serviços administrativos gerais - SED</t>
  </si>
  <si>
    <t>Administração de pessoal e encargos sociais - GERED - ADR - Chapecó</t>
  </si>
  <si>
    <t>Operacionalização da educação básica Grande Florianópilis</t>
  </si>
  <si>
    <t>Encargos com inativos - IPREV - Fundo Financeiro</t>
  </si>
  <si>
    <t>2016, 2017: Segurança, fiscalização e educação no trânsito - PM; 2018: Segurança e mobilidade no trânsito urbano e nas rodovias estaduais - PM; 2019, 2020: Segurança e mobilidade no trânsito urbano - PM</t>
  </si>
  <si>
    <t>2010: Manutenção e Serviços Administrativos Gerais - PC; 2011: Manutenção e serviços administrativos gerais - PC; 2012, 2013, 2014, 2015: Contratação de serviços para operacionalização da administração - PC; 2016: Administração e manutenção dos serviços administrativos gerais - PC; 2017, 2018, 2019: Administração e Manutenção dos insumos, materiais e serviços administrativos gerais - PC; 2020: Administração e gestão da estrutura administrativa - PC</t>
  </si>
  <si>
    <t>Manutenção e reforma de escolas - educação básica - ADR - Itajaí</t>
  </si>
  <si>
    <t>Capacitação profissional dos agentes públicos - SPG</t>
  </si>
  <si>
    <t>2010: Economia Solidária - SST; 2011, 2012, 2013, 2014, 2015: Economia solidária - SST; 2016, 2017, 2018, 2019: Programa Catarinense de Geração de Renda</t>
  </si>
  <si>
    <t>Administração e manutenção dos serviços das Perícias Médicas - FMPIO - SEA</t>
  </si>
  <si>
    <t>Capacitação continuada e integrada dos atores da Política de Assistência Social</t>
  </si>
  <si>
    <t>2012, 2013, 2014, 2015: Publicidade e propaganda - DETER; 2016, 2017, 2018, 2019: Realização de campanhas de caráter social informativo e institucional - DETER</t>
  </si>
  <si>
    <t>Fundo Rotativo do Complexo Penitenciário da Grande Florianópolis</t>
  </si>
  <si>
    <t>2011: Disponib trabalho prisional reintegração social apenado SPA - SDR - Grande Florianópolis; 2012, 2013, 2014, 2015, 2016, 2017, 2018, 2019, 2020: Profissionalização e reintegração social do apenado do complexo penit de São Pedro de Alcântara</t>
  </si>
  <si>
    <t>Desenvolvimento de estudos, projetos e ações de gestão organizacional</t>
  </si>
  <si>
    <t>Pensão a ex-servidor não estável</t>
  </si>
  <si>
    <t>Administração de pessoal e encargos sociais - SDC</t>
  </si>
  <si>
    <t>Agência de Desenvolvimento Regional de Videira</t>
  </si>
  <si>
    <t>Operacionalização da educação básica - ADR - Videira</t>
  </si>
  <si>
    <t>2016: AP - Credenciamento de leitos hospitalares - SDR - Timbó; 2017, 2018: AP - Credenciamento de leitos hospitalares - ADR - Timbó; 2019: AP - Credenciamento de leitos hospitalares na região de Timbó</t>
  </si>
  <si>
    <t>Encargos com estagiários - FAPESC</t>
  </si>
  <si>
    <t>Operacionalização da educação básica - ADR - Joaçaba</t>
  </si>
  <si>
    <t>Auxílio reclusão - Poder Executivo - Fundo Financeiro</t>
  </si>
  <si>
    <t>Departamento Estadual de Trânsito</t>
  </si>
  <si>
    <t>Modernização, integração e manutenção da tecnologia da informação e comunicação - SSP</t>
  </si>
  <si>
    <t>Incentivo turístico e manutenção de entidades ligadas ao setor</t>
  </si>
  <si>
    <t>Administração e manutenção dos serviços administrativos gerais - CIDASC</t>
  </si>
  <si>
    <t>Administração de pessoal e encargos sociais - ADR - Itajaí</t>
  </si>
  <si>
    <t>AP - Manutenção e reforma de escolas - educação básica - ADR - Videira</t>
  </si>
  <si>
    <t>Encargos gerais com serviços da dívida pública da Saúde</t>
  </si>
  <si>
    <t>Gestão dos Colégios Militares do Estado</t>
  </si>
  <si>
    <t>2019: Levantamentos, estudos e projetos diversos - DEINFRA; 2020: Levantamentos, estudos e projetos diversos</t>
  </si>
  <si>
    <t>Realizar publicações legais na mídia impressa</t>
  </si>
  <si>
    <t>2010, 2011, 2012, 2013, 2014, 2015, 2016: Erradicação da Fome em Santa Catarina; 2017, 2018, 2019: Comer Bem SC</t>
  </si>
  <si>
    <t>2013, 2014, 2015: Implementação de unidades de apoio a distribuição de alimentos da agricultura familiar - PAA; 2016: Implementação de equipamentos sociais de combate à fome e segurança alimentar; 2017, 2018, 2019: Implantação e modernização de equipamentos sociais de combate à fome e segurança alimentar; 2020: Gestão da Política de Segurança Alimentar e Nutricional</t>
  </si>
  <si>
    <t>Secretaria Executiva de Articulação Nacional</t>
  </si>
  <si>
    <t>Manutenção e modernização dos serviços de tecnologia da informação e comunicação - SAN</t>
  </si>
  <si>
    <t>Supervisão regional e inspeção ambiental de obras de infraestrutura, incl sistemas de concessões</t>
  </si>
  <si>
    <t>2019: Realização de estudos, pesquisas e projetos na área de transporte rodoviário; 2020: Realização de estudos, pesquisas e projetos na área de transporte</t>
  </si>
  <si>
    <t>2010, 2011: Publicidade Legal - Secom; 2012, 2013, 2014, 2015: Publicidade Legal - SECOM; 2016, 2017, 2018, 2019: Realizar publicações legais na mídia impressa - SECOM</t>
  </si>
  <si>
    <t>Manutenção e modernização dos serviços de tecnologia da informação e comunicação - ADR - Lages</t>
  </si>
  <si>
    <t>Agência de Desenvolvimento Regional de Concórdia</t>
  </si>
  <si>
    <t>Administração e manutenção dos serviços administrativos gerais - ADR - Concórdia</t>
  </si>
  <si>
    <t>Participação no capital social - BRDE</t>
  </si>
  <si>
    <t>Reabilitação da SC-390, trecho BR-116 - Campo Belo do Sul</t>
  </si>
  <si>
    <t>Encargos com inativos - SES - Fundo Financeiro</t>
  </si>
  <si>
    <t>2010, 2011: Estratégia de Saúde da Família; 2012, 2013, 2014, 2015, 2016, 2017, 2018, 2019: Atenção Básica; 2020: Atenção Primária à Saúde</t>
  </si>
  <si>
    <t>2012, 2013, 2014, 2015: Estratégia de saúde da família - cofinanciamento da atenção básica; 2016, 2017, 2018, 2019: Incentivo financeiro estadual para o cofinanciamento da Atenção Básica; 2020: Incentivo financeiro estadual para o coofinanciamento da atenção primária</t>
  </si>
  <si>
    <t>Fundo Estadual de Apoio aos Hospitais Filantrópicos, Hemosc, Cepon e Hospitais Municipais</t>
  </si>
  <si>
    <t>2016, 2017, 2018: Apoio aos hospitais filantrópicos de Santa Catarina - Lei n 16.968/2016; 2019: Repasse financeiro hospitais filantrópicos e municipais conforme lei 16.968.; 2020: Repasse financeiro aos hospitais filantrópicos e  municipais conforme Lei Estadual nº 16.968</t>
  </si>
  <si>
    <t>Gestão dos contratos de locação - PC</t>
  </si>
  <si>
    <t>CTI - Fomento à Ciência, Tecnologia e Inovação</t>
  </si>
  <si>
    <t>Conceder bolsas para o incentivo à formação de pesquisadores</t>
  </si>
  <si>
    <t>Administração e manutenção dos serviços administrativos gerais - PGE</t>
  </si>
  <si>
    <t>2012, 2013, 2014, 2015: Participação e apoio na realização de eventos  em âmbito regional, estadual e internacional; 2016, 2017, 2018, 2019: Divulgação do potencial turístico de Santa Catarina em eventos em âmbito regional, estadual e intern</t>
  </si>
  <si>
    <t>Administração de pessoal e encargos sociais - ADR - Xanxerê</t>
  </si>
  <si>
    <t>Administração de pessoal e encargos sociais - SAP</t>
  </si>
  <si>
    <t>Gestão compartilhada dos sistemas prisional e socioeducativo</t>
  </si>
  <si>
    <t>2010, 2011: Modernização da Administração Pública; 2012, 2013, 2014, 2015, 2016: Modernização da Administração Fazendária; 2017, 2018: Gestão Fiscal e Financeira; 2019: Modernização da Gestão Fiscal; 2020: Gestão Fiscal e Financeira</t>
  </si>
  <si>
    <t>2012, 2013, 2014, 2015: Combate a sonegação de tributos; 2016: Combate a sonegação de tributos - SEF; 2017, 2018, 2019, 2020: Gestão de arrecadação, fiscalização e combate à sonegação fiscal</t>
  </si>
  <si>
    <t>2012, 2013, 2014, 2015: Serviços administrativos - educação básica - SED; 2016, 2017, 2018, 2019, 2020: Operacionalização da educação básica - SED</t>
  </si>
  <si>
    <t>2016: Realizar as ações de gestão no Serviço de Verificação de Óbitos - SVO; 2017, 2018, 2019, 2020: Ações do serviço de anatomia patológica e verificação de óbitos (SVO)</t>
  </si>
  <si>
    <t>Capacitação profissional dos agentes públicos - IPREV</t>
  </si>
  <si>
    <t>Encargos gerais com serviços da divida pública da Educação</t>
  </si>
  <si>
    <t>Juros e Encargos da Dívida</t>
  </si>
  <si>
    <t>Encargos com inativos - TCE - Fundo Financeiro</t>
  </si>
  <si>
    <t>Adequação e melhoria da infraestrutura dos aeroportos locais e regionais - SIE</t>
  </si>
  <si>
    <t>Administração e manutenção da Gerência Regional de Educação - ADR - Tubarão</t>
  </si>
  <si>
    <t>2016: AP - Construção de Policlínica - SDR - São Joaquim; 2017, 2018: AP - Construção de Policlínica - ADR - São Joaquim; 2019: AP - Construção de Policlínica em São Joaquim</t>
  </si>
  <si>
    <t>2012, 2013, 2014, 2015: Gestão dos benefícios da Lei n 15.390/2010; 2016, 2017, 2018, 2019: Pagamento de benefícios de gestação múltipla</t>
  </si>
  <si>
    <t>Administração de pessoal e encargos sociais - SOL</t>
  </si>
  <si>
    <t>2016: Realizar as ações de gestão das Centrais de Regulação; 2017, 2018, 2019: Ações das Centrais de Regulação; 2020: Ações das centrais de regulação</t>
  </si>
  <si>
    <t>Encargos com estagiários - SED</t>
  </si>
  <si>
    <t>Transporte escolar dos alunos da educação básica - ADR - São Lourenço do Oeste</t>
  </si>
  <si>
    <t>Consultoria de apoio institucional à Diretoria de Obras de Transportes</t>
  </si>
  <si>
    <t>Capacitação profissional dos agentes públicos - SEA</t>
  </si>
  <si>
    <t>Administração e manutenção dos serviços administrativos gerais - FCEE</t>
  </si>
  <si>
    <t>Auxílio funeral - IPREV - EGE</t>
  </si>
  <si>
    <t>Adequação de ambiente das unidades da SEF</t>
  </si>
  <si>
    <t>Operacionalização da educação profissional - ADR - Campos Novos</t>
  </si>
  <si>
    <t>2015: Aquisição e manutenção de hardware - FUNPAT - SEA; 2016, 2017, 2018, 2019: Manutenção e modernização dos serviços de tecnologia da informação e comunicação - FUNPAT - SEA</t>
  </si>
  <si>
    <t>2016: Fiscalização de bares, casas noturnas, comércios e demais estabelecimentos - BM; 2017: Gestão das atividades técnicas - BM; 2018, 2019, 2020: Gestão de risco contra incêndio e pânico</t>
  </si>
  <si>
    <t>2019: Pavimentação da SC-467, trecho Jaborá - entr SC-150 (p/ Ouro) /ct ac Jaborá/ac Sta Helena - BID-VI; 2020: Pavimentação da SC-467, trecho Jaborá - entr SC-150 (p/ Ouro) / Ct e Acessos a Jaborá e Sta. Helena</t>
  </si>
  <si>
    <t>Administração e manutenção dos serviços administrativos gerais - SEA</t>
  </si>
  <si>
    <t>Encargos com estagiários - ADR - Blumenau</t>
  </si>
  <si>
    <t>Construção e aquisição de bens imóveis - FUNPAT - SEA</t>
  </si>
  <si>
    <t>AP - Construção de centro de oncologia e pediatria no hospital infantil SC - ADR Criciúma</t>
  </si>
  <si>
    <t>Capacitação profissional dos agentes públicos - EPAGRI</t>
  </si>
  <si>
    <t>Revitalização da Economia Catarinense - PREC</t>
  </si>
  <si>
    <t>Apoio, qualificação e capacitação da MPE e MEI - SDE</t>
  </si>
  <si>
    <t>Administração e manutenção dos serviços administrativos gerais - SAN</t>
  </si>
  <si>
    <t>Manutenção preventiva dos sinais náuticos - DETER</t>
  </si>
  <si>
    <t>Gestão de Riscos e Redução de Desastres</t>
  </si>
  <si>
    <t>Promoção da educação continuada em proteção e defesa civil</t>
  </si>
  <si>
    <t>2019: Projetos de engenharia rodoviária - DEINFRA; 2020: Projetos de engenharia rodoviária</t>
  </si>
  <si>
    <t>Fundo Rotativo da Penitenciária de Curitibanos</t>
  </si>
  <si>
    <t>Polícia ostensiva e preservação da ordem pública - PM</t>
  </si>
  <si>
    <t>Incentivo aos programas e projetos de ensino - UDESC</t>
  </si>
  <si>
    <t>Valorização do Servidor - Segurança Pública</t>
  </si>
  <si>
    <t>2012, 2013, 2014, 2015, 2016: Aperfeiçoamento dos profissionais de segurança pública - BM; 2017: Formação, capacitação e aperfeiçoamento – BM; 2018, 2019, 2020: Instrução e ensino - BM</t>
  </si>
  <si>
    <t>Manutenção e modernização dos serviços de tecnologia da informação e comunicação - SAP</t>
  </si>
  <si>
    <t>Administração e manutenção dos serviços administrativos gerais - DEINFRA</t>
  </si>
  <si>
    <t>2019: Consultoria de apoio institucional à Diretoria de Planejamento e Projetos - DEINFRA; 2020: Consultoria de apoio técnico e institucional à SIE</t>
  </si>
  <si>
    <t>Administração de pessoal e encargos sociais - JUCESC</t>
  </si>
  <si>
    <t>2012, 2013, 2014, 2015, 2016, 2017, 2018, 2019: Estruturação e reaparelhamento dos sistemas prisional e socioeducativo - SJC; 2020: Estruturação e reaparelhamento dos sistemas prisional e socioeducativo - SAP</t>
  </si>
  <si>
    <t>Conservação, sinalização e segurança rodoviária - DEINFRA</t>
  </si>
  <si>
    <t>Operacionalização da educação básica - ADR - Jaraguá do Sul</t>
  </si>
  <si>
    <t>AP - Manutenção e reforma de escolas - educação básica - ADR - São Lourenço do Oeste</t>
  </si>
  <si>
    <t>Administração e manutenção dos serviços administrativos gerais - ADR - Xanxerê</t>
  </si>
  <si>
    <t>Manutenção e modernização dos serviços de tecnologia da informação e comunicação - MPC</t>
  </si>
  <si>
    <t>Realização de jornadas de familiarização</t>
  </si>
  <si>
    <t>2012, 2013, 2014, 2015, 2016: Adequação e aquisição de equipamentos para a atenção a média e alta complexidade; 2017, 2018, 2019, 2020: Realização de convênios para ações de média e alta complexidade</t>
  </si>
  <si>
    <t>Vigilância em Saúde</t>
  </si>
  <si>
    <t>2012, 2013, 2014, 2015: Ações de Promoção, Prevenção e Controle de DST/HIV/AIDS e Hepatites; 2016: Realizar ações de vigilância, prevenção e controle de DST/HIV/AIDS e hepatites virais; 2017: Vigilância, prevenção e controle de doenças sexualmente transmissíveis/HIV/AIDS e hepatites virais; 2018, 2019: Manutenção das ações de Vigilância Epidemiológica; 2020: Manutenção das ações de vigilância epidemiológica</t>
  </si>
  <si>
    <t>2019: Aquisição de combustíveis e lubrificantes; 2020: Aquisição de combustíveis e lubrificantes - SIE e PMRv</t>
  </si>
  <si>
    <t>2012, 2013, 2014, 2015: Monitoramento de espaços públicos; 2016: Monitoramento de espaços públicos - SSP; 2017, 2018, 2019, 2020: Gestão do videomonitoramento urbano e das Centrais Regionais de Emergência</t>
  </si>
  <si>
    <t>Ampliação hospital Regional do Oeste - Chapecó</t>
  </si>
  <si>
    <t>Encargos com estagiários - ADR - Tubarão</t>
  </si>
  <si>
    <t>Transporte escolar dos alunos da educação básica - ADR - Itajaí</t>
  </si>
  <si>
    <t>Apoio às ações de desenvolvimento social, trabalho e renda - FUNDOSOCIAL</t>
  </si>
  <si>
    <t>Formação do patrimônio do servidor público - PASEP</t>
  </si>
  <si>
    <t>Fundo Pró-Emprego</t>
  </si>
  <si>
    <t>Reabilitação/aumento capacidade SC-412, trecho BR-101 - Ilhota - Gaspar e contorno de Ilhota</t>
  </si>
  <si>
    <t>Repasse financeiro para centro de hemoterapia e centro de pesquisas oncológicas</t>
  </si>
  <si>
    <t>Apoio ao sistema viário rural - SIE</t>
  </si>
  <si>
    <t>2012, 2013, 2014, 2015, 2016: Assistência farmacêutica - ações judiciais; 2017, 2018, 2019, 2020: Atendimento das ações judiciais</t>
  </si>
  <si>
    <t>Capacitação de profissionais da educação básica - ADR - Xanxerê</t>
  </si>
  <si>
    <t>2016: Estratégia de Intervenção do Governo Estadual com o PDIF/SC; 2017, 2018, 2019: Estratégia Governamental para o Desenvolvimento e Integração da Região da Faixa de Fronteira</t>
  </si>
  <si>
    <t>Capacitação de profissionais da educação básica - ADR - Araranguá</t>
  </si>
  <si>
    <t>2016: AP - Incentivos financeiros para custeio do Hospital Beatriz Ramos - SDR - Timbó; 2017, 2018: AP - Incentivos financeiros para custeio do Hospital Beatriz Ramos - ADR - Timbó; 2019: AP - Incentivos financeiros para custeio do Hospital Beatriz Ramos</t>
  </si>
  <si>
    <t>2016: AP - Construção de Policlínica - SDR - Lages; 2017, 2018, 2019: AP - Construção de Policlínica - ADR - Lages</t>
  </si>
  <si>
    <t>Otimização e correção da aplicação dos recursos públicos</t>
  </si>
  <si>
    <t>2012, 2013, 2014, 2015, 2016: Atualização da base cartográfica de Santa Catarina - SPG; 2017, 2018, 2019: Infraestrutura de dados cartográficos e geográficos de Santa Catarina</t>
  </si>
  <si>
    <t>Gestão Ambiental Estratégica</t>
  </si>
  <si>
    <t>Operacionalização da SEMA</t>
  </si>
  <si>
    <t>2016: AP - Aquisição de equipamentos para hospitais da região - SDR - Rio do Sul; 2017, 2018, 2019: AP - Aquisição de equipamentos para hospitais da região - ADR - Rio do Sul</t>
  </si>
  <si>
    <t>AP - Manutenção e reforma de escolas - educação básica - ADR - Campos Novos</t>
  </si>
  <si>
    <t>Capacitação de profissionais da educação básica - ADR - Joinville</t>
  </si>
  <si>
    <t>Elaboração de estudos e planos para o sistema ferroviário estadual</t>
  </si>
  <si>
    <t>Participação no capital social - CELESC Geração</t>
  </si>
  <si>
    <t>Fundo Estadual do Idoso</t>
  </si>
  <si>
    <t>2019: Apoio financeiro a entidades que atendam idosos - FEI; 2020: Apoio a projetos e entidades de promoção ao envelhecimento ativo, saudável e sustentável dos idosos</t>
  </si>
  <si>
    <t>Realização de campanhas de caráter social informativo e institucional - SIE</t>
  </si>
  <si>
    <t>Operação Veraneio Segura - PM</t>
  </si>
  <si>
    <t>Administração de pessoal e encargos sociais - SAR</t>
  </si>
  <si>
    <t>Manutenção e modernização dos serviços de tecnologia da informação e comunicação - DEINFRA</t>
  </si>
  <si>
    <t>Acesso à Educação Superior</t>
  </si>
  <si>
    <t>Bolsa de estudo para estudante de ensino superior - Art 170/CE - SED</t>
  </si>
  <si>
    <t>Administração e manutenção da Polícia Militar Rodoviária - PMRv</t>
  </si>
  <si>
    <t>Gestão da emissão da carteira nacional de habilitação - DETRAN</t>
  </si>
  <si>
    <t>Fundo de Esforço Fiscal</t>
  </si>
  <si>
    <t>Gestão arrecadação, fiscalização e combate à sonegação fiscal</t>
  </si>
  <si>
    <t>2010: Projetos/Obras/Sup/Melhorias Term Integr, Traffic Calm e Museu Transp SITC Jvle - BNDES; 2011: Projetos/obras/sup/melhorias term integr, Traffic Calm e Museu Transp SITC Jvle - BNDES; 2012, 2013, 2014, 2015, 2016, 2017, 2018, 2019: Melhorias terminais de integração, medidas moderad tráfego e Museu Transp - SITC Joinville - BNDES</t>
  </si>
  <si>
    <t>Construção dos Centros de Atendimento aos Turistas - CATS</t>
  </si>
  <si>
    <t>Operação de rodovias - DEINFRA</t>
  </si>
  <si>
    <t>2012, 2013, 2014, 2015, 2016: Construção de instalações físicas - BM; 2017, 2018, 2019, 2020: Construção e ampliação de instalações físicas – BM</t>
  </si>
  <si>
    <t>Administração e manutenção dos serviços administrativos gerais - ADR - Lages</t>
  </si>
  <si>
    <t>Administração de pessoal e encargos sociais - ADR - Jaraguá do Sul</t>
  </si>
  <si>
    <t>Controladoria Geral do Estado</t>
  </si>
  <si>
    <t>2016, 2017, 2018, 2019: Elaboração de estudos e planos para o sistema portuário estadual; 2020: Elaboração de estudos e planos para o sistema aquaviário estadual</t>
  </si>
  <si>
    <t>2016: AP - Aquisição de ambulância para suporte aos municípios da região - SDR - Seara; 2017, 2018: AP - Aquisição de ambulância para suporte aos municípios da região - ADR - Seara; 2019: AP - Aquisição de ambulância para suporte aos municípios da região de Seara</t>
  </si>
  <si>
    <t>2010: Sistemas de Controle e Prevenção de Eventos Hidrológicos Críticos - SDS; 2011, 2012, 2013, 2014, 2015: Sistemas de controle e prevenção de eventos hidrológicos críticos - SDS; 2016, 2017, 2018, 2019: Monitorar, controlar e apoiar ações de prevenção de eventos críticos - SDS; 2020: Monitorar, controlar e apoiar ações de prevenção de eventos críticos - SDE</t>
  </si>
  <si>
    <t>Novas oportunidades na Educação Básica</t>
  </si>
  <si>
    <t>Manutenção e modernização dos serviços de tecnologia da informação e comunicação - SANTUR</t>
  </si>
  <si>
    <t>Fundo de Terras do Estado de Santa Catarina</t>
  </si>
  <si>
    <t>Financiamento de terras aos agricultores - FTE</t>
  </si>
  <si>
    <t>Defesa Civil</t>
  </si>
  <si>
    <t>2012: Projeto de medidas para prevenção dos desastres na Bacia do Rio Itajaí - BNDES - PAC; 2013, 2014, 2015: Projeto de medidas para prevenção dos desastres na Bacia do Rio Itajaí; 2016, 2017, 2018, 2019: Projetos e obras preventivas de alta complexidade nas Bacias Hidrográficas Catarinenses</t>
  </si>
  <si>
    <t>Administração e manutenção dos serviços administrativos gerais - SPG</t>
  </si>
  <si>
    <t>Transporte escolar dos alunos da educação básica - ADR - Videira</t>
  </si>
  <si>
    <t>Administração de pessoal e encargos sociais - SSP</t>
  </si>
  <si>
    <t>Encargos com estagiários - SUDERF</t>
  </si>
  <si>
    <t>2012, 2013, 2014, 2015, 2016, 2017, 2018, 2019: Ampliação e readequação do Hospital Marieta Konder Bornhausen - Itajaí; 2020: Ampliação do hospital Marieta Konder Bornhausen de Itajaí</t>
  </si>
  <si>
    <t>AP - Reabilitação/aum cap SC-283, tr BR-153 -Concórdia- Seara-Chapecó - S Carlos - Palmitos - Mondaí</t>
  </si>
  <si>
    <t>2012, 2013, 2014, 2015: Reforma, manutenção e ampliação do hospital universitário Pequeno Anjo de Itajaí; 2016: AP - Ampliação do Hospital Pequeno Anjo - SDR - Itajaí; 2017, 2018, 2019: AP - Ampliação do Hospital Pequeno Anjo - ADR - Itajaí</t>
  </si>
  <si>
    <t>Transporte escolar dos alunos da educação básica - ADR - Mafra</t>
  </si>
  <si>
    <t>Desenvolvimento de planos, estudos, pesquisas e ações para modernização organizacional</t>
  </si>
  <si>
    <t>2012, 2013, 2014, 2015: Distribuição de insumos básicos aos pequenos produtores rurais - FDR; 2016, 2017, 2018, 2019, 2020: Subvenção ao fornecimento de sementes de milho, calcário e kit - Terra Boa - FDR</t>
  </si>
  <si>
    <t>Operacionalização da educação básica - ADR - Blumenau</t>
  </si>
  <si>
    <t>Administração e manutenção dos serviços administrativos gerais - CC</t>
  </si>
  <si>
    <t>Manutenção dos serviços de tecnologia da informação - FPS</t>
  </si>
  <si>
    <t>Aquisição, construção e reforma de bens imóveis - UDESC/Lages - CAV</t>
  </si>
  <si>
    <t>2010: Administração de Recursos Humanos - SCA; 2011: Administração de recursos humanos - SCA; 2012, 2013, 2014, 2015: Administração de pessoal e encargos - SCC; 2016, 2017, 2018, 2019: Administração de pessoal e encargos sociais - SCC; 2020: Administração de pessoal e encargos sociais - CC</t>
  </si>
  <si>
    <t>Administração e manutenção dos serviços administrativos gerais - FCC</t>
  </si>
  <si>
    <t>2019: Emenda parlamentar impositiva da saúde; 2020: Emenda parlamentar impositiva da Saúde</t>
  </si>
  <si>
    <t>2010: Terceirização da Merenda Escolar; 2011: Terceirização da merenda escolar; 2012, 2013, 2014, 2015, 2016, 2017, 2018, 2019, 2020: Alimentação escolar aos alunos da educação básica</t>
  </si>
  <si>
    <t>Administração de pessoal e encargos sociais - SAN</t>
  </si>
  <si>
    <t>Administração de pessoal e encargos sociais - GERED - ADR - Concórdia</t>
  </si>
  <si>
    <t>Manutenção e reforma de escolas - educação básica - ADR - Concórdia</t>
  </si>
  <si>
    <t>Administração de pessoal e encargos sociais - DETER</t>
  </si>
  <si>
    <t>Pensões - Poder Executivo - Fundo Financeiro</t>
  </si>
  <si>
    <t>Contratação de serviços de assessoria e consultoria previdenciária - IPREV</t>
  </si>
  <si>
    <t>Projetos culturais - FCC</t>
  </si>
  <si>
    <t>Incentivo aos programas e projetos de pesquisa UDESC/FAPESC</t>
  </si>
  <si>
    <t>Manutenção do Plano Santa Catarina Saúde - FPS - SEA</t>
  </si>
  <si>
    <t>Levantamentos, estudos e projetos de obras hidráulicas e civis</t>
  </si>
  <si>
    <t>Fundo Catarinense de Mudanças Climáticas</t>
  </si>
  <si>
    <t>2012, 2013, 2014, 2015: Monitoramento, levantamento e inventariamento ambiental; 2016, 2017, 2018, 2019, 2020: Apoio a projetos de Mudanças Climáticas</t>
  </si>
  <si>
    <t>AP - Manutenção e reforma de escolas - educação básica - ADR - Joinville</t>
  </si>
  <si>
    <t>Operacionalização da educação básica - ADR - Xanxerê</t>
  </si>
  <si>
    <t>Administração e manutenção da Gerência Regional de Educação - ADR - São Miguel do Oeste</t>
  </si>
  <si>
    <t>AP - Manutenção e reforma de escolas - educação básica - ADR - Tubarão</t>
  </si>
  <si>
    <t>AP - Pavimentação da SC-477, trecho Papanduva - entr. SC-114 - Itaió - entr. SC-112 - Dr. Pedrinho</t>
  </si>
  <si>
    <t>Administração e manutenção da Gerência Regional de Educação - ADR - Itajaí</t>
  </si>
  <si>
    <t>Administração e manutenção da Gerência Regional de Educação - ADR - Mafra</t>
  </si>
  <si>
    <t>2012, 2013, 2014, 2015, 2016, 2017: Força Tarefa; 2018, 2019, 2020: Ações em Defesa Civil</t>
  </si>
  <si>
    <t>Administração e manutenção dos serviços administrativos gerais - FUNPAT - SEA</t>
  </si>
  <si>
    <t>Capacitação de profissionais da educação básica - ADR - Tubarão</t>
  </si>
  <si>
    <t>Administração de pessoal e encargos sociais - ADR - Joaçaba</t>
  </si>
  <si>
    <t>2010, 2011, 2012, 2013, 2014, 2015, 2016: Integração do SAMU com o Corpo de Bombeiros; 2017, 2018, 2019: Manutenção das aeronaves do SAMU/Corpo de Bombeiro Militar; 2020: Manutenção das aeronaves do serviço de atendimento médico de urgência</t>
  </si>
  <si>
    <t>Formação e capacitação policial - PC</t>
  </si>
  <si>
    <t>Fundo Rotativo da Penitenciária de Florianópolis</t>
  </si>
  <si>
    <t>Profissionalização e reintegração social do apenado da região da Grande Florianópolis</t>
  </si>
  <si>
    <t>Administração e manutenção dos serviços administrativos gerais - SECOM</t>
  </si>
  <si>
    <t>Fortalecimento dos comitês de gerenciamento de bacias hidrográficas - SDE</t>
  </si>
  <si>
    <t>Construção/supervisão de pontes ou viadutos, inclusive seus acessos - DEINFRA</t>
  </si>
  <si>
    <t>Construção do centro cirúrgico e UTI do CEPON</t>
  </si>
  <si>
    <t>Capacitação profissional dos agentes públicos - SOL</t>
  </si>
  <si>
    <t>2019: AP - Reabilitação da SC-477, trecho Canoinhas - Major Vieira - BR-116; 2020: Reabilitação/aum capac da SC-477, trecho Canoinhas - Major Vieira - BR-116</t>
  </si>
  <si>
    <t>AP - Manutenção e reforma de escolas - educação básica - ADR - Maravilha</t>
  </si>
  <si>
    <t>Reabilitação/aumento de capac da SC-370/108, trecho BR-101 - Gravatal - Braço do Norte - São Ludgero</t>
  </si>
  <si>
    <t>Administração e manutenção da Gerência Regional de Educação - ADR - Videira</t>
  </si>
  <si>
    <t>Telefonia fixa e internet no meio rural - SAR</t>
  </si>
  <si>
    <t>2016: AP - Implantação de Policlínica e centro de reabilitação - SDR - Videira; 2017, 2018, 2019: AP - Implantação de Policlínica e centro de reabilitação - ADR - Videira</t>
  </si>
  <si>
    <t>Manutenção e modernização dos serviços de tecnologia da informação e comunicação - IMA</t>
  </si>
  <si>
    <t>2012, 2013, 2014, 2015, 2016, 2017, 2018, 2019: Reaparelhamento das unidades municipais da rede de atenção básica; 2020: Realização de convênios para ações de baixa complexidade</t>
  </si>
  <si>
    <t>2016: AP - Construção de hospital materno e infantil - SDR - Mafra; 2017, 2018, 2019: AP - Construção de hospital materno e infantil - ADR - Mafra</t>
  </si>
  <si>
    <t>Encargos com estagiários - ADR - São Lourenço do Oeste</t>
  </si>
  <si>
    <t>Nova Casa</t>
  </si>
  <si>
    <t>2016, 2017: Implementação e consolidação das políticas habitacionais; 2018, 2019: Implementação e consolidação das políticas habitacionais - Regularização Fundiária</t>
  </si>
  <si>
    <t>Ações de vigilância sanitária</t>
  </si>
  <si>
    <t>2012, 2013, 2014, 2015, 2016, 2017: Prevenção de delitos e danos ambientais - PM; 2018, 2019, 2020: Polícia Ostensiva Ambiental - PM</t>
  </si>
  <si>
    <t>Encargos com inativos - Poder Executivo - Fundo Financeiro</t>
  </si>
  <si>
    <t>Administração de pessoal e encargos sociais - FESPORTE</t>
  </si>
  <si>
    <t>2016: Gestão sustentável do combustível - PC; 2017: Gestão Sustentável da Frota - Combustível e Manutenção - PC; 2018, 2019, 2020: Gestão sustentável da frota - combustível e manutenção - PC</t>
  </si>
  <si>
    <t>2016: Realizar serviços assistenciais no Centro Catarinense de Reabilitação; 2017, 2018, 2019: Realização dos serviços assistenciais no Centro Catarinense de Reabilitação; 2020: Realização dos serviços assistenciais do Centro Catarinense de Reabilitação - CCR</t>
  </si>
  <si>
    <t>Administração de pessoal e encargos sociais - ADR - Tubarão</t>
  </si>
  <si>
    <t>2010: Efetivação dos Conselhos Setoriais e de Direitos Vinculados à SST; 2011, 2012, 2013, 2014, 2015, 2016: Efetivação dos conselhos setoriais e de direitos vinculados à SST; 2017: Apoio à política de direitos humanos; 2018, 2019: Apoio à política de direitos humanos - SST; 2020: Promoção dos direitos humanos e sociais e controle social</t>
  </si>
  <si>
    <t>Agência de Regulação de Serviços Públicos de Santa Catarina - Aresc</t>
  </si>
  <si>
    <t>Defesa dos Interesses Sociais</t>
  </si>
  <si>
    <t>Administração e manutenção dos serviços administrativos gerais - ARESC</t>
  </si>
  <si>
    <t>Regularização fundiária - SAR</t>
  </si>
  <si>
    <t>Administração e manutenção dos serviços administrativos gerais - DETER</t>
  </si>
  <si>
    <t>Administração de pessoal e encargos sociais - DPE</t>
  </si>
  <si>
    <t>Administração de pessoal e encargos sociais - PGE</t>
  </si>
  <si>
    <t>Administração e manutenção da Gerência Regional de Educação - ADR - Concórdia</t>
  </si>
  <si>
    <t>Administração de pessoal e encargos sociais - ADR - São Lourenço do Oeste</t>
  </si>
  <si>
    <t>2010: Co-financiamento a Serviços de Proteção Social Especial de Média Complexidade - SST; 2011: Co-financiamento a serviços de proteção social especial de média complexidade - SST; 2012, 2013, 2014, 2015: Cofinanciamento dos serviços de proteção social especial de média complexidade; 2016: Apoio técnico e financeiro aos municípios para os serviços da Proteção Social Especial de Média Comp; 2017: Ações Proteção Social Especial de média complexidade; 2018, 2019: Ações de proteção social especial de média complexidade; 2020: Serviços de proteção social especial - média e alta complexidade</t>
  </si>
  <si>
    <t>Fundo para a Infância e Adolescência</t>
  </si>
  <si>
    <t>2010: Combate à Violência e Exploração Sexual Infanto-Juvenil - SST; 2011, 2012, 2013: Combate à violência e exploração sexual infanto-juvenil - SST; 2014, 2015: Campanhas Educa. para divulg. das ações de defesa e atend. dos direitos de Crianças e Adolesc - SST; 2016: Campanhas educativas para divulgação das ações dos direitos da criança e adolescente; 2017, 2018: Ações voltadas ao estudo e pesq realiz de campanhas educ e capaci dos atores das políticas do FIA; 2019: Realizar estudos, pesquisas, campanhas educativas e capacitações - FIA; 2020: Capacitação continuada e integrada dos atores das políticas para crianças e adolescentes</t>
  </si>
  <si>
    <t>Administração e manutenção dos serviços administrativos gerais - ADR - Curitibanos</t>
  </si>
  <si>
    <t>Consultoria de apoio institucional à Diretoria de Manutenção e Operação</t>
  </si>
  <si>
    <t>Levantamentos, estudos e projetos relativos a meio ambiente</t>
  </si>
  <si>
    <t>Apoio aos projetos e programas conveniados - UDESC</t>
  </si>
  <si>
    <t>2016, 2017, 2018, 2019: Capacitação profissional dos agentes públicos - PGTC; 2020: Capacitação profissional dos agentes públicos - MPC</t>
  </si>
  <si>
    <t>Fundo Estadual de Educação- FEDUC</t>
  </si>
  <si>
    <t>Revitalização da rede física nas UES - lote II - FEDUC - SED</t>
  </si>
  <si>
    <t>Conservação, operação e monitoramento da via Expressa Sul e acessos em Florianópolis</t>
  </si>
  <si>
    <t>Revitalização da rede física nas UES - lote I - FEDUC - SED</t>
  </si>
  <si>
    <t>2012, 2013, 2014, 2015: Construção de áreas para atendimento de lazer para pessoas com deficiência; 2016, 2017, 2018, 2019, 2020: Construção, ampliação e reforma da área física do campus da FCEE</t>
  </si>
  <si>
    <t>Operacionalização da educação profissional - ADR - Lages</t>
  </si>
  <si>
    <t>Implantação e manutenção de sistemas de tecnologia e inovação nas unidades escolares</t>
  </si>
  <si>
    <t>AP - Reabilitação da SC-114, trecho BR-116 - Itaiópolis - SC-477</t>
  </si>
  <si>
    <t>2019: AP - Pavimentação da SC-120, trecho Curitibanos - BR-282 (p/ São José do Cerrito); 2020: Pavimentação da SC-120, trecho Curitibanos - BR-282 (p/ São José do Cerrito)</t>
  </si>
  <si>
    <t>2012, 2013, 2014, 2015, 2016: Construção das instalações físicas para os órgãos da SSP nos municípios; 2017, 2018, 2019, 2020: Construção e ampliação de instalações físicas municípios - SSP</t>
  </si>
  <si>
    <t>Capacitação profissional dos agentes públicos - SEF</t>
  </si>
  <si>
    <t>Manutenção e modernização dos serviços de tecnologia da informação e comunicação - CC</t>
  </si>
  <si>
    <t>Apoio à aquisição, constr, ampl ou reforma de patrimônio público - FUNDOSOCIAL</t>
  </si>
  <si>
    <t>2017, 2018, 2019: Gestão da informação contábil e da transparência; 2020: Aperfeiçoamento da gestão contábil, financeira e orçamentária do Estado</t>
  </si>
  <si>
    <t>Encargos com estagiários - ADR - Concórdia</t>
  </si>
  <si>
    <t>Apoio às centrais de penas e medidas alternativas</t>
  </si>
  <si>
    <t>2012, 2013, 2014, 2015: Implantação do sistema de inteligência em proteção e defesa civil; 2016, 2017, 2018, 2019: Aquisição, atualização e manutenção dos Sistemas de Inteligência em Proteção e Defesa Civil</t>
  </si>
  <si>
    <t>Manutenção e modernização dos serviços de tecnologia da informação e comunicação - ADR - Joinville</t>
  </si>
  <si>
    <t>2012, 2013, 2014, 2015: Programa de Residência Médica; 2016: Oferecer Residências Médicas relacionadas às necesidades do SUS; 2017: Bolsas de estudo para residências médicas relacionadas às necessidades do SUS; 2018, 2019: Ofertar bolsas de estudo para residência médica e multiprofissional; 2020: Fortalecimento das residências</t>
  </si>
  <si>
    <t>Encargos com estagiários - ADR - Lages</t>
  </si>
  <si>
    <t>Manutenção e modernização dos serviços de tecnologia da informação e comunic - ADR - Campos Novos</t>
  </si>
  <si>
    <t>Reabilitação/aumento de capacidade da SC-486, trecho BR-101 - Brusque</t>
  </si>
  <si>
    <t>Patrimônio Histórico de Santa Catarina</t>
  </si>
  <si>
    <t>Capacitação profissional dos agentes públicos - FMPIO - SEA</t>
  </si>
  <si>
    <t>Manutenção e modernização dos serviços de tecnologia da informação e comunicação - ADR - Itajaí</t>
  </si>
  <si>
    <t>Manutenção do Conselho Estadual de Educação</t>
  </si>
  <si>
    <t>Operacionalização da educação profissional - ADR - Rio do Sul</t>
  </si>
  <si>
    <t>2010: Planos Diretores na Área de Transportes - Deinfra; 2011: Planos Diretores na área de transportes - Deinfra; 2012: Elaboração de Planos Diretores na área de transportes - DEINFRA; 2013, 2014, 2015: Planos Diretores, Desenvimento Institucional e Sistemas de Planejamento Rodoviário - BID-VI; 2016, 2017, 2018, 2019: Elaboração de planos diretores, desenvolvimento institucional e sist de planej rodoviário - BID-VI</t>
  </si>
  <si>
    <t>Participação no capital social - BADESC</t>
  </si>
  <si>
    <t>Administração de pessoal e encargos sociais - SEA</t>
  </si>
  <si>
    <t>Administração de pessoal e encargos sociais - BM</t>
  </si>
  <si>
    <t>Capacitação de beneficiários do meio rural e pesqueiro - EPAGRI</t>
  </si>
  <si>
    <t>Operacionalização da educação básica - ADR - Campos Novos</t>
  </si>
  <si>
    <t>Administração de pessoal e encargos sociais - ADR - Curitibanos</t>
  </si>
  <si>
    <t>Administração de pessoal e encargos sociais - ARESC</t>
  </si>
  <si>
    <t>Administração de pessoal e encargos sociais - GERED - ADR - Blumenau</t>
  </si>
  <si>
    <t>2016: Gestão integrada das atividades aéreas - BM; 2017, 2018, 2019, 2020: Gestão das atividades aéreas - BM</t>
  </si>
  <si>
    <t>Administração e manutenção dos serviços administrativos gerais - JUCESC</t>
  </si>
  <si>
    <t>2012, 2013, 2014, 2015, 2016: Subvenção financeira às Organizações Sociais; 2017, 2018, 2019, 2020: Manutenção das unidades assistenciais administradas por organizações sociais</t>
  </si>
  <si>
    <t>Melhorias terminais de integração, medidas moderad tráfego e Museu Transp - SITC Joinville - BNDES</t>
  </si>
  <si>
    <t>2016: AP - Construção do centro cirúrgico do Hospital Santa Cruz - SDR - Canoinhas; 2017, 2018: AP - Construção do centro cirúrgico do Hospital Santa Cruz - ADR - Canoinhas; 2019: AP - Construção do centro cirúrgico do Hospital Santa Cruz em Canoinhas</t>
  </si>
  <si>
    <t>Administração, manutenção e gerenciamento dos aeroportos locais e regionais - SIE</t>
  </si>
  <si>
    <t>Encargos com inativos extrajudiciais - TJ - Fundo Financeiro</t>
  </si>
  <si>
    <t>2016: AP - Aumento de leitos de UTI adulto e neonatal - SDR - Itajaí; 2017, 2018, 2019: AP - Aumento de leitos de UTI adulto e neonatal - ADR - Itajaí</t>
  </si>
  <si>
    <t>Redução das Desigualdades e Valorização da Diversidade</t>
  </si>
  <si>
    <t>2014, 2015, 2016: Inclusão social e melhoria dos índices de desempenho educacional-IDS/IDH; 2017, 2018, 2019, 2020: Redução de desigualdades e valorização da diversidade</t>
  </si>
  <si>
    <t>Desenvolvimento do Desporto Educacional</t>
  </si>
  <si>
    <t>Realização de eventos - Desporto educacional</t>
  </si>
  <si>
    <t>2016, 2017: Implantação de acesso rodoferroviário a portos; 2018, 2019: Implantação e reformas de ferroviais; 2020: Implantação e/ou reforma de ferrovias e ramais ferroviários</t>
  </si>
  <si>
    <t>2012, 2013, 2014, 2015: Implantação do Sistema de Monitoramento e Alerta; 2016, 2017, 2018, 2019: Ampliação e modernização da rede de monitoramento e alerta</t>
  </si>
  <si>
    <t>Administração e manutenção da Gerência Regional de Educação - ADR - Xanxerê</t>
  </si>
  <si>
    <t>Administração de pessoal e encargos sociais - GERED - ADR - Mafra</t>
  </si>
  <si>
    <t>Campanhas de caráter social, informativa e institucional</t>
  </si>
  <si>
    <t>Gestão do Plano Santa Catarina Saúde - SC Saúde - FPS - SEA</t>
  </si>
  <si>
    <t>2012, 2013, 2014, 2015: Implementação e apoio a ações em educação ambiental; 2016, 2017, 2018, 2019, 2020: Apoio a projetos e programas do FEPEMA</t>
  </si>
  <si>
    <t>Encargos com estagiários - CIDASC</t>
  </si>
  <si>
    <t>Manutenção, aquisição e ampliação de imóveis - IPREV</t>
  </si>
  <si>
    <t>Administração e manutenção dos serviços administrativos gerais - IPREV</t>
  </si>
  <si>
    <t>Encargos com precatórios - EGE</t>
  </si>
  <si>
    <t>Elaboração de projetos arquitetônicos e complementares para hospitais</t>
  </si>
  <si>
    <t>Administração e manutenção dos serviços do Teatro Pedro Ivo - FMPIO - SEA</t>
  </si>
  <si>
    <t>2019: Construção do laboratório de anatomia patológica do Centro de Pesquisas Oncológicas - CEPON; 2020: Construção do laboratório de anatomia patológica do centro de pesquisas oncológicas - CEPON</t>
  </si>
  <si>
    <t>2016: AP - Incentivos financeiros para custeio e manutenção do Hospital Regional  - SDR - Curitibanos; 2017, 2018, 2019: AP - Incentivos financeiros para custeio e manutenção do Hospital Regional - ADR - Curitibanos</t>
  </si>
  <si>
    <t>Serviços financeiros e encargos - TJ</t>
  </si>
  <si>
    <t>Aquisição de mobiliário e equipamentos para imóveis públicos - FUNPAT - SEA</t>
  </si>
  <si>
    <t>2016: Adquirir equipamentos e mobiliário para as Unidades Assitenciais da SES; 2017, 2018, 2019: Aquisição de equipamentos e mobiliário para unidades assistenciais da Secretaria de Estado da Saúde; 2020: Aquisição de equipamentos e mobiliário para unidades assistenciais próprias - SES</t>
  </si>
  <si>
    <t>Gerenciamento do centro de eventos Governador Luiz Henrique da Silveira</t>
  </si>
  <si>
    <t>Apoio à aquicultura e à pesca - SAR</t>
  </si>
  <si>
    <t>Administração Financeira e Gasto Público - PROFISCO II</t>
  </si>
  <si>
    <t>Participação no capital social - CASAN</t>
  </si>
  <si>
    <t>Apoio financeiro às APAES - Lei 13.633/2005</t>
  </si>
  <si>
    <t>Administração e manutenção dos serviços administrativos gerais - MPC</t>
  </si>
  <si>
    <t>Administração de pessoal e encargos sociais - SDE</t>
  </si>
  <si>
    <t>Administração de pessoal e encargos sociais - ADR - Lages</t>
  </si>
  <si>
    <t>Reforma, manutenção e conservação de barragens</t>
  </si>
  <si>
    <t>Administração de pessoal e encargos sociais - GERED - ADR - Maravilha</t>
  </si>
  <si>
    <t>Administração e manutenção dos serviços administrativos gerais - ADR - Videira</t>
  </si>
  <si>
    <t>2010: Manutenção e Serviços Administrativos Gerais - FMSP - SSP; 2011: Manutenção e serviços administrativos gerais - FMSP - SSP; 2012, 2013, 2014, 2015: Contratação de serviços para operacionalização da administração - FMSP - SSP; 2016: Administração e manutenção dos serviços administrativos gerais - SSP - DETRAN - IGP; 2017: Administração e manutenção dos insumos, materiais e serviços administrativos gerais; 2018, 2019, 2020: Administração e manutenção dos insumos, materiais e serviços administrativos gerais - SSP</t>
  </si>
  <si>
    <t>2010: Gestão Administrativa, Financeira e Pedagógica - Udesc; 2011: Gestão administrativa, financeira e pedagógica - Udesc; 2012, 2013, 2014: Gestão administrativa, financeira e pedagógica - UDESC; 2015, 2016, 2017, 2018, 2019, 2020: Bolsas de apoio a alunos - UDESC</t>
  </si>
  <si>
    <t>Administração de pessoal e encargos sociais - GERED - ADR - Videira</t>
  </si>
  <si>
    <t>2016: AP - Aquisição de veículo, reforma e ampliação das unidades de saúde - SDR - Quilombo; 2017, 2018: AP - Aquisição de veículo, reforma e ampliação das unidades de saúde - ADR - Quilombo; 2019: AP - Aquisição de veículo, reforma e ampliação das unidades de saúde em Quilombo</t>
  </si>
  <si>
    <t>Capacitação profissional dos agentes públicos - DEINFRA</t>
  </si>
  <si>
    <t>Realização de campanhas de caráter promocional do produto turístico catarinense</t>
  </si>
  <si>
    <t>Operacionalização da educação básica - ADR - Curitibanos</t>
  </si>
  <si>
    <t>Sentenças judiciais - IPREV</t>
  </si>
  <si>
    <t>Pavimentação do trecho entroncamento BR-280 (p/ Araquari) - Rio do Morro - Joinville</t>
  </si>
  <si>
    <t>Administração e manutenção dos serviços administrativos gerais - ADR - Blumenau</t>
  </si>
  <si>
    <t>Administração de pessoal e encargos sociais - educação de jovens e adultos - SED</t>
  </si>
  <si>
    <t>Humanização de rodovias - DEINFRA</t>
  </si>
  <si>
    <t>2010: Pensão a Ex-parlamentares e Viúvas; 2011: Pensão a ex-parlamentares e viúvas; 2012, 2013, 2014, 2015, 2016, 2017, 2018, 2019, 2020: Pensão a viúvas de ex-parlamentares</t>
  </si>
  <si>
    <t>Pagamento de subsídio para travessia hidroviária de trabalhadores e estudantes Itajaí e Navegantes</t>
  </si>
  <si>
    <t>Saúde e segurança no contexto ocupacional - FMPIO - SEA</t>
  </si>
  <si>
    <t>Capacitação de profissionais da educação básica - ADR - Itajaí</t>
  </si>
  <si>
    <t>Operacionalização da educação básica - ADR - Araranguá</t>
  </si>
  <si>
    <t>Construção do presídio feminino de Tubarão</t>
  </si>
  <si>
    <t>Administração de pessoal e encargos sociais - GERED - ADR - São Lourenço do Oeste</t>
  </si>
  <si>
    <t>2017, 2018: Manutenção da segurança institucional - Sidejud; 2019, 2020: Proteção do patrimônio público e das pessoas - SIDEJUD</t>
  </si>
  <si>
    <t>Operacionalização da educação profissional - SED</t>
  </si>
  <si>
    <t>Transporte escolar dos alunos da educação básica - ADR - Joinville</t>
  </si>
  <si>
    <t>2012, 2013, 2014, 2015: Seguro rural - FDR; 2016, 2017, 2018, 2019, 2020: Subvenção ao prêmio do seguro rural - FDR</t>
  </si>
  <si>
    <t>Encargos com estagiários - ADR - São Miguel do Oeste</t>
  </si>
  <si>
    <t>2019: AP - Pavimentação da SC-390, trecho Anita Garibaldi - Celso Ramos; 2020: Pavimentação da SC-390, trecho Anita Garibaldi - Celso Ramos</t>
  </si>
  <si>
    <t>Manutenção e modernização dos serviços de tecnologia da informação e comunic - ADR - Jaraguá do Sul</t>
  </si>
  <si>
    <t>2016: Realização de assistência técnica na área da educação especial; 2017: Projetos de extensão - FCEE; 2018, 2019, 2020: Projetos de extensão na área de educação especial</t>
  </si>
  <si>
    <t>Pensão a ex-servidor que não contribui para a previdência/IPREV</t>
  </si>
  <si>
    <t>2013, 2014, 2015, 2016, 2017, 2018, 2019: Manutenção e serviços do Centro Administrativo - FMPIO - SEA; 2020: Adm e manut dos serviços do Centro de Serviços Compartilhados Centro Admin</t>
  </si>
  <si>
    <t>Classificação de produtos de origem vegetal</t>
  </si>
  <si>
    <t>Administração de pessoal e encargos sociais - SDS</t>
  </si>
  <si>
    <t>Administração e manutenção dos serviços administrativos gerais - IMA</t>
  </si>
  <si>
    <t>Administração de pessoal e encargos sociais - CIDASC</t>
  </si>
  <si>
    <t>Administração e manutenção dos serviços administrativos gerais - SDC</t>
  </si>
  <si>
    <t>2012, 2013, 2014, 2015: Manutenção do transporte terrestre - SCC; 2016: Fornecimento de transporte terrestre para atendimento das necessidades da secretaria; 2017: Fornecimento de transporte terrestre para atendimento das necessidades da Secretaria; 2018, 2019: Fornecimento de transporte terrestre para atendimento das necessidades da Secretaria - SCC; 2020: Fornecimento de transporte terrestre para atendimento das necessidades da CC</t>
  </si>
  <si>
    <t>Incentivo financeiro para o cofinanciamento dos centros de especialidades odontológicas</t>
  </si>
  <si>
    <t>Capacitação profissional dos agentes públicos - CC</t>
  </si>
  <si>
    <t>Encargos com estagiários - ADR - Joaçaba</t>
  </si>
  <si>
    <t>2016, 2017, 2018, 2019: Ampliar e reformar as Unidades Administrativas da SES; 2020: Realização de obras de manutenção, reforma  nas edificações da SES</t>
  </si>
  <si>
    <t>Implementar sistema de gestão de Recursos Hídricos</t>
  </si>
  <si>
    <t>Administração e manutenção da Gerência Regional de Educação - ADR - Criciúma</t>
  </si>
  <si>
    <t>Profissionalização e reintegração social do apenado da região do planalto serrano</t>
  </si>
  <si>
    <t>Apoio a projetos municipais de investimentos - Pacto pelos Municípios</t>
  </si>
  <si>
    <t>2012, 2013, 2014, 2015, 2016: Aperfeiçoamento dos profissionais de segurança pública - PM; 2017: Inclusão, formação e capacitação do servidor - PM; 2018, 2019, 2020: Instrução e Ensino - PM</t>
  </si>
  <si>
    <t>Aquisição, construção e reforma de bens imóveis - UDESC/Chapecó - CEO</t>
  </si>
  <si>
    <t>Encargos com estagiários - PC</t>
  </si>
  <si>
    <t>Encargos com estagiários - DETER</t>
  </si>
  <si>
    <t>Pesquisa agropecuária - EPAGRI</t>
  </si>
  <si>
    <t>Capacitação de profissionais da educação básica - ADR - Videira</t>
  </si>
  <si>
    <t>Administração de pessoal e encargos sociais - GERED - ADR - Xanxerê</t>
  </si>
  <si>
    <t>Incentivo esportivo e manutenção de entidades ligadas ao setor - SOL</t>
  </si>
  <si>
    <t>Operacionalização da educação profissional - ADR - São Lourenço do Oeste</t>
  </si>
  <si>
    <t>Ampliação e modernização do PROERD - SED</t>
  </si>
  <si>
    <t>Apoio a projetos de desenvolvimento rural e pesqueiro - SAR</t>
  </si>
  <si>
    <t>Encargos com estagiários - DEINFRA</t>
  </si>
  <si>
    <t>Fiscalizar e monitorar transportes coletivos em rodovias estaduais</t>
  </si>
  <si>
    <t>Obrigações patronais - EGE</t>
  </si>
  <si>
    <t>2019: AP - Pavim SC-390, tr BR-116 (p Lages) - São Jorge, acesso Bodegão (p Usina Pai-Querê/ Coxilha Rica); 2020: Pavim SC-390, tr BR-116 (p/ Lages) - São Jorge, acesso Bodegão (p/ usina Pai-Querê / Coxilha Rica)</t>
  </si>
  <si>
    <t>Encargos com estagiários - COHAB</t>
  </si>
  <si>
    <t>Manutenção e modernização dos serviços de tecnologia da informação e comunicação - FESPORTE</t>
  </si>
  <si>
    <t>2012, 2013, 2014, 2015: Capacitação institucional dos integrantes das SDRs e CDRs - SPG; 2016: Desenvolvimento de estudos, pesquisas e ações para modernização organizacional; 2017, 2018, 2019: Desenvolvimento de planos, estudos, pesquisas e ações para modernização organizacional</t>
  </si>
  <si>
    <t>2016: AP - Fortalecimento dos hospitais filantrópicos da região - SDR - Maravilha; 2017, 2018, 2019: AP - Fortalecimento dos hospitais filantrópicos da região - ADR - Maravilha</t>
  </si>
  <si>
    <t>Elaboração de estudos e planos para o sistema aeroviário estadual</t>
  </si>
  <si>
    <t>2010: Custear Despesas Medicam, Material Enferm e Cirurg Hospital de Custódia - SDR - Gde Fpolis; 2011: Custear despesas medicam, material enferm e cirurg hospital de Custódia - SDR - Gde Fpolis; 2012, 2013, 2014, 2015: Manutenção do hospital de Custódia de Florianópolis; 2016, 2017, 2018, 2019: Manutenção do Hospital de Custódia de Florianópolis</t>
  </si>
  <si>
    <t>2016: AP - Construção, ampliação e aquisição de equipamentos para unidades sanitárias - SDR - Canoinhas; 2017, 2018: AP - Construção, ampliação e aquisição de equipamentos Unidades Básicas de Saúde - ADR Canoinhas; 2019: AP - Construção, ampliação e aquisição equipamentos Unidades Básicas de Saúde na região de Canoinhas</t>
  </si>
  <si>
    <t>Manutenção e modernização dos serviços de tecnologia da informação e comunicação - ADR - Chapecó</t>
  </si>
  <si>
    <t>2016: AP - Aquisição de aparelho de ressonância magnética para a região do extremo sul - SDR - Araranguá; 2017, 2018, 2019: AP - Aquisição de aparelho de ressonância magnética para a região do extremo sul - ADR - Araranguá</t>
  </si>
  <si>
    <t>Participação no capital social - CIASC</t>
  </si>
  <si>
    <t>Fundo de Apoio à Manutenção e ao Desenvolvimento da Educação Superior no Estado de SC</t>
  </si>
  <si>
    <t>Bolsa de estudo para estudante da educação superior - Art 171/CE</t>
  </si>
  <si>
    <t>Pagamento de pensão em função de decisão judicial</t>
  </si>
  <si>
    <t>Administração e manutenção dos serviços administrativos gerais - FESPORTE</t>
  </si>
  <si>
    <t>2016: Gestão para renovação da frota - PC; 2017, 2018, 2019: Renovação de equipamentos e frota - PC; 2020: Equipamentos e materiais para atividade-fim da Polícia Civil</t>
  </si>
  <si>
    <t>Administração e manutenção dos serviços administrativos gerais - SAR</t>
  </si>
  <si>
    <t>2012, 2013, 2014, 2015: Aquisição de serviços e equipamentos na área de telecomunicação - DPE; 2016, 2017, 2018, 2019, 2020: Manutenção e modernização dos serviços de tecnologia da informação e comunicação - DPE</t>
  </si>
  <si>
    <t>Transporte escolar dos alunos da educação básica - ADR - Chapecó</t>
  </si>
  <si>
    <t>Pagamentos de despesas judiciais - PGE</t>
  </si>
  <si>
    <t>Profissionalização e reintegração social do apenado da região oeste</t>
  </si>
  <si>
    <t>Fomentar projetos e pesquisas nas áreas de desenvolvimento sustentável</t>
  </si>
  <si>
    <t>Gestão de pessoal terceirizado - DETRAN</t>
  </si>
  <si>
    <t>2012, 2013, 2014, 2015: Engenharia rural - SAR; 2016: Infraestrutura Rural -SAR; 2017, 2018, 2019, 2020: Infraestrutura rural - SAR</t>
  </si>
  <si>
    <t>Encargos com estagiários - ENA</t>
  </si>
  <si>
    <t>Administração de pessoal e encargos sociais - educação infantil - SED</t>
  </si>
  <si>
    <t>Administração de pessoal e encargos sociais - educação especial - FCEE</t>
  </si>
  <si>
    <t>Ampliação do hospital e maternidade Teresa Ramos - Lages</t>
  </si>
  <si>
    <t>2010: SC-458 Terrapl/Pavim/OAE/Superv. Trecho Jaborá - Entr.SC-135 e Contorno de Ouro e Capinzal; 2011: SC-458 terrapl/pavim/OAE/superv trecho Jaborá - entr SC-135 e contorno de Ouro e Capinzal; 2012: Pavimentação da SC-458, trecho Jaborá - SC-135 e contornos de Ouro e Capinzal; 2013, 2014, 2015: Pavimentação da SC-467, tr. Jaborá - Entr. SC-150 (p/ Ouro)  / Ct.Ac.Jaborá / Ac.Sta.Helena - BID-VI; 2016, 2017, 2018, 2019: Pavimentação da SC-467, trecho Jaborá - entr SC-150 (p/ Ouro) /ct ac Jaborá /ac Sta Helena - BID-VI</t>
  </si>
  <si>
    <t>Operacionalização da educação básica - ADR - Mafra</t>
  </si>
  <si>
    <t>Administração e manutenção dos serviços administrativos gerais - ADR - Araranguá</t>
  </si>
  <si>
    <t>Reabilitação e aumento de capacidade de rodovias - obras e supervisão - DEINFRA</t>
  </si>
  <si>
    <t>Operacionalização da educação básica - ADR - Maravilha</t>
  </si>
  <si>
    <t>Pensões - MPSC - Fundo Financeiro</t>
  </si>
  <si>
    <t>Pagamento de pensão especial aos portadores de epidermólise bolhosa</t>
  </si>
  <si>
    <t>Capacitação de profissionais da educação básica - ADR - Concórdia</t>
  </si>
  <si>
    <t>AP - Manutenção e reforma de escolas - educação básica - ADR - Araranguá</t>
  </si>
  <si>
    <t>Pavimentação trecho Vila da Glória - Jaca/Itapoá</t>
  </si>
  <si>
    <t>Manutenção e modernização dos serviços de tecnologia da informação e comunicação - ADR - Concórdia</t>
  </si>
  <si>
    <t>Encargos com estagiários - JUCESC</t>
  </si>
  <si>
    <t>Saneamento</t>
  </si>
  <si>
    <t>Fiscalização e regulação de saneamento básico - ARESC</t>
  </si>
  <si>
    <t>Capacitação profissional dos agentes públicos - SDC</t>
  </si>
  <si>
    <t>Despesas centralizadas diversas - EGE</t>
  </si>
  <si>
    <t>Transporte escolar dos alunos da educação básica - SED</t>
  </si>
  <si>
    <t>Execução de obras emergenciais</t>
  </si>
  <si>
    <t>2012, 2013, 2014, 2015: Contratação de serviços para operacionalização da administração - DPE; 2016, 2017, 2018, 2019, 2020: Administração e manutenção dos serviços administrativos gerais - DPE</t>
  </si>
  <si>
    <t>Encargos com estagiários - FPS - SEA</t>
  </si>
  <si>
    <t>Contagens e estudos de tráfego, levtos e estudos para Gerência de Pavimentos - BID-VI</t>
  </si>
  <si>
    <t>Operacionalização da educação profissional - ADR - Mafra</t>
  </si>
  <si>
    <t>2012, 2013, 2014, 2015: Desenvolvimento florestal - FDR; 2016, 2017, 2018, 2019, 2020: Recuperação de floresta nativa - FDR</t>
  </si>
  <si>
    <t>AP - Ampliar, reformar e equipar Hospital São Roque para atendimento de média complexidade em Seara</t>
  </si>
  <si>
    <t>Ampliação e manutenção dos programas preventivos e educativos - BM</t>
  </si>
  <si>
    <t>Reforma do Museu Nacional do Mar</t>
  </si>
  <si>
    <t>Capacitação profissional dos agentes públicos - SANTUR</t>
  </si>
  <si>
    <t>Implementação e consolidação das políticas do Sistema Nacional de Segurança Alimentar e Nutricional</t>
  </si>
  <si>
    <t>Capacitação profissional dos agentes públicos - FPS - SEA</t>
  </si>
  <si>
    <t>2012, 2013, 2014, 2015: Manutenção das ações de gestão do LACEN; 2016: Realizar as ações de gestão do LACEN; 2017, 2018, 2019, 2020: Realização de exames e ensaios de interesse da saúde pública pelo laboratório central (LACEN)</t>
  </si>
  <si>
    <t>AP - Manutenção e reforma de escolas - educação básica - ADR - Lages</t>
  </si>
  <si>
    <t>Gestão das atividades de resposta a emergências</t>
  </si>
  <si>
    <t>2012, 2013, 2014, 2015: Incentivo à inovação - FAPESC; 2016, 2017, 2018, 2019, 2020: Fomentar o desenvolvimento de produtos/processos inovativos por empresa e instituições de CT&amp;I</t>
  </si>
  <si>
    <t>Administração de pessoal e encargos sociais - SIE</t>
  </si>
  <si>
    <t>Administração e manutenção dos serviços administrativos gerais - ADR - Chapecó</t>
  </si>
  <si>
    <t>Gestão dos contratos de locação - DETRAN</t>
  </si>
  <si>
    <t>Administração de pessoal e encargos sociais - SANTUR</t>
  </si>
  <si>
    <t>Administração de pessoal e encargos sociais - ensino fundamental - SED</t>
  </si>
  <si>
    <t>AP - Pavimentação da SC-120, trecho Curitibanos - BR-282 (p/ São José do Cerrito)</t>
  </si>
  <si>
    <t>Reabilitação/aumento de capacidade/melhorias/superv Rod SC-400/401/402/403/404/405 e 406 em Fpolis</t>
  </si>
  <si>
    <t>2012, 2013, 2014, 2015: Assistência farmacêutica - medicamentos estratégicos; 2016: Distribuir medicamentos do Componente Estratégico; 2017, 2018, 2019, 2020: Distribuição de medicamentos do componente estratégico</t>
  </si>
  <si>
    <t>Conclusão implant/supervisão via Expressa Sul e acessos, incl ao aeroporto H Luz em Fpolis</t>
  </si>
  <si>
    <t>Parcelamento de PASEP a cargo da EGE</t>
  </si>
  <si>
    <t>Administração de pessoal e encargos sociais - ADR - São Miguel do Oeste</t>
  </si>
  <si>
    <t>2012, 2013, 2014, 2015, 2016: Incentivo financeiro estadual aos municípios para Sb-Lab prótese dentária; 2017, 2018, 2019: Incentivo financeiro aos municípios que possuem Laboratório de Prótese Dentária; 2020: Incentivo financeiro aos municípios  que possuem laboratório de prótese dentária</t>
  </si>
  <si>
    <t>Administração e manutenção da Gerência Regional de Educação - ADR - Chapecó</t>
  </si>
  <si>
    <t>2016: Elaboração de estudos da dinâmica do desenvolvimento territorial de SC; 2017, 2018, 2019: Elaboração de estudos/perfil da dinâmica do desenvolvimento territorial de SC</t>
  </si>
  <si>
    <t>2010: Pacto de Aprimoramento de Gestão - SST; 2011: Pacto de aprimoramento de gestão - SST; 2012, 2013, 2014, 2015: Aprimoramento de gestão - SST; 2016: Gestão estadual do Sistema Único de Assistência Social; 2017: Apoio a organização, gestão e vigilância social; 2018, 2019: Gestão Estadual do Sistema Único de Assistência Social; 2020: Gestão integrada da Política de Assistência Social - SUAS</t>
  </si>
  <si>
    <t>Construção e adequação de prédios da sede e das Superint Regionais do DEINFRA e anexos</t>
  </si>
  <si>
    <t>Administração e manutenção dos serviços administrativos gerais - ADR - Mafra</t>
  </si>
  <si>
    <t>2019: Construção de abrigos de passageiros; 2020: Construção e reforma de abrigos de passageiros</t>
  </si>
  <si>
    <t>Fiscalização de insumos agrícolas</t>
  </si>
  <si>
    <t>2016: Realização de perícias - IGP; 2017, 2018, 2019, 2020: Gestão das perícias criminais - IGP</t>
  </si>
  <si>
    <t>Contratação de consultoria, estudos e projetos para prevenção e preparação aos desastres</t>
  </si>
  <si>
    <t>Ações de proteção social especial de alta complexidade</t>
  </si>
  <si>
    <t>Renovação da frota e equipamentos - SSP</t>
  </si>
  <si>
    <t>Apoio financeiro aos municípios para benefícios eventuais</t>
  </si>
  <si>
    <t>Locação de imóveis - FUNPAT - SEA</t>
  </si>
  <si>
    <t>Laboratório de Defesa Agropecuária</t>
  </si>
  <si>
    <t>Organização, estruturação e gestão do CERH e FEHIDRO</t>
  </si>
  <si>
    <t>Manutenção e modernização dos serviços de tecnologia da informação e comunicação - ARESC</t>
  </si>
  <si>
    <t>2016: AP - Construção e manutenção de clínica de especialidades - SDR - Concórdia; 2017, 2018, 2019: AP - Construção e manutenção de clínica de especialidades - ADR - Concórdia</t>
  </si>
  <si>
    <t>Levantamentos, estudos e projetos de obras hidráulicas e civis - DEINFRA</t>
  </si>
  <si>
    <t>2016: AP - Construção de Policlínica - SDR - Xanxerê; 2017, 2018, 2019: AP - Construção de Policlínica - ADR - Xanxerê</t>
  </si>
  <si>
    <t>Administração e manutenção dos serviços administrativos gerais - ADR - Criciúma</t>
  </si>
  <si>
    <t>Promoção da Educação Fiscal</t>
  </si>
  <si>
    <t>Administração Tributária Contencioso Fiscal PROFISCO II</t>
  </si>
  <si>
    <t>Encargos com estagiários - ADR - Videira</t>
  </si>
  <si>
    <t>AP - Implantação de UTI neonatal - ADR - Joaçaba</t>
  </si>
  <si>
    <t>Modernização da frota de veículos, aeronaves e equipamentos de conserv e segurança rodov</t>
  </si>
  <si>
    <t>Manutenção e modernização dos serviços de tecnologia da informação e comunicação - ADR - Blumenau</t>
  </si>
  <si>
    <t>Administração de pessoal e encargos sociais - MPC</t>
  </si>
  <si>
    <t>2012: Reabilitação da SC-114, trecho entroncamento BR-470 - Otacílio Costa - Índios (entroncamento BR-282); 2013, 2014, 2015: Reabilitação da SC-114, trecho Otacílio Costa - entroncamento BR-282 (p/ Lages); 2016, 2017, 2018, 2019: AP - Reabilitação da SC-114, trecho Otacílio Costa - entroncamento BR-282 (p/ Lages)</t>
  </si>
  <si>
    <t>2013, 2014, 2015, 2016, 2017, 2018, 2019: Operacionalização do CECOP; 2020: Operacionalização do CECOP - SDE</t>
  </si>
  <si>
    <t>Administração de pessoal e encargos sociais - GERED - ADR - São Miguel do Oeste</t>
  </si>
  <si>
    <t>2012, 2013, 2014, 2015, 2016: Emissão de carteira de identidade - IGP; 2017, 2018, 2019, 2020: Gestão do Instituto de Identificação - IGP</t>
  </si>
  <si>
    <t>Modernização do processo de planejamento e orçamento - SEF</t>
  </si>
  <si>
    <t>Administração de pessoal e encargos sociais - ensino médio - SED</t>
  </si>
  <si>
    <t>2016: Agenda Estratégica Participativa para o Desenvolvimento Regional; 2017, 2018, 2019: Agenda regional de desenvolvimento</t>
  </si>
  <si>
    <t>Manutenção e modernização dos serviços de tecnologia da informação e comunicação - IPREV</t>
  </si>
  <si>
    <t>Manutenção e modernização dos serviços de tecnologia da informação e comunicação - ADR - Tubarão</t>
  </si>
  <si>
    <t>Manutenção dos serviços de tecnologia da informação - SEA</t>
  </si>
  <si>
    <t>Encargos com estagiários - SES</t>
  </si>
  <si>
    <t>2012, 2013, 2014, 2015: Educação inclusiva, acessibilidade e direitos da pessoa com deficiência; 2016: Realização de atendimento às pessoas com deficiência, condutas típicas e altas habilidades; 2017, 2018, 2019, 2020: Serviços especializados em educação especial</t>
  </si>
  <si>
    <t>Administração e manutenção da Gerência Regional de Educação - ADR - Jaraguá do Sul</t>
  </si>
  <si>
    <t>Operacionalização da educação profissional - ADR - Blumenau</t>
  </si>
  <si>
    <t>Operação Veraneio Seguro - BM</t>
  </si>
  <si>
    <t>Reabilitação/Contenção Encostas SC-390, tr Orleans - Lauro Müller - Alto Serra Rio do Rastro</t>
  </si>
  <si>
    <t>Transporte escolar dos alunos da educação básica - ADR - Blumenau</t>
  </si>
  <si>
    <t>2016: AP - Reforma e ampliação do Hospital Waldomiro Colautti - SDR - Ibirama; 2017, 2018: AP - Reforma e ampliação do Hospital Waldomiro Colautti - ADR - Ibirama; 2019: AP - Reforma e ampliação do Hospital Waldomiro Colautti em Ibirama</t>
  </si>
  <si>
    <t>2016: AP - Construção de unidade de atenção básica em saúde - SDR - Joinville; 2017, 2018, 2019: AP - Construção de unidade de atenção básica em saúde - ADR - Joinville</t>
  </si>
  <si>
    <t>2012, 2013, 2014, 2015: Implantação e manutenção da rede de urgência e emergência; 2016: Administrar a Rede de Urgência e Emergência; 2017, 2018, 2019, 2020: Rede de atenção às urgências</t>
  </si>
  <si>
    <t>Administração de pessoal e encargos sociais - UDESC</t>
  </si>
  <si>
    <t>Manutenção e modernização dos serviços de tecnologia da informação e comunicação - SEF</t>
  </si>
  <si>
    <t>Fiscalização de estabelecimentos inspecionados</t>
  </si>
  <si>
    <t>Construção, reforma e ampliação de Centros de Referência de Assistência Social - CRAS - FECEP</t>
  </si>
  <si>
    <t>Administração de pessoal e encargos sociais - ADR - Joinville</t>
  </si>
  <si>
    <t>Fomentar o desenvolvimento científico, tecnológico e sustentabilidade socioambiental</t>
  </si>
  <si>
    <t>Operacionalização da educação básica - ADR - Concórdia</t>
  </si>
  <si>
    <t>Recuperação e/ou substituição de Obras de Arte Correntes e Obras de Arte Especiais - DEINFRA</t>
  </si>
  <si>
    <t>AP - Manutenção e reforma de escolas - educação básica - ADR - Chapecó</t>
  </si>
  <si>
    <t>Encargos com estagiários - ADR - Itajaí</t>
  </si>
  <si>
    <t>Despesas com restituição de depósitos judiciais - EGE</t>
  </si>
  <si>
    <t>Administração de pessoal e encargos sociais - SES</t>
  </si>
  <si>
    <t>Transporte escolar dos alunos da educação básica - ADR - Rio do Sul</t>
  </si>
  <si>
    <t>Pensão à família do policial militar morto no cumprimento do dever - Militar Especial</t>
  </si>
  <si>
    <t>AP - Manutenção e reforma de escolas - educação básica - ADR - São Miguel do Oeste</t>
  </si>
  <si>
    <t>Capacitação profissional dos agentes públicos - CIDASC</t>
  </si>
  <si>
    <t>Planejamento Estratégico de Desenvolvimento/SC</t>
  </si>
  <si>
    <t>Transporte escolar dos alunos da educação básica - ADR - Concórdia</t>
  </si>
  <si>
    <t>Manutenção e modernização dos serviços de tecnologia da informação e comunicação - ADR - Rio do Sul</t>
  </si>
  <si>
    <t>Consultoria de apoio institucional à Diretoria de Obras de Transportes - DEINFRA</t>
  </si>
  <si>
    <t>2016, 2017, 2018, 2019: Apoio a projetos de Desenvolvimento Econômico, estimulo para eficiência produtiva do Estado - SDS; 2020: Apoio a projetos de desenvolvimento econômico, estímulo para a eficiência produtiva do estado - SDE</t>
  </si>
  <si>
    <t>Capacitação profissional dos agentes públicos - SED</t>
  </si>
  <si>
    <t>Manutenção e modernização dos serviços de tecnologia da informação e comunicação - ADR - Criciúma</t>
  </si>
  <si>
    <t>Levantamentos, estudos e projetos relativos a meio ambiente - DEINFRA</t>
  </si>
  <si>
    <t>2014, 2015, 2016, 2017, 2018, 2019: Equipar o Hospital Regional do Oeste - Chapecó; 2020: Equipar o hospital Regional do Oeste - Chapecó</t>
  </si>
  <si>
    <t>Apoiar as melhorias nas atividades agropastoris e pesqueiras - FDR</t>
  </si>
  <si>
    <t>AP - Manutenção e reforma de escolas - educação básica - ADR - Jaraguá do Sul</t>
  </si>
  <si>
    <t>Administração e manutenção dos serviços das Perícias Médicas - SEA</t>
  </si>
  <si>
    <t>Auxílio especial a ex-combatentes e/ou pensionistas da 2a. Guerra Mundial</t>
  </si>
  <si>
    <t>2012, 2013, 2014, 2015, 2016, 2017, 2018, 2019: Formação de Gestores Públicos; 2020: Qualificação dos Agentes Públicos</t>
  </si>
  <si>
    <t>Cursos Ciclo Curto - Capacitação - ENA</t>
  </si>
  <si>
    <t>Administração de pessoal e encargos sociais - ENA</t>
  </si>
  <si>
    <t>Encargos com estagiários - SDS</t>
  </si>
  <si>
    <t>Capacitação e formação de profissionais da educação básica</t>
  </si>
  <si>
    <t>Gestão de pessoal terceirizado - IGP</t>
  </si>
  <si>
    <t>2013, 2014, 2015: Adequação do canal de acesso aos portos de Itajaí e Navegantes - nova bacia de evolução; 2016, 2017, 2018, 2019, 2020: Adequação e melhoria da infraestrutura aquaviária dos portos e hidrovias - SIE</t>
  </si>
  <si>
    <t>Pensões extra judiciais e servidores municipais - Fundo Financeiro</t>
  </si>
  <si>
    <t>Operacionalização da educação básica - ADR - Lages</t>
  </si>
  <si>
    <t>Expansão da UDESC para o município de Pinhalzinho</t>
  </si>
  <si>
    <t>Construção e ampliação de instalações físicas - SSP</t>
  </si>
  <si>
    <t>Encargos com inativos - DETER - Fundo Financeiro</t>
  </si>
  <si>
    <t>2016: AP - Construir e equipar leitos hospitalares e UTIs - SDR - Joinville; 2017, 2018, 2019: AP - Construir e equipar leitos hospitalares e UTIs - ADR - Joinville</t>
  </si>
  <si>
    <t>2016: AP - Conclusão da reforma do Hospital e Maternidade Maria Auxiliadora - SDR - Ibirama; 2017, 2018: AP - Conclusão da reforma do Hospital e Maternidade Maria Auxiliadora - ADR - Ibirama; 2019: AP - Conclusão da reforma do Hospital e Maternidade Maria Auxiliadora</t>
  </si>
  <si>
    <t>2019: AP - Reabilitação da SC-114, trecho Otacílio Costa - entroncamento BR-282 (p/ Lages); 2020: Reabilitação da SC-114, trecho Otacílio Costa - entroncamento BR-282 (p/ Lages)</t>
  </si>
  <si>
    <t>Administração e manutenção dos serviços administrativos gerais - ADR - Tubarão</t>
  </si>
  <si>
    <t>Modernização, integração e manutenção da tecnologia da informação e comunicação - PC</t>
  </si>
  <si>
    <t>Coordenação, realização e manutenção do Conselho Estadual das Cidades</t>
  </si>
  <si>
    <t>Capacitação de profissionais da educação básica - ADR - Campos Novos</t>
  </si>
  <si>
    <t>2011, 2012, 2013, 2014, 2015, 2016, 2017, 2018, 2019: Ampliação e modernização do PROERD - SES; 2020: Ações no programa educacional de resistência às drogas e à violência - PROERD</t>
  </si>
  <si>
    <t>Encargos com estagiários - SSP</t>
  </si>
  <si>
    <t>Manutenção e modernização dos serviços de tecnologia da informação e comunicação - SDC</t>
  </si>
  <si>
    <t>2016: AP - Incentivos financeiros para municípios - SDR - São Lourenço do Oeste; 2017, 2018, 2019: AP - Incentivos financeiros para municípios - ADR - São Lourenço do Oeste</t>
  </si>
  <si>
    <t>2012, 2013, 2014, 2015: Administração e manutenção das atividades da Polícia Roviária Estadual; 2016: Fiscalizar e monitorar trasportes coletivos em rodovias estaduais DETER - PRE; 2017, 2018, 2019: Fiscalizar e monitorar transportes coletivos em rodovias estaduais DETER - PRE</t>
  </si>
  <si>
    <t>Desapropriação de áreas para obras de infraestrutura</t>
  </si>
  <si>
    <t>2016: AP - Implantação de UTI neonatal - SDR - São Miguel do Oeste; 2017, 2018, 2019: AP - Implantação de UTI neonatal - ADR - São Miguel do Oeste</t>
  </si>
  <si>
    <t>Administração de pessoal e encargos sociais - ensino profissional - SED</t>
  </si>
  <si>
    <t>2016: AP - Construção e reforma de unidades básicas de saúde - SDR - Laguna; 2017, 2018: AP - Construção e reforma de unidades básicas de saúde - ADR - Laguna; 2019: AP - Construção e reforma de unidades básicas de saúde em Laguna</t>
  </si>
  <si>
    <t>Revitalização da Rodovia SC-445 - Trecho Rodovia BR-101 - Içara - Cricíuma</t>
  </si>
  <si>
    <t>Reabilitação/contenção encostas SC-390, tr Orleans - Lauro Muller - Alto Serra Rio do Rastro</t>
  </si>
  <si>
    <t>2016: Autonomia de gestão escolar - SED; 2017, 2018, 2019, 2020: Gestão Democrática da Educação</t>
  </si>
  <si>
    <t>Apoio financeiro às associações de pais e professores da educação básica</t>
  </si>
  <si>
    <t>Aquisição de equipamento e material permanente - UDESC</t>
  </si>
  <si>
    <t>2012, 2013, 2014, 2015, 2016, 2017, 2018: Manutenção do Conselho Estadual de Saúde; 2019: Manutenção das atividades do Conselho Estadual de Saúde.; 2020: Manutenção das atividades do conselho estadual de saúde</t>
  </si>
  <si>
    <t>Metrologia e Qualidade de Produtos e Serviços</t>
  </si>
  <si>
    <t>Verificação e fiscalização metrologia e da conformidade de bens e serviços</t>
  </si>
  <si>
    <t>Vestibular e concursos públicos - UDESC</t>
  </si>
  <si>
    <t>Administração de pessoal e encargos sociais - ADR - Maravilha</t>
  </si>
  <si>
    <t>Amortização e encargos de contratos de financiamentos externos - EGE</t>
  </si>
  <si>
    <t>Manutenção do Hospital terceirizado Marieta Konder Bornhausen - ADR - Itajaí</t>
  </si>
  <si>
    <t>Manutenção das unidades assistenciais próprias</t>
  </si>
  <si>
    <t>Gestão estratégica, controle e suporte administrativo - BM</t>
  </si>
  <si>
    <t>Pensão a membros de congregação religiosa (salário mínimo)</t>
  </si>
  <si>
    <t>Promoção de eventos relacionados ao meio ambiente - IMA</t>
  </si>
  <si>
    <t>Ampliação do hospital São Paulo de Xanxerê</t>
  </si>
  <si>
    <t>Administração e manutenção dos serviços administrativos gerais - SEF</t>
  </si>
  <si>
    <t>AP - Manutenção e reforma de escolas - educação básica - ADR - Mafra</t>
  </si>
  <si>
    <t>AP - Implantação de polo de atendimento hospitalar na região de Taió</t>
  </si>
  <si>
    <t>2012, 2013, 2014, 2015, 2016: Construção de instalações físicas - PC; 2017, 2018, 2019: Construção e ampliação de instalações físicas - PC</t>
  </si>
  <si>
    <t>AP - Manutenção e reforma de escolas - educação básica - ADR - Xanxerê</t>
  </si>
  <si>
    <t>Ampliação e duplicação eixo Almirante Jaceguay - Joinville</t>
  </si>
  <si>
    <t>Transporte escolar dos alunos da educação básica - ADR - Criciúma</t>
  </si>
  <si>
    <t>Recuperação de pontos críticos da rodovia SC-135</t>
  </si>
  <si>
    <t>Operacionalização da educação básica - ADR - Joinville</t>
  </si>
  <si>
    <t>Aquisição, construção e reforma de bens imóveis - UDESC/Florianópolis - Administração</t>
  </si>
  <si>
    <t>AP - Ampliação e readequação da Maternidade Catarina Kuss - ADR - Mafra</t>
  </si>
  <si>
    <t>2012, 2013, 2014, 2015: Informatização no campo e na pesca - Beija Flor - SAR; 2016, 2017, 2018, 2019, 2020: Implantar telecentros de inclusão digital do Programa Beija Flor - SAR</t>
  </si>
  <si>
    <t>2016: AP - Construção de Hospital Regional - SDR - Criciúma; 2017, 2018, 2019: AP - Construção de Hospital Regional - ADR - Criciúma</t>
  </si>
  <si>
    <t>AP - Manutenção e reforma de escolas - educação básica - ADR - Joaçaba</t>
  </si>
  <si>
    <t>Gestão Fazendária e Transparência Fiscal - PROFISCO II</t>
  </si>
  <si>
    <t>2012, 2013, 2014, 2015: Regionalização e manutenção do hospital Ruth Cardoso - Balneário Camboriú - SDR - Itajaí; 2016: AP - Incentivo hospitalar ao Hospital Ruth Cardoso - SDR - Itajaí; 2017, 2018, 2019: AP - Incentivo hospitalar ao Hospital Ruth Cardoso - ADR - Itajaí</t>
  </si>
  <si>
    <t>2012, 2013, 2014, 2015: Capacitação de profissionais na área de educação especial; 2016: Execução de capacitação de profissionais; 2017: Capacitação de recursos humanos - FCEE; 2018, 2019: Capacitação de Recursos Humanos; 2020: Capacitação de profissionais de Educação Especial</t>
  </si>
  <si>
    <t>Pagamento de pensão especial aos excepcionais</t>
  </si>
  <si>
    <t>2012, 2013, 2014, 2015, 2016, 2017: Saúde e segurança no contexto ocupacional - PM; 2018, 2019: Saúde e promoção social - PM; 2020: Saúde e segurança no contexto ocupacional - PM</t>
  </si>
  <si>
    <t>Gestão de contratos compartilhados - FMPIO - SEA</t>
  </si>
  <si>
    <t>Administração de pessoal e encargos sociais - GVG</t>
  </si>
  <si>
    <t>Administração e manutenção dos serviços administrativos gerais - IMETRO</t>
  </si>
  <si>
    <t>Conservação, sinalização e segurança rodoviária</t>
  </si>
  <si>
    <t>2010: Difusão Científica e Tecnológica - Fapesc; 2011: Difusão científica e tecnológica - Fapesc; 2012, 2013, 2014, 2015: Difusão científica e tecnológica - FAPESC; 2016, 2017, 2018, 2019, 2020: Fomentar a realização de eventos relacionados à CT&amp;I no Estado de Santa Catarina</t>
  </si>
  <si>
    <t>Apoio a entidades e eventos esportivos</t>
  </si>
  <si>
    <t>Manutenção e modernização dos serviços de tecnologia da informação e comunicação - SIE</t>
  </si>
  <si>
    <t>Fundo Especial de Proteção ao Meio Ambiente</t>
  </si>
  <si>
    <t>Gerenciamento dos Programas BID</t>
  </si>
  <si>
    <t>2010: Subsídio para Usuários da Travessia Itajaí - Navegantes - Deter; 2011: Subsídio para usuários da travessia Itajaí - Navegantes - Deter; 2012, 2013, 2014, 2015: Subsídio para usuários da travessia Itajaí - Navegantes; 2016: Pagamento de subsídio para travessia hidroviária de trabalhadores e estudantes Itajai e Navegantes; 2017, 2018, 2019: Pagamento de subsídio para travessia hidroviária de trabalhadores e estudantes Itajaí e Navegantes</t>
  </si>
  <si>
    <t>Capacitação profissional dos agentes públicos - FAPESC</t>
  </si>
  <si>
    <t>AP - Reabilitação/aumento de capacidade da SC-418, trecho São Bento do Sul - Fragosos - Divisa SC/PR</t>
  </si>
  <si>
    <t>Manutenção e modernização dos serviços de tecnologia da informação e comunicação - JUCESC</t>
  </si>
  <si>
    <t>Administração e manutenção dos serviços administrativos gerais - ENA</t>
  </si>
  <si>
    <t>Administração de pessoal e encargos sociais - GERED - ADR - Campos Novos</t>
  </si>
  <si>
    <t>Encargos com estagiários - ADR - Criciúma</t>
  </si>
  <si>
    <t>Administração de pessoal e encargos sociais - GERED - ADR - Curitibanos</t>
  </si>
  <si>
    <t>2010: Ações para a Execução da Gestão de Resíduos Sólidos no Estado - SDS; 2011, 2012, 2013, 2014, 2015: Ações para a execução da gestão de resíduos sólidos no estado - SDS; 2016, 2017, 2018, 2019: Apoio a Projetos de Gestão, Fiscalização e Preservação Ambiental; 2020: Apoio a projetos de gestão, fiscalização e preservação ambiental</t>
  </si>
  <si>
    <t>2012, 2013, 2014, 2015, 2016, 2017: Elaboração e divulgação de dados estatísticos - SPG; 2018, 2019: Elaboração e divulgação de dados estatísticos</t>
  </si>
  <si>
    <t>Transporte escolar dos alunos da educação básica - ADR - Jaraguá do Sul</t>
  </si>
  <si>
    <t>Apoiar os municípios de SC com programa de saneamento</t>
  </si>
  <si>
    <t>Equipar o Hospital São Paulo de Xanxerê</t>
  </si>
  <si>
    <t>2019: Realização de transportes e fiscalização intermunicipal do Terminal Rita Maria; 2020: Administração e manutenção do terminal rodoviário Rita Maria em Florianópolis</t>
  </si>
  <si>
    <t>Transporte escolar dos alunos da educação básica - ADR - São Miguel do Oeste</t>
  </si>
  <si>
    <t>2012, 2013, 2014, 2015: Assistência farmacêutica - medicamentos especializado; 2016: Distribuir medicamentos do Componente Especializado; 2017, 2018, 2019, 2020: Distribuição de medicamentos do componente especializado</t>
  </si>
  <si>
    <t>Aquisição, construção e reforma de bens imóveis - UDESC/Joinville - CCT</t>
  </si>
  <si>
    <t>Estruturação das unidades de Proteção Civil</t>
  </si>
  <si>
    <t>Administração de pessoal e encargos sociais - IMETRO</t>
  </si>
  <si>
    <t>Cooperação técnico-pedagógica com APAES</t>
  </si>
  <si>
    <t>Organização, estruturação e gestão do FEPEMA</t>
  </si>
  <si>
    <t>2010: Armazenagem da Produção Agrícola e Movimentação Portuária Granéis Terminal São Fco do Sul; 2011, 2012, 2013, 2014, 2015: Armazenagem da produção agrícola e movimentação portuária granéis terminal São Fco do Sul; 2016, 2017, 2018, 2019, 2020: Movimentação de granéis no TGSFS</t>
  </si>
  <si>
    <t>Administração de pessoal e encargos sociais - IMA</t>
  </si>
  <si>
    <t>Manutenção e modernização dos serviços de tecnologia da informação e comunicação - FUNJURE - PGE</t>
  </si>
  <si>
    <t>Realização de transportes e fiscalização intermunicipal no Terminal Rita Maria</t>
  </si>
  <si>
    <t>Administração e manutenção da Gerência Regional de Educação - ADR - Joaçaba</t>
  </si>
  <si>
    <t>Capacitação de profissionais da educação básica - ADR - Lages</t>
  </si>
  <si>
    <t>Administração, investimentos e manutenção dos serviços da EPAGRI</t>
  </si>
  <si>
    <t>2016: AP - Construção de Policlínica - SDR - Rio do Sul; 2017, 2018, 2019: AP - Construção de Policlínica - ADR - Rio do Sul</t>
  </si>
  <si>
    <t>Dragagem, desassoreamento, recuperação e proteção margens rios, córregos, canais e lagoas - DEINFRA</t>
  </si>
  <si>
    <t>Encargos com estagiários - ADR - Araranguá</t>
  </si>
  <si>
    <t>2010: Desenvolvimento de Estudos Pesquisas e Projetos - Deter; 2011: Desenvolvimento de estudos pesquisas e projetos - Deter; 2012, 2013, 2014, 2015: Desenvolvimento de estudos, pesquisas e projetos; 2016, 2017, 2018, 2019: Realização de estudos, pesquisas e projetos na área de transporte rodoviário</t>
  </si>
  <si>
    <t>Manutenção e modernização dos serviços de tecnologia da informação e comunicação - ADR - Mafra</t>
  </si>
  <si>
    <t>Operacionalização da educação básica - ADR - Tubarão</t>
  </si>
  <si>
    <t>2010: Supervisão Regional de Obras de Infra-estrutura; 2011: Supervisão regional de obras de infraestrutura; 2012: Supervisão regional de obras de infraestrutura, inclusive sistemas de concessões; 2013, 2014, 2015, 2016, 2017, 2018, 2019: Supervisão regional de obras de infraestrutura do Programa BID-VI</t>
  </si>
  <si>
    <t>Ampliação da capacidade da Avenida Santos Dumont - Joinville</t>
  </si>
  <si>
    <t>Manutenção e modernização dos serviços de tecnologia da informação e comunicação - SOL</t>
  </si>
  <si>
    <t>2016: AP - Conclusão das obras do Hospital Santa Terezinha - SDR - Braço do Norte; 2017, 2018: AP - Conclusão das obras do Hospital Santa Terezinha - ADR - Braço do Norte; 2019: AP - Conclusão das obras do Hospital Santa Terezinha em Braço do Norte</t>
  </si>
  <si>
    <t>Operacionalização da educação profissional - ADR - Tubarão</t>
  </si>
  <si>
    <t>Geração de informações turísticas de Santa Catarina</t>
  </si>
  <si>
    <t>Medidas de compensação ambiental - BID-VI</t>
  </si>
  <si>
    <t>Revitalização de rodovias - obras e supervisão - DEINFRA</t>
  </si>
  <si>
    <t>Capacitação de profissionais da educação básica - ADR - Criciúma</t>
  </si>
  <si>
    <t>Manutenção e modernização dos serviços de tecnologia da informação e comunicação - FCEE</t>
  </si>
  <si>
    <t>Administração de pessoal e encargos sociais - ADR - Concórdia</t>
  </si>
  <si>
    <t>2019: Recuperação e/ou substituição de Obras de Artes Correntes e Obras de Arte Especiais; 2020: Recuperação e/ou subst de Obras de Artes Correntes e Obras de Arte Especiais</t>
  </si>
  <si>
    <t>Administração e manutenção dos serviços administrativos gerais - ADR - Rio do Sul</t>
  </si>
  <si>
    <t>Encargos com inativos - TJ - Fundo Financeiro</t>
  </si>
  <si>
    <t>Pavimentação da SC-290, trecho Praia Grande - Divisa SC/RS</t>
  </si>
  <si>
    <t>Transporte escolar dos alunos da educação básica - ADR - Curitibanos</t>
  </si>
  <si>
    <t>Elaboração de estudos e pesquisas de turismo</t>
  </si>
  <si>
    <t>Capacitação de profissionais da educação básica - ADR - Jaraguá do Sul</t>
  </si>
  <si>
    <t>Manutenção e modernização dos serviços de tecnologia da informação e comunicação - GVG</t>
  </si>
  <si>
    <t>Produção de conhecimento na área de educação especial</t>
  </si>
  <si>
    <t>Encargos com precatórios - SED</t>
  </si>
  <si>
    <t>2010: Coordenação do Selo de Fiscalização dos Atos Notariais e Registrais - TJ; 2011: Coordenação do selo de fiscalização dos atos notariais e registrais - TJ; 2012, 2013, 2014, 2015: Coordenação do selo de fiscalização dos atos notariais e registrais; 2016: Coordenação do selo de fiscalização dos atos notariais e registrais - FRJ; 2017, 2018: Coordenação do selo de fiscalização dos atos notariais e registrais - FRJ - Selo; 2019, 2020: Garantia da prestação de serviços extrajudiciais - FRJ - SELO</t>
  </si>
  <si>
    <t>2016: AP - Ampliação das atividades do HEMOSC - SDR - Canoinhas; 2017, 2018, 2019: AP - Ampliação das atividades do HEMOSC - ADR - Canoinhas</t>
  </si>
  <si>
    <t>2010: Capacitação e Formação de Gestores Educacionais - CEDUP e NEP; 2011: Capacitação e formação de gestores educacionais - Cedup e NEP - SED; 2012, 2013, 2014, 2015: Capacitação e formação de gestores educacionais - Educação Profissional; 2016, 2017, 2018, 2019, 2020: Capacitação e formação de profissionais da educação profissional</t>
  </si>
  <si>
    <t>Capacitação de profissionais da educação básica - ADR - Rio do Sul</t>
  </si>
  <si>
    <t>Construção e adequação de postos da Polícia Militar Rodoviária</t>
  </si>
  <si>
    <t>2010: Pensão ao Portador de Hanseníase; 2011, 2012, 2013, 2014, 2015: Pensão ao portador de hanseníase; 2016, 2017, 2018, 2019, 2020: Pensão ao portador de hanseníase - Egres Hospital Santa Tereza</t>
  </si>
  <si>
    <t>Operacionalização da educação básica - ADR - Itajaí</t>
  </si>
  <si>
    <t>Operacionalização da educação básica - ADR - São Lourenço do Oeste</t>
  </si>
  <si>
    <t>Administração e manutenção dos serviços administrativos gerais - ADR - São Lourenço do Oeste</t>
  </si>
  <si>
    <t>Administração e manutenção dos serviços administrativos gerais - ADR - Maravilha</t>
  </si>
  <si>
    <t>2016: Cofinanciamento Estadual para as Equipes de Atenção Básica na Saúde Prisional; 2017, 2018, 2019: Repasse financeiro estadual para as equipes de atenção básica na saúde prisional; 2020: Incentivo financeiro para a política de atenção integral a saúde das pessoas privadas de liberdade</t>
  </si>
  <si>
    <t>AP - Reabilitação da SC-477, trecho Canoinhas - Major Vieira - BR-116</t>
  </si>
  <si>
    <t>2016: AP - Construção de unidade de tratamento oncológico - SDR - Caçador; 2017, 2018: AP - Construção de unidade de tratamento oncológico - ADR - Caçador; 2019: AP - Construção de unidade de tratamento oncológico em Caçador</t>
  </si>
  <si>
    <t>Encargos com estagiários - IMA</t>
  </si>
  <si>
    <t>2010: Manutenção de Sistemas Corporativos, Serviços e Comunicação - PGE; 2011: Manutenção de sistemas corporativos, serviços e comunicação - PGE; 2012, 2013, 2014, 2015: Aquisição de serviços e equipamentos na área de telecomunicação - PGE; 2016, 2017, 2018, 2019, 2020: Manutenção e modernização dos serviços de tecnologia da informação e comunicação - PGE</t>
  </si>
  <si>
    <t>AP - Manutenção e reforma de escolas - educação básica - ADR - Curitibanos</t>
  </si>
  <si>
    <t>2012, 2013, 2014, 2015: Implantação de um sistema estadual de informações turísticas; 2016, 2017, 2018, 2019: Geração de informações turísticas de Santa Catarina</t>
  </si>
  <si>
    <t>2012, 2013, 2014, 2015: Melhoria e diversificação dos sistemas de produção - FDR; 2016, 2017, 2018, 2019: Apoio financeiro a projetos de melhoria de sistemas de produção - FDR</t>
  </si>
  <si>
    <t>Cursos Ciclo Longo - Capacitação - ENA</t>
  </si>
  <si>
    <t>2014, 2015, 2016: Ampliação e expansão do campus da UDESC - SDR- Ibirama; 2017, 2018, 2019: Ampliação e expansão do campus da UDESC - ADR - Ibirama; 2020: Aquisição, construção e reforma de bens imóveis - UDESC/Ibirama - CEAVI</t>
  </si>
  <si>
    <t>Operacionalização da educação básica - ADR - Rio do Sul</t>
  </si>
  <si>
    <t>2016: AP - Readequação dos serviços prestados pelo SAMU - SDR - Timbó; 2017, 2018: AP - Readequação dos serviços prestados pelo SAMU - ADR - Timbó; 2019: AP - Readequação dos serviços prestados pelo SAMU na região de Timbó</t>
  </si>
  <si>
    <t>Medidas de compensação ambiental decorrentes da construção de obras hidráulicas - DEINFRA</t>
  </si>
  <si>
    <t>Operação Veraneio Segura - PC</t>
  </si>
  <si>
    <t>Apoio técnico aos municípios para o Programa Bolsa Família e Cadastro Único</t>
  </si>
  <si>
    <t>Pavimentação da SC-114 Caminho das Neves, trecho São Joaquim - Divisa SC/RS</t>
  </si>
  <si>
    <t>Gestão do Projeto - PROFISCO II</t>
  </si>
  <si>
    <t>Sistema de outorga de direito de uso e cobrança de recursos hídricos - SDE</t>
  </si>
  <si>
    <t>Encargos com estagiários - ADR - Maravilha</t>
  </si>
  <si>
    <t>Encargos com estagiários - FCC</t>
  </si>
  <si>
    <t>Capacitação profissional dos agentes públicos - ARESC</t>
  </si>
  <si>
    <t>Operacionalização da educação profissional - ADR - Curitibanos</t>
  </si>
  <si>
    <t>2016: AP - Aumento de leitos nos hospitais - SDR - Itajaí; 2017, 2018, 2019: AP - Aumento de leitos nos hospitais - ADR - Itajaí</t>
  </si>
  <si>
    <t>2016: AP - Incentivos financeiros para custeio do Hospital Bom Jesus  - SDR - Ituporanga; 2017, 2018: AP - Incentivos financeiros para custeio do Hospital Bom Jesus - ADR - Ituporanga; 2019: AP - Incentivos financeiros para custeio do Hospital Bom Jesus em Ituporanga</t>
  </si>
  <si>
    <t>Energia</t>
  </si>
  <si>
    <t>Fiscalização e regulação de gás natural canalizado - ARESC</t>
  </si>
  <si>
    <t>Reabilitação da Ponte Hercílio Luz - Serviços Estruturais Complementares</t>
  </si>
  <si>
    <t>2016: AP - Incentivos financeiros para manutenção e investimentos nos hospitais da região  - SDR - Taió; 2017, 2018: AP - Incentivos financeiros para manutenção e investimentos nos hospitais da região - ADR - Taió; 2019: AP - Incentivos financeiros para manutenção e investimentos nos hospitais da região de Taió</t>
  </si>
  <si>
    <t>Apoiar projetos de educação, estudos e pesquisa na área ambiental</t>
  </si>
  <si>
    <t>2016: AP - Implementar a rede de atendimento hospitalar do extremo oeste - SDR - Itapiranga; 2017, 2018: AP - Implementar a rede de atendimento hospitalar do extremo oeste - ADR - Itapiranga; 2019: AP - Implementar a rede de atendimento hospitalar do extremo oeste emItapiranga</t>
  </si>
  <si>
    <t>2016: AP - Construção de Central Regional de Emergência - SDR - Joinville; 2017, 2018, 2019: AP - Construção de Central Regional de Emergência - ADR - Joinville</t>
  </si>
  <si>
    <t>Encargos com estagiários - ADR - Rio do Sul</t>
  </si>
  <si>
    <t>Administração e manutenção da Gerência Regional de Educação - ADR - Joinville</t>
  </si>
  <si>
    <t>Medidas de compensação ambiental decorrentes da construção de obras hidráulicas</t>
  </si>
  <si>
    <t>Implantação da Via Rápida, trecho Criciúma - BR-101 - BID-VI</t>
  </si>
  <si>
    <t>Manutenção e modernização dos serviços de tecnologia da informação e comunicação - FCC</t>
  </si>
  <si>
    <t>Equipar as unidades da Secretaria de Estado da Saúde</t>
  </si>
  <si>
    <t>Assistência técnica e extensão no meio rural e pesqueiro - EPAGRI</t>
  </si>
  <si>
    <t>Fundo Estadual de Sanidade Animal</t>
  </si>
  <si>
    <t>2012, 2013, 2014, 2015: Indenizações em ações sanitárias - FSA; 2016, 2017, 2018, 2019, 2020: Indenizações em emergências e ações sanitárias - FSA</t>
  </si>
  <si>
    <t>Manutenção e modernização dos serviços de tecnologia da informação e comunicação - EPAGRI</t>
  </si>
  <si>
    <t>2012, 2013, 2014, 2015: Implantação da Rede Cegonha; 2016: Implantação e manutenção da Rede Cegonha; 2017, 2018, 2019, 2020: Rede Cegonha</t>
  </si>
  <si>
    <t>Administração e manutenção dos serviços administrativos gerais - SIE</t>
  </si>
  <si>
    <t>Encargos com estagiários - SDE</t>
  </si>
  <si>
    <t>Administração de pessoal e encargos sociais - SECOM</t>
  </si>
  <si>
    <t>2012, 2013, 2014, 2015: Aquisição de materiais e assistência humanitária; 2016, 2017, 2018, 2019: Ações de Socorro e Assistência Humanitária em Defesa Civil</t>
  </si>
  <si>
    <t>Consultoria de apoio institucional à Diretoria de Manutenção e Operação - DEINFRA</t>
  </si>
  <si>
    <t>2010: Execução de Obras de Interesse da Defesa Civil - Deinfra; 2011: Execução de obras de interesse da Defesa Civil - Deinfra; 2012, 2013, 2014, 2015: Execução de obras de interesse da Defesa Civil - DEINFRA; 2016, 2017, 2018, 2019: Execução de obras emergenciais - DEINFRA</t>
  </si>
  <si>
    <t>Incentivo turístico e manutenção de entidades ligadas ao setor - SOL</t>
  </si>
  <si>
    <t>Gerenciamento de programas de financiamento</t>
  </si>
  <si>
    <t>Pensão especial</t>
  </si>
  <si>
    <t>Capacitação de profissionais da educação básica - ADR - Curitibanos</t>
  </si>
  <si>
    <t>Readequação do Hospital de Araranguá</t>
  </si>
  <si>
    <t>2012, 2013, 2014, 2015, 2016, 2017, 2018, 2019: Renovação da frota - SJC; 2020: Renovação da frota - SAP</t>
  </si>
  <si>
    <t>Gestão de pessoal terceirizado - SSP</t>
  </si>
  <si>
    <t>2019: TRatamento de pontos críticos e passivos ambientais nas rodovias - BID-VI; 2020: Tratamento de pontos críticos e passivos ambientais nas rodovias</t>
  </si>
  <si>
    <t>Transporte escolar dos alunos da educação básica - ADR - Maravilha</t>
  </si>
  <si>
    <t>Participação no capital social - CODESC</t>
  </si>
  <si>
    <t>Fundo Catarinense para o Desenvolvimento da Saúde-INVESTSAÚDE</t>
  </si>
  <si>
    <t>2015, 2016, 2017, 2018, 2019: Ampliação, reforma e readequação das Unidades de Saúde; 2020: Ampliação, reforma e readequação das unidades de saúde</t>
  </si>
  <si>
    <t>2019: Contagens e estudos de tráfego, levtos e estudos para Gerência de Pavimentos - BID-VI; 2020: Contagens e estudos de tráfego, levantamentos e estudos para gerência de pavimentos</t>
  </si>
  <si>
    <t>2016: AP - Aquisição e manutenção de UTI móvel - SDR - Concórdia; 2017, 2018, 2019: AP - Aquisição e manutenção de UTI móvel - ADR - Concórdia</t>
  </si>
  <si>
    <t>Capacitação de profissionais da educação básica - ADR - Blumenau</t>
  </si>
  <si>
    <t>Projetos de engenharia rodoviária - SIE</t>
  </si>
  <si>
    <t>Participação no capital social - SCPar</t>
  </si>
  <si>
    <t>Administração e manutenção da Gerência Regional de Educação - ADR - Lages</t>
  </si>
  <si>
    <t>2016, 2017, 2018, 2019: Capacitação profissional dos agentes públicos - SDS; 2020: Capacitação profissional dos agentes públicos - SDE</t>
  </si>
  <si>
    <t>AP - Manutenção e reforma de escolas da educação básica na região da Grande Florianópolis</t>
  </si>
  <si>
    <t>Manutenção e modernização dos serviços de tecnologia da informação e comunicação - COHAB</t>
  </si>
  <si>
    <t>Pagamento de sentenças de pequeno valor - PGE</t>
  </si>
  <si>
    <t>Administração de pessoal e encargos sociais - ADR - Videira</t>
  </si>
  <si>
    <t>Operação de rodovias</t>
  </si>
  <si>
    <t>Cumprimento de medidas judiciais</t>
  </si>
  <si>
    <t>Administração e manutenção dos serviços administrativos gerais - SUDERF</t>
  </si>
  <si>
    <t>Aquisição de equipamentos e serviços - SSP</t>
  </si>
  <si>
    <t>Encargos com estagiários - CC</t>
  </si>
  <si>
    <t>2012, 2013, 2014, 2015: Financiamento e infraestrutura aos produtores rurais - FTE; 2016, 2017, 2018, 2019: Infraestrutura básica para produtores rurais - FTE</t>
  </si>
  <si>
    <t>2015, 2016, 2017, 2018, 2019: Aquisição de equipamentos, material permanente e mobiliário para Unidades de Saúde; 2020: Aquisição de equipamento, material permanente e mobiliário para unidades de saúde</t>
  </si>
  <si>
    <t>AP - Apoio financeiro aos hospitais dos municípios da região - ADR - Jaraguá do Sul</t>
  </si>
  <si>
    <t>Participação no capital social - SC Gás</t>
  </si>
  <si>
    <t>Capacitação profissional dos agentes públicos - COHAB</t>
  </si>
  <si>
    <t>Administração e manutenção da Gerência Regional de Educação - ADR - São Lourenço do Oeste</t>
  </si>
  <si>
    <t>Capacitação profissional dos agentes públicos - SIE</t>
  </si>
  <si>
    <t>2010: Assistência Médico-Hospitalar e Odontológica: Santa Catarina Saúde - FPS - SEA; 2011, 2012, 2013, 2014, 2015, 2016, 2017, 2018: Assistência médico-hospitalar e odontológica: Santa Catarina Saúde - FPS - SEA; 2019, 2020: Assistência Médico-hospitalar: Santa Catarina Saúde - FPS - SEA</t>
  </si>
  <si>
    <t>Aquisição, construção e reforma de bens imóveis - UDESC/Balneário Camboriú - CESFI</t>
  </si>
  <si>
    <t>2012, 2013, 2014, 2015: Equipar as unidades hospitalares da SES; 2016: Equipar as unidades da Secretaria do Estado da Saúde; 2017, 2018, 2019: Equipar as unidades assistenciais da Secretaria de Estado da Saúde; 2020: Equipar as unidades assistenciais da secretaria de estado da saúde</t>
  </si>
  <si>
    <t>Administração e manutenção dos serviços administrativos gerais - ADR - Jaraguá do Sul</t>
  </si>
  <si>
    <t>2012, 2013, 2014, 2015: Cofinanciamento dos serviços de proteção social básica; 2016: Apoio técnico e financeiro aos municípios para os serviços da Proteção Social Básica; 2017: Ações de Proteção Social Básica; 2018, 2019: Ações de proteção social básica; 2020: Serviço de proteção social básica</t>
  </si>
  <si>
    <t>Encargos com estagiários - IMETRO</t>
  </si>
  <si>
    <t>Encargos com estagiários - SEA</t>
  </si>
  <si>
    <t>Reabilitação da SC-135, trecho Caçador - Rio das Antas - Videira</t>
  </si>
  <si>
    <t>Encargos com inativos - ALESC - Fundo Financeiro</t>
  </si>
  <si>
    <t>Encargos com inativos - FCEE - Fundo Financeiro</t>
  </si>
  <si>
    <t>Encargos com inativos - DPE - Fundo Financeiro</t>
  </si>
  <si>
    <t>Administração de pessoal e encargos sociais - ADR - Criciúma</t>
  </si>
  <si>
    <t>Campanhas de caráter educacional, informativo e institucional - SED</t>
  </si>
  <si>
    <t>AP - Manutenção e reforma de escolas - educação básica - ADR - Blumenau</t>
  </si>
  <si>
    <t>Operacionalização da educação profissional - ADR - Jaraguá do Sul</t>
  </si>
  <si>
    <t>Capacitação profissional dos agentes públicos - JUCESC</t>
  </si>
  <si>
    <t>Encargos com estagiários - SIE</t>
  </si>
  <si>
    <t>Encargos com estagiários - ADR - Xanxerê</t>
  </si>
  <si>
    <t>Pavimentação da SC-100, trecho Barra do Camacho - Laguna e acesso ao Farol de Santa Marta</t>
  </si>
  <si>
    <t>2012, 2013, 2014, 2015: Manutenção do sistema de Telemedicina e Telessaúde; 2016: Incentivo financeiro para Telediagnóstico, teleconsultorias e teleeducação do Núcleo Telessaúde SC; 2017, 2018, 2019, 2020: Manutenção do núcleo do telessaúde</t>
  </si>
  <si>
    <t>2012, 2013, 2014, 2015: Manutenção e ampliação do hospital de Quilombo; 2016: AP - Reforma, ampliação e aquisição de equipamentos para o Hospital São Bernardo - SDR - Quilombo; 2017, 2018: AP - Reforma, ampliação e aquisição de equipamentos para o Hospital São Bernardo - ADR - Quilombo; 2019: AP - Reforma, ampliação e aquisição de equipamentos para o Hospital São Bernardo em Quilombo</t>
  </si>
  <si>
    <t>Organização e gestão do FMUC</t>
  </si>
  <si>
    <t>2016: AP - Construção de Policlínica - SDR - Tubarão; 2017, 2018, 2019: AP - Construção de Policlínica - ADR - Tubarão</t>
  </si>
  <si>
    <t>Transporte escolar dos alunos da educação básica - ADR - Xanxerê</t>
  </si>
  <si>
    <t>Transporte escolar dos alunos da educação básica - ADR - Araranguá</t>
  </si>
  <si>
    <t>Administração de pessoal e encargos sociais - SED</t>
  </si>
  <si>
    <t>AP - Manutenção e reforma de escolas - educação básica - ADR - Criciúma</t>
  </si>
  <si>
    <t>Ações de Defesa Sanitária Animal</t>
  </si>
  <si>
    <t>2012, 2013, 2014, 2015, 2016: Incentivos financeiros municipais - municípios contemplados no PROCIS; 2017, 2018, 2019: Incentivo financeiro aos municípios contemplados programa catarinense de inclusão social (PROCIS); 2020: Incentivo financeiro aos municípios contemplados no programa catarinense de inclusão social - PROCIS</t>
  </si>
  <si>
    <t>Administração de pessoal e encargos sociais - GERED - ADR - Joaçaba</t>
  </si>
  <si>
    <t>Administração de pessoal e encargos sociais - DEINFRA</t>
  </si>
  <si>
    <t>2012, 2013, 2014, 2015: Expansão do acesso ao telediagnóstico; 2016: Realizar as ações relacionadas ao serviço de telemedicina; 2017, 2018, 2019, 2020: Realização dos serviços de telemedicina</t>
  </si>
  <si>
    <t>2016: AP - Reforma e ampliação do Hospital Regional de Araranguá - SDR - Araranguá; 2017, 2018, 2019: AP - Reforma e ampliação do Hospital Regional de Araranguá - ADR - Araranguá</t>
  </si>
  <si>
    <t>2017, 2018: Realização do teste do pezinho; 2019: Realização de exames do programa de triagem neonatal; 2020: Realização de exames do programa de triagem neonatal e mãe catarinense</t>
  </si>
  <si>
    <t>Apoio a projetos e entidades de promoção da proteção e garantia dos direitos da criança e adolescent</t>
  </si>
  <si>
    <t>Administração de pessoal e encargos sociais - GERED - ADR - Rio do Sul</t>
  </si>
  <si>
    <t>Manutenção e modernização dos serviços de tecnologia da informação e comunicação - SDS</t>
  </si>
  <si>
    <t>AP - Reabilitação/aumento capacidade da SC-407, trecho Biguaçu - Antônio Carlos</t>
  </si>
  <si>
    <t>Adequação da área física das unidades da rede de atenção básica</t>
  </si>
  <si>
    <t>Divulgação do potencial turístico de Santa Catarina em eventos em âmbito regional, estadual e intern</t>
  </si>
  <si>
    <t>Operacionalização da educação profissional - ADR - Joaçaba</t>
  </si>
  <si>
    <t>2012, 2013, 2014, 2015, 2016: Modernização do sistema de comunicação da Segurança Pública; 2017, 2018, 2019, 2020: Modernização e integração da tecnologia da informação e comunicação - SSP</t>
  </si>
  <si>
    <t>2019: AP - Pavimentação da SC-477, trecho Papanduva - entr SC-114 - Itaió - entr SC-112 - Dr Pedrinho; 2020: Pavimentação da SC-477, trecho Papanduva - entronc. SC-114 - Itaió - entronc. SC-112 - Dr. Pedrinho</t>
  </si>
  <si>
    <t>Capacitação de profissionais da educação básica - ADR - Chapecó</t>
  </si>
  <si>
    <t>Aquisição de equipamentos e serviços - PM</t>
  </si>
  <si>
    <t>AP - Estruturação dos hospitais para atendimento na média e alta complexidade em Dionísio Cerqueira</t>
  </si>
  <si>
    <t>Reserva de Contingência</t>
  </si>
  <si>
    <t>Reserva de contingência</t>
  </si>
  <si>
    <t>Encargos com estagiários - FESPORTE</t>
  </si>
  <si>
    <t>Sistemática de avaliação da gestão escolar</t>
  </si>
  <si>
    <t>2019: Elaboração de planos diretores, desenvolvimento institucional e sist de planej rodoviário - BID-VI; 2020: Elaboração de planos diretores, desenv. institucional e sistemas de planejamento de infraestrutura</t>
  </si>
  <si>
    <t>Administração de pessoal e encargos sociais - FAPESC</t>
  </si>
  <si>
    <t>Pensões - TCE - Fundo Financeiro</t>
  </si>
  <si>
    <t>Administração de pessoal e encargos sociais - ADR - Rio do Sul</t>
  </si>
  <si>
    <t>Manutenção do Hospital terceirizado Regional São Paulo - ADR - Xanxerê</t>
  </si>
  <si>
    <t>2012, 2013, 2014, 2015: Controle social da política de assistência social - CEAS; 2016: Apoio técnico e financeiro ao Conselho Estadual de Assitência Social; 2017, 2018, 2019: Apoio técnico e financeiro ao Conselho Estadual de Assistência Social; 2020: Controle social - efetividade e transparência</t>
  </si>
  <si>
    <t>2016: AP - Implantar serviços de alta complexidade no Hospital Regional de Araranguá - SDR - Araranguá; 2017, 2018, 2019: AP - Implantar serviços de alta complexidade no Hospital Regional de Araranguá - ADR - Araranguá</t>
  </si>
  <si>
    <t>Capacitação profissional dos agentes públicos - DETER</t>
  </si>
  <si>
    <t>2010: Manutenção de Sistemas Corporativos, Serviços e Comunicação - Fapesc; 2011: Manutenção de sistemas corporativos, serviços e comunicação - Fapesc; 2012, 2013, 2014, 2015: Aquisição de serviços e equipamentos na área de telecomunicação - FAPESC; 2016, 2017, 2018, 2019, 2020: Manutenção e modernização dos serviços de tecnologia da informação e comunicação - FAPESC</t>
  </si>
  <si>
    <t>Qualificação dos profissionais do Sistema Único de Saúde</t>
  </si>
  <si>
    <t>Elaboração e implementação dos Planos de Bacias Hidrográficas em SC</t>
  </si>
  <si>
    <t>Reabilit/aum capac da SC-135/453, trecho Videira - Tangará - Ibicaré - Luzerna - Joaçaba - BR-282</t>
  </si>
  <si>
    <t>2016, 2017, 2018, 2019: Adquirir equipamentos e mobiliário para as Unidades Administrativas da SES; 2020: Adquirir equipamentos e mobiliário para as unidades administrativas da SES</t>
  </si>
  <si>
    <t>Transporte escolar dos alunos da educação básica - ADR - Tubarão</t>
  </si>
  <si>
    <t>Manutenção e modernização dos serviços de tecnologia da informação e comunicação - ADR - Videira</t>
  </si>
  <si>
    <t>Implementação e consolidação das políticas habitacionais - Regularização Fundiária - FECEP</t>
  </si>
  <si>
    <t>AP - Construção do hospital regional de Caçador</t>
  </si>
  <si>
    <t>Encargos com estagiários - ADR - Mafra</t>
  </si>
  <si>
    <t>Dragagem, desassoreamento, recuperação e proteção margens rios, córregos, canais e lagoas</t>
  </si>
  <si>
    <t>AP -Implantação ou adaptação de centro de referência atendimento/diagnóstico/terapia - ADR - Chapecó</t>
  </si>
  <si>
    <t>Campanhas de caráter social, informativo e institucional - FPS - SEA</t>
  </si>
  <si>
    <t>Administração e manutenção dos serviços administrativos gerais - UDESC</t>
  </si>
  <si>
    <t>Subsídio a ex-governadores de Estado</t>
  </si>
  <si>
    <t>2012, 2013, 2014, 2015, 2016: Implementação da Política Nacional de Alimentação e Nutrição; 2017, 2018: Capacitações para implementar a Política Nacional de Alimentação e Nutrição; 2019: Ações para implementar a Política Nacional de Alimentação e Nutrição</t>
  </si>
  <si>
    <t>2012, 2013, 2014, 2015: Armazenagem no meio rural - Armazenar - FDR; 2016, 2017, 2018, 2019, 2020: Subvenção ao juro de financiamento para construção e ampliação de armazenagem no meio rural - FDR</t>
  </si>
  <si>
    <t>2012, 2013, 2014, 2015, 2016: Implantação da Política de Atenção Hospitalar; 2017, 2018, 2019, 2020: Manutenção do incentivo da política de atenção hospitalar</t>
  </si>
  <si>
    <t>Ampliação/duplicação/supervisão - acesso viário ao município de Chapecó</t>
  </si>
  <si>
    <t>2016: Desenvolvimento de Sistema e Gestão do Ordenamento Territorial; 2017, 2018, 2019: Sistema de apoio à decisão para ordenamento territorial</t>
  </si>
  <si>
    <t>Construção de centros dia para idosos - FECEP</t>
  </si>
  <si>
    <t>Encargos com estagiários - ADR - Jaraguá do Sul</t>
  </si>
  <si>
    <t>Ampliação e readequação do hospital Hans Dieter Schmidt - Joinville</t>
  </si>
  <si>
    <t>Encargos com inativos - MPSC - Fundo Financeiro</t>
  </si>
  <si>
    <t>2019: Manutenção e melhorias das pontes Colombo M Salles e Pedro Ivo Campos - Florianópolis; 2020: Manutenção e melhorias das ptes Colombo M Salles, Pedro Ivo Campos e Hercílio Luz em Fpolis</t>
  </si>
  <si>
    <t>AP - Manutenção da UTI do hospital São José - ADR - Maravilha</t>
  </si>
  <si>
    <t>2016: AP - Implantação da UTI no Hospital Senhor Bom Jesus dos Passos - SDR - Laguna; 2017, 2018: AP - Implantação da UTI no Hospital Senhor Bom Jesus dos Passos - ADR - Laguna; 2019: AP - Implantação da UTI no Hospital Senhor Bom Jesus dos Passos em Laguna</t>
  </si>
  <si>
    <t>2012, 2013, 2014, 2015, 2016: Saúde e segurança no contexto ocupacional - BM; 2018, 2019: Saúde, segurança no contexto ocupacional e promoção social - BM</t>
  </si>
  <si>
    <t>Aquisição, construção e reforma de bens imóveis - UDESC/São Bento do Sul - CEPLAN</t>
  </si>
  <si>
    <t>Encargos com estagiários - SDC</t>
  </si>
  <si>
    <t>2019: AP - Pavimentação da SC-370, trecho Urubici - Serra do Corvo Branco - Aiurê - Grão Pará; 2020: Pavimentação da SC-370, trecho Urubici - Serra do Corvo Branco - Grão Pará</t>
  </si>
  <si>
    <t>2012, 2013, 2014, 2015: Ampliação de leitos na UTI, manutenção e reforma do hospital Divino Salvador - SDR - Videira; 2016: AP - Reforma e adequação das estruturas hospitalares existentes - SDR - Videira; 2017, 2018, 2019: AP - Reforma e adequação das estruturas hospitalares existentes - ADR - Videira</t>
  </si>
  <si>
    <t>Patrocínio de eventos culturais, comunitários, esportivos e educativos - SECOM</t>
  </si>
  <si>
    <t>AP - Pavimentação da SC-108, trecho Jacinto Machado - Praia Grande</t>
  </si>
  <si>
    <t>Construção de unidade prisional para a Grande Florianópolis</t>
  </si>
  <si>
    <t>Pensão às viúvas de ex-governadores</t>
  </si>
  <si>
    <t>Administração e manutenção dos serviços administrativos gerais - COHAB</t>
  </si>
  <si>
    <t>Gestão de acordos de cooperação e convênios - SSP</t>
  </si>
  <si>
    <t>2017, 2018, 2019: Incentivo financeiro estadual aos centros de atenção psicossocial; 2020: Incentivo financeiro aos municípios que possuem centros de atenção psicossocial - CAPS</t>
  </si>
  <si>
    <t>Encargos com inativos - Educação - Fundo Financeiro</t>
  </si>
  <si>
    <t>Ampliação do Hospital Santa Terezinha de Braço do Norte</t>
  </si>
  <si>
    <t>Manutenção e melhorias das pontes Colombo M Salles e Pedro Ivo Campos - Florianópolis</t>
  </si>
  <si>
    <t>Cursos estratégicos do PROESDE - SED</t>
  </si>
  <si>
    <t>Administração e manutenção dos serviços administrativos gerais - ADR - Joinville</t>
  </si>
  <si>
    <t>Fundo de Acesso à Justiça</t>
  </si>
  <si>
    <t>Ampliação da atuação do Estado na Defensoria Pública - FAJ</t>
  </si>
  <si>
    <t>Gestão dos contratos de locação - SSP</t>
  </si>
  <si>
    <t>Construção de abrigos de passageiros</t>
  </si>
  <si>
    <t>Encargos com PASEP - IPREV</t>
  </si>
  <si>
    <t>Manutenção e modernização dos serviços de tecnologia da informação e comunicação - SDE</t>
  </si>
  <si>
    <t>2014, 2015, 2016: Reestruturação de escola de ofício - FECEP; 2017: Construção e ampliação das instalações físicas da SST; 2018, 2019, 2020: Construção e ampliação das instalações físicas e equipamentos para atendimento aos direitos sociais</t>
  </si>
  <si>
    <t>2019: Realizar estudos, pesquisas, campanhas educativas e capacitações - FEI; 2020: Capacitação continuada e integrada dos atores das Políticas para Pessoas Idosas</t>
  </si>
  <si>
    <t>Manutenção preventiva dos sinais náuticos</t>
  </si>
  <si>
    <t>Recuperação funcional rodovia SC-390, Trecho Orleans - Lauro Muller</t>
  </si>
  <si>
    <t>Encargos com estagiários - ADR - Chapecó</t>
  </si>
  <si>
    <t>2010, 2011: Programa Dinheiro Direto na Escola - SED; 2012, 2013, 2014, 2015: Dinheiro Direto na Escola - PDDE / SC; 2016, 2017, 2018, 2019, 2020: Programa de autonomia de gestão escolar</t>
  </si>
  <si>
    <t>Encargos com estagiários - SAP</t>
  </si>
  <si>
    <t>Administração e manutenção dos serviços administrativos gerais - ADR - São Miguel do Oeste</t>
  </si>
  <si>
    <t>Encargos com estagiários - SAR</t>
  </si>
  <si>
    <t>Manutenção e modernização dos serviços de tecnologia da informação e comunicação - ADR - Curitibanos</t>
  </si>
  <si>
    <t>2016: AP - Fortalecimento dos hospitais da região - SDR - Palmitos; 2017, 2018: AP - Fortalecimento dos hospitais da região - ADR - Palmitos; 2019: AP - Fortalecimento dos hospitais da região de Palmitos</t>
  </si>
  <si>
    <t>Reforma e ou ampliação de instalações físicas - SSP</t>
  </si>
  <si>
    <t>2016: Operações de combate ao tráfico de drogas e armas - PC; 2017, 2018, 2019: Procedimentos de Polícia Judiciária - PC; 2020: Tecnologia da informação e comunicação da atividade policial - PC</t>
  </si>
  <si>
    <t>Encargos com estagiários - ADR - Curitibanos</t>
  </si>
  <si>
    <t>Manutenção do Hospital terceirizado Hélio dos Anjos Ortiz - ADR - Curitibanos</t>
  </si>
  <si>
    <t>2016, 2017: Implantação do contorno viário de Guaramirim e Jaraguá do Sul - SIE; 2018: Melhoramentos e restauração da BR 280, trecho entrocamento SC 413; 2019: Melhoramentos e restauração da BR-280, trecho entrocamento SC-413; 2020: Melhoramentos e restauração da BR-280, trecho travessia urbana de Guaramirim - Jaraguá do Sul</t>
  </si>
  <si>
    <t>Manutenção e modernização dos serviços de tecnologia da informação e comunicação - ADR - Maravilha</t>
  </si>
  <si>
    <t>2014, 2015, 2016, 2017, 2018, 2019: Equipar o Hospital Marieta Konder Bornhausen - Itajaí; 2020: Equipar o hospital Marieta Konder Bornhausen - Itajaí</t>
  </si>
  <si>
    <t>2012, 2013, 2014, 2015, 2016: Implementação da Política de Ciência e Tecnologia; 2017: Realização de pesquisas em saúde.; 2018, 2019, 2020: Fomentar pesquisa em saúde</t>
  </si>
  <si>
    <t>Construção do presídio de Biguaçú</t>
  </si>
  <si>
    <t>Humanização de rodovias</t>
  </si>
  <si>
    <t>2012, 2013, 2014, 2015: Manutenção do Programa de TFD do Complexo Regulador Estadual; 2016: Realizar as ações de gestão do Programa de Tratamento fora do domicílio - TFD; 2017, 2018, 2019: Ações do programa de Tratamento Fora do Domicílio; 2020: Ações do programa de tratamento fora de domicílio - TFD</t>
  </si>
  <si>
    <t>Encargos com estagiários - SPG</t>
  </si>
  <si>
    <t>2016: AP - Construção, ampliação, reforma e aquisição de equip para hospitais da região - SDR Campos Novos; 2017, 2018, 2019: AP - Construção, ampliação, reforma e aquisição de equip para hospitais da região - ADR Campos Novos</t>
  </si>
  <si>
    <t>Construção de barragens e obras hidráulicas para controle de cheias, irrigação e captação</t>
  </si>
  <si>
    <t>Transporte escolar dos alunos da educação básica - ADR - Campos Novos</t>
  </si>
  <si>
    <t>Encargos com inativos - UDESC - Fundo Financeiro</t>
  </si>
  <si>
    <t>Encargos com estagiários - ADR - Campos Novos</t>
  </si>
  <si>
    <t>AP - Construção de clínica de reabilitação para dependentes químicos - ADR - Criciúma</t>
  </si>
  <si>
    <t>Construção/supervisão de pontes ou viadutos, inclusive seus acessos</t>
  </si>
  <si>
    <t>2019: Supervisão regional de obras de infraestrutura do Programa BID-VI; 2020: Supervisão regional de obras de infraestrutura</t>
  </si>
  <si>
    <t>Promoção do desenvolvimento regional - ADR - Lages</t>
  </si>
  <si>
    <t>Consultoria de apoio institucional à Diretoria de Planejamento e Projetos - DEINFRA</t>
  </si>
  <si>
    <t>2012: Ampliação da penitenciária industrial de São Bento do Sul; 2013, 2014, 2015, 2016, 2017, 2018, 2019, 2020: Construção da penitenciária industrial de São Bento do Sul</t>
  </si>
  <si>
    <t>2016: AP - Construção de centro de reabilitação física, auditiva e ostomizados - SDR - Joaçaba; 2017, 2018, 2019: AP - Construção de centro de reabilitação física, auditiva e ostomizados - ADR - Joaçaba</t>
  </si>
  <si>
    <t>2016: Fortalecimento do Sistema Estadual de Gestão Organizacional; 2017, 2018, 2019: Desenvolvimento de estudos, projetos e ações de gestão organizacional</t>
  </si>
  <si>
    <t>Campanhas de caráter social, informativa e institucional - Saúde - SES</t>
  </si>
  <si>
    <t>2010, 2011: Abastecimento de Água e Esgoto Sanitário; 2012, 2013, 2014, 2015, 2016, 2017, 2018, 2019, 2020: Abastecimento de Água</t>
  </si>
  <si>
    <t>Apoio às ações de abastecimento de água e saneamento básico urbano - FUNDOSOCIAL</t>
  </si>
  <si>
    <t>Capacitação profissional dos agentes públicos - FCC</t>
  </si>
  <si>
    <t>2016, 2017, 2018, 2019: Construção de edificações em aeroportos públicos; 2020: Construção e adequação de obras civis de interesse do Estado</t>
  </si>
  <si>
    <t>LDO</t>
  </si>
  <si>
    <t>UG</t>
  </si>
  <si>
    <t>Função</t>
  </si>
  <si>
    <t>Caminhos do Desenvolvimento</t>
  </si>
  <si>
    <t>Mobilidade Urbana</t>
  </si>
  <si>
    <t>Construção de Rodovias</t>
  </si>
  <si>
    <t>Santa Catarina Rural</t>
  </si>
  <si>
    <t>Realização de procedimentos contemplados na programação pactuada e integrada (PPI)contemplados na programação pactuada e integrada - PPI</t>
  </si>
  <si>
    <t>Construção, reforma e ampliação de unidades do sistema prisional e socioeducativo</t>
  </si>
  <si>
    <t>Apoio financeiro a construção de Centros de Inovação</t>
  </si>
  <si>
    <t>Subação</t>
  </si>
  <si>
    <t>Programa</t>
  </si>
  <si>
    <t>480091 - Fundo Estadual de Saúde</t>
  </si>
  <si>
    <t>Total Geral</t>
  </si>
  <si>
    <t>10 - Saúde</t>
  </si>
  <si>
    <t>101 - Acelera Santa Catarina</t>
  </si>
  <si>
    <t>400 - Gestão do SUS</t>
  </si>
  <si>
    <t>430 - Atenção de Média e Alta Complexidade Ambulatorial e Hospitalar</t>
  </si>
  <si>
    <t>12588 - AP - Ampliação e readequação do Hospital São Paulo - Xanxerê</t>
  </si>
  <si>
    <t>12191 - Ampliação e readequação do Hospital Hans Dieter Schmidt - Joinville</t>
  </si>
  <si>
    <t>12586 - Equipar as unidades assistenciais da Secretaria de Estado da Saúde</t>
  </si>
  <si>
    <t>12664 - Equipar o Hospital Regional do Oeste - Chapecó</t>
  </si>
  <si>
    <t>12665 - Equipar o Hospital Marieta Konder Bornhausen - Itajaí</t>
  </si>
  <si>
    <t>14147 - Equipar o Hospital São Paulo de Xanxerê</t>
  </si>
  <si>
    <t>12666 - Readequação do Hospital de Araranguá</t>
  </si>
  <si>
    <t>11320 - Realização de procedimentos contemplados na programação pactuada e integrada (PPI)</t>
  </si>
  <si>
    <t>11324 - Realização de cirurgias eletivas ambulatoriais e hospitalares</t>
  </si>
  <si>
    <t>Dotação Inicial</t>
  </si>
  <si>
    <t>Dotação Atualizada</t>
  </si>
  <si>
    <t>Valor Liquidado</t>
  </si>
  <si>
    <t>Função / Programa / Subação</t>
  </si>
  <si>
    <t>Selecione a Unidade Gestora</t>
  </si>
  <si>
    <t>(% Liq)</t>
  </si>
  <si>
    <t>1. Selecione a Unidade Gestora</t>
  </si>
  <si>
    <t>2. Copiar e colar no título 4.2 Análise da Execução das Prioridades da LDO 2019</t>
  </si>
  <si>
    <t>Item I. Execução LOA - Prioridades LDO</t>
  </si>
  <si>
    <t>Observação: Se a UG não tiver subações priorizadas na LDO, informar no item "Nada consta.".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</si>
</sst>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Font="1" applyBorder="1"/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43" fontId="0" fillId="0" borderId="0" xfId="1" applyFont="1"/>
    <xf numFmtId="43" fontId="7" fillId="0" borderId="0" xfId="1" applyFont="1"/>
    <xf numFmtId="43" fontId="7" fillId="0" borderId="0" xfId="1" applyNumberFormat="1" applyFont="1"/>
    <xf numFmtId="0" fontId="0" fillId="0" borderId="0" xfId="0" pivotButton="1"/>
    <xf numFmtId="4" fontId="0" fillId="0" borderId="0" xfId="0" applyNumberFormat="1"/>
    <xf numFmtId="0" fontId="0" fillId="3" borderId="0" xfId="0" applyFill="1"/>
    <xf numFmtId="0" fontId="9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4" borderId="0" xfId="0" applyFont="1" applyFill="1" applyAlignment="1"/>
    <xf numFmtId="0" fontId="0" fillId="4" borderId="0" xfId="0" applyFill="1"/>
    <xf numFmtId="0" fontId="8" fillId="4" borderId="0" xfId="0" applyFont="1" applyFill="1"/>
    <xf numFmtId="0" fontId="10" fillId="0" borderId="0" xfId="0" applyFont="1"/>
  </cellXfs>
  <cellStyles count="2">
    <cellStyle name="Normal" xfId="0" builtinId="0"/>
    <cellStyle name="Vírgula" xfId="1" builtinId="3"/>
  </cellStyles>
  <dxfs count="48">
    <dxf>
      <alignment horizontal="center" readingOrder="0"/>
    </dxf>
    <dxf>
      <alignment horizontal="center" readingOrder="0"/>
    </dxf>
    <dxf>
      <numFmt numFmtId="164" formatCode="0.0%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265828</xdr:colOff>
      <xdr:row>5</xdr:row>
      <xdr:rowOff>28524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6971428" cy="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</xdr:row>
      <xdr:rowOff>133350</xdr:rowOff>
    </xdr:from>
    <xdr:to>
      <xdr:col>12</xdr:col>
      <xdr:colOff>128082</xdr:colOff>
      <xdr:row>31</xdr:row>
      <xdr:rowOff>132589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105025"/>
          <a:ext cx="7309932" cy="419023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  Cruz" refreshedDate="43852.621041666665" createdVersion="6" refreshedVersion="6" minRefreshableVersion="3" recordCount="1842">
  <cacheSource type="worksheet">
    <worksheetSource name="Tabela1"/>
  </cacheSource>
  <cacheFields count="21">
    <cacheField name="cdunidadegestora" numFmtId="0">
      <sharedItems containsSemiMixedTypes="0" containsString="0" containsNumber="1" containsInteger="1" minValue="150001" maxValue="690001"/>
    </cacheField>
    <cacheField name="nmunidadegestora" numFmtId="0">
      <sharedItems/>
    </cacheField>
    <cacheField name="cdfuncao" numFmtId="0">
      <sharedItems containsSemiMixedTypes="0" containsString="0" containsNumber="1" containsInteger="1" minValue="2" maxValue="99"/>
    </cacheField>
    <cacheField name="nmfuncao" numFmtId="0">
      <sharedItems/>
    </cacheField>
    <cacheField name="cdprograma" numFmtId="0">
      <sharedItems containsSemiMixedTypes="0" containsString="0" containsNumber="1" containsInteger="1" minValue="100" maxValue="999"/>
    </cacheField>
    <cacheField name="nmprograma" numFmtId="0">
      <sharedItems/>
    </cacheField>
    <cacheField name="cdsubacao" numFmtId="0">
      <sharedItems containsSemiMixedTypes="0" containsString="0" containsNumber="1" containsInteger="1" minValue="22" maxValue="15013"/>
    </cacheField>
    <cacheField name="nmsubacao" numFmtId="0">
      <sharedItems longText="1"/>
    </cacheField>
    <cacheField name="cdgruponaturezadespesa" numFmtId="0">
      <sharedItems containsSemiMixedTypes="0" containsString="0" containsNumber="1" containsInteger="1" minValue="31" maxValue="99"/>
    </cacheField>
    <cacheField name="nmgruponaturezadespesa" numFmtId="0">
      <sharedItems/>
    </cacheField>
    <cacheField name="vldotacaoinicial" numFmtId="43">
      <sharedItems containsSemiMixedTypes="0" containsString="0" containsNumber="1" containsInteger="1" minValue="0" maxValue="2001218093"/>
    </cacheField>
    <cacheField name="vldotacaoatualizada" numFmtId="43">
      <sharedItems containsSemiMixedTypes="0" containsString="0" containsNumber="1" minValue="0" maxValue="2539444303.5100002"/>
    </cacheField>
    <cacheField name="vlempenhado" numFmtId="43">
      <sharedItems containsSemiMixedTypes="0" containsString="0" containsNumber="1" minValue="0" maxValue="2366192259.77"/>
    </cacheField>
    <cacheField name="vlliquidado" numFmtId="43">
      <sharedItems containsSemiMixedTypes="0" containsString="0" containsNumber="1" minValue="0" maxValue="2366192259.77"/>
    </cacheField>
    <cacheField name="vlpago" numFmtId="43">
      <sharedItems containsSemiMixedTypes="0" containsString="0" containsNumber="1" minValue="0" maxValue="2366192259.77"/>
    </cacheField>
    <cacheField name="LDO" numFmtId="43">
      <sharedItems count="2">
        <s v="LDO"/>
        <e v="#N/A"/>
      </sharedItems>
    </cacheField>
    <cacheField name="UG" numFmtId="43">
      <sharedItems count="98">
        <s v="480091 - Fundo Estadual de Saúde"/>
        <s v="470022 - Instituto de Previdência do Estado de Santa Catarina"/>
        <s v="410060 - Agência de Desenvolvimento Regional de Mafra"/>
        <s v="520002 - Encargos Gerais do Estado"/>
        <s v="410001 - Casa Civil"/>
        <s v="530001 - Secretaria de Estado da Infraestrutura e Mobilidade"/>
        <s v="160097 - Fundo de Melhoria da Polícia Militar"/>
        <s v="410043 - Agência de Desenvolvimento Regional de Joaçaba"/>
        <s v="410048 - Agência de Desenvolvimento Regional de Rio do Sul"/>
        <s v="270021 - Instituto do Meio Ambiente do Estado de Santa Catarina - IMA"/>
        <s v="410037 - Agência de Desenvolvimento Regional de São Miguel do Oeste"/>
        <s v="530023 - Departamento de Transportes e Terminais"/>
        <s v="180021 - Superintendencia de Desenvolvimento da Região Metropolitana da Gde Florianópolis - SUDERF"/>
        <s v="440023 - Empresa de Pesquisa Agropecuária e Extensão Rural de Santa Catarina S.A."/>
        <s v="410040 - Agência de Desenvolvimento Regional de Chapecó"/>
        <s v="180001 - Secretaria de Estado do Planejamento"/>
        <s v="410062 - Agência de Desenvolvimento Regional de Lages"/>
        <s v="540092 - Fundo Rotativo da Penitenciária Sul"/>
        <s v="440093 - Fundo Estadual de Desenvolvimento Rural"/>
        <s v="410056 - Agência de Desenvolvimento Regional de Criciúma"/>
        <s v="150001 - Defensoria Pública do Estado de Santa Catarina"/>
        <s v="410051 - Agência de Desenvolvimento Regional de Blumenau"/>
        <s v="260001 - Secretaria de Estado de Desenvolvimento Social"/>
        <s v="540096 - Fundo Penitenciário do Estado de Santa Catarina - FUPESC"/>
        <s v="530025 - Departamento Estadual de Infraestrutura"/>
        <s v="470076 - Fundo Financeiro"/>
        <s v="410058 - Agência de Desenvolvimento Regional de Joinville"/>
        <s v="410094 - Fundo de Desenvolvimento Social"/>
        <s v="410057 - Agência de Desenvolvimento Regional de Araranguá"/>
        <s v="450021 - Fundação Catarinense de Educação Especial"/>
        <s v="260096 - Fundo Estadual de Combate e Erradicação da Pobreza"/>
        <s v="410011 - Agência de Desenvolvimento do Turismo de Santa Catarina"/>
        <s v="410047 - Agência de Desenvolvimento Regional de Curitibanos"/>
        <s v="410044 - Agência de Desenvolvimento Regional de Campos Novos"/>
        <s v="410038 - Agência de Desenvolvimento Regional de Maravilha"/>
        <s v="470001 - Secretaria de Estado da Administração"/>
        <s v="470091 - Fundo de Materiais, Publicações e Impressos Oficiais"/>
        <s v="520001 - Secretaria de Estado da Fazenda"/>
        <s v="230022 - Fundação  Catarinense de Cultura"/>
        <s v="260022 - Companhia de Habitação do Estado de Santa Catarina S.A."/>
        <s v="410091 - Fundo Especial de Estudos Jurídicos e de Reaparelhamento"/>
        <s v="160085 - Fundo de Melhoria do Corpo de Bombeiros Militar"/>
        <s v="450001 - Secretaria de Estado da Educação"/>
        <s v="540091 - Fundo Rotativo da Penitenciária  Industrial de Joinville"/>
        <s v="230021 - Fundação Catarinense de Esporte"/>
        <s v="410005 - Secretaria de Estado de Comunicação"/>
        <s v="470093 - Fundo Patrimonial"/>
        <s v="230001 - Secretaria de Estado do Turismo, Cultura e Esporte"/>
        <s v="430001 - Procuradoria-Geral junto ao Tribunal de Contas"/>
        <s v="470092 - Fundo do Plano de Saúde dos Servidores Públicos Estaduais"/>
        <s v="450022 - Fundação Universidade do Estado de Santa Catarina"/>
        <s v="420001 - Gabinete do Vice-Governador do Estado"/>
        <s v="160084 - Fundo de Melhoria da Polícia Civil"/>
        <s v="270024 - Fundação de Amparo à Pesquisa e Inovação do Estado de Santa Catarina"/>
        <s v="540095 - Fundo Rotativo da Penitenciária de Chapecó"/>
        <s v="270023 - Junta Comercial do Estado de Santa Catarina"/>
        <s v="520090 - Fundo Estadual de Apoio aos Municípios"/>
        <s v="520091 - Fundo de Apoio ao Desenvolvimento Empresarial de Santa Catarina"/>
        <s v="520030 - Fundação Escola de Governo - ENA"/>
        <s v="410059 - Agência de Desenvolvimento Regional de Jaraguá do Sul"/>
        <s v="440022 - Companhia Integrada de Desenvolvimento Agrícola de Santa Catarina"/>
        <s v="270001 - Secretaria de Estado do Desenvolvimento Econômico Sustentável"/>
        <s v="270092 - Fundo Estadual de Recursos Hídricos"/>
        <s v="270025 - Instituto de Metrologia de Santa Catarina"/>
        <s v="230023 - Santa Catarina Turismo S.A."/>
        <s v="160091 - Fundo para Melhoria da Segurança Pública"/>
        <s v="410055 - Agência de Desenvolvimento Regional de Tubarão"/>
        <s v="260093 - Fundo Estadual de Assistência Social"/>
        <s v="410053 - Agência de Desenvolvimento Regional de Itajai"/>
        <s v="410041 - Agência de Desenvolvimento Regional de Xanxerê"/>
        <s v="440001 - Secretaria de Estado da Agricultura, Pesca e Desenvolvimento Rural"/>
        <s v="410039 - Agência de Desenvolvimento Regional de São Lourenço do Oeste"/>
        <s v="550091 - Fundo Estadual de Defesa Civil"/>
        <s v="410002 - Procuradoria Geral do Estado"/>
        <s v="540097 - Fundo Rotativo do Complexo Penitenciário da Grande Florianópolis"/>
        <s v="410045 - Agência de Desenvolvimento Regional de Videira"/>
        <s v="410012 - Departamento Estadual de Trânsito"/>
        <s v="410003 - Secretaria Executiva de Articulação Nacional"/>
        <s v="410042 - Agência de Desenvolvimento Regional de Concórdia"/>
        <s v="480093 - Fundo Estadual de Apoio aos Hospitais Filantrópicos, Hemosc, Cepon e Hospitais Municipais"/>
        <s v="540093 - Fundo Rotativo da Penitenciária de Curitibanos"/>
        <s v="520093 - Fundo Pró-Emprego"/>
        <s v="260098 - Fundo Estadual do Idoso"/>
        <s v="520092 - Fundo de Esforço Fiscal"/>
        <s v="410007 - Controladoria Geral do Estado"/>
        <s v="440091 - Fundo de Terras do Estado de Santa Catarina"/>
        <s v="550001 - Defesa Civil"/>
        <s v="270095 - Fundo Catarinense de Mudanças Climáticas"/>
        <s v="540094 - Fundo Rotativo da Penitenciária de Florianópolis"/>
        <s v="270029 - Agência de Regulação de Serviços Públicos de Santa Catarina - Aresc"/>
        <s v="260099 - Fundo para a Infância e Adolescência"/>
        <s v="450092 - Fundo Estadual de Educação- FEDUC"/>
        <s v="450091 - Fundo de Apoio à Manutenção e ao Desenvolvimento da Educação Superior no Estado de SC"/>
        <s v="270091 - Fundo Especial de Proteção ao Meio Ambiente"/>
        <s v="440094 - Fundo Estadual de Sanidade Animal"/>
        <s v="480092 - Fundo Catarinense para o Desenvolvimento da Saúde-INVESTSAÚDE"/>
        <s v="690001 - Reserva de Contingência"/>
        <s v="150091 - Fundo de Acesso à Justiça"/>
      </sharedItems>
    </cacheField>
    <cacheField name="Função" numFmtId="43">
      <sharedItems count="24">
        <s v="10 - Saúde"/>
        <s v="9 - Previdência Social"/>
        <s v="4 - Administração"/>
        <s v="28 - Encargos Especiais"/>
        <s v="26 - Transporte"/>
        <s v="6 - Segurança Pública"/>
        <s v="12 - Educação"/>
        <s v="18 - Gestão Ambiental"/>
        <s v="20 - Agricultura"/>
        <s v="14 - Direitos da Cidadania"/>
        <s v="15 - Urbanismo"/>
        <s v="8 - Assistência Social"/>
        <s v="23 - Comércio e Serviços"/>
        <s v="24 - Comunicações"/>
        <s v="13 - Cultura"/>
        <s v="16 - Habitação"/>
        <s v="3 - Essencial à Justiça"/>
        <s v="27 - Desporto e Lazer"/>
        <s v="2 - Judiciária"/>
        <s v="11 - Trabalho"/>
        <s v="19 - Ciência e Tecnologia"/>
        <s v="17 - Saneamento"/>
        <s v="25 - Energia"/>
        <s v="99 - Reserva de Contingência"/>
      </sharedItems>
    </cacheField>
    <cacheField name="Subação" numFmtId="43">
      <sharedItems count="49">
        <s v="11320 - Realização de procedimentos contemplados na programação pactuada e integrada (PPI)"/>
        <e v="#N/A"/>
        <s v="12672 - Implant Contorno de Tubarão, trecho Entr BR-101 - Entr SC-370"/>
        <s v="8579 - Apoio ao sistema viário urbano - SIE"/>
        <s v="1239 - Pavimentação da SC-390, trecho Anita Garibaldi – Celso Ramos"/>
        <s v="10924 - Construção reforma e ampliação de unidades d o sistema prisional e socioeducativo (penitenciária de Tijucas)"/>
        <s v="12697 - Pavimentação da SC-390, trecho BR-116 (p/ Lages) – São Jorge, acesso Bodegão (p/ Usina Pai-Querê / Coxilha Rica)"/>
        <s v="6499 - Reconstituição de bens lesados"/>
        <s v="6766 - Aperfeiçoamento de membros e servidores do Ministério Público"/>
        <s v="12227 - Reabilitação da SC-135, trecho Caçador - Rio das Antas - Videira "/>
        <s v="12737 - Apoio financeiro a construção de Centros de Inovação"/>
        <s v="12935 - AP - Implantação do contorno viário de Capinzal - Ouro - SIE"/>
        <s v="12027 - Projetos e obras preventivas de alta complexidade nas Bacias Hidrográficas Catarinenses"/>
        <s v="2002 - Reabilitação/Aumento de Capacidade da SC-283, trecho BR-153 - Concórdia – Chapecó - S. Carlos - Mondaí"/>
        <s v="335 - Pavimentação da SC-477, trecho Papanduva - Entroncamento SC-114, Itaió – Moema - Dr. Pedrinho"/>
        <s v="7658 - Fortalecimento dos comitês de gerenciamento de bacias hidrográficas - SDS"/>
        <s v="13096 - Implementação e consolidação das políticas habitacionais – Regularização Fundiária"/>
        <s v="2227 - Reabilitação da SC-114, trecho BR-116 – Itaiópolis – SC-477"/>
        <s v="12606 - Construção e ampliação de instalações físicas municípios - SSP"/>
        <s v="12730 - Reforma, manutenção e conservação de barragens"/>
        <s v="6661 - Pavimentação do trecho Entr. BR-280 (p/ Araquari) - Rio do Morro"/>
        <s v="8575 - Apoio ao sistema viário estadual - SIE"/>
        <s v="12541 - Construção presídio feminino de Tubarão"/>
        <s v="846 - Pavimentação da SC-467, trecho Jaborá - SC-150 / Contorno e Acesso a Jaborá / Acesso a Santa Helena - BID-VI"/>
        <s v="3548 - Reabilitação e Aumento de Capacidade de Rodovias - Obras e Supervisão (trechos diversos ou emergenciais)"/>
        <s v="1605 - Reabilitação/Aumento de Capacidade/Melhorias/Supervisão Rodovias SC-400/401/402/403/404/405/406 em Florianópolis"/>
        <s v="12599 - Renovação da frota e equipamentos - SSP"/>
        <s v="11220 - Reabilitação da SC-114, trecho Otacílio Costa - Entr BR-282 (p/ Lages)"/>
        <s v="12664 - Equipar o Hospital Regional do Oeste - Chapecó"/>
        <s v="12588 - AP - Ampliação e readequação do Hospital São Paulo - Xanxerê"/>
        <s v="5314 - Aquisição, construção e reforma de bens imóveis – UDESC/Fpolis"/>
        <s v="14147 - Equipar o Hospital São Paulo de Xanxerê"/>
        <s v="910 - Pavimentação da SC-290, trecho Praia Grande - Divisa SC/RS - BID-VI"/>
        <s v="11348 - Apoio financeiro a projetos de melhoria de sistemas de produção - FDR"/>
        <s v="12666 - Readequação do Hospital de Araranguá"/>
        <s v="12932 - Implantação do acesso norte de Blumenau - Vila Itoupava - SIE"/>
        <s v="11310 - Infraestrutura básica para produtores rurais - FTE"/>
        <s v="9111 - Aquisição, construção e reforma de bens imóveis – UDESC/Balneário Camboriú"/>
        <s v="12586 - Equipar as unidades assistenciais da Secretaria de Estado da Saúde"/>
        <s v="2967 - Ações de Defesa Sanitária Animal"/>
        <s v="12605 - Modernização e integração da tecnologia da informação e comunicação - SSP"/>
        <s v="11324 - Realização de cirurgias eletivas ambulatoriais e hospitalares"/>
        <s v="12440 - Reabilitação/Aumento de Capacidade da SC-412, trecho BR-101 – Ilhota – Gaspar e Contorno de Ilhota"/>
        <s v="12191 - Ampliação e readequação do Hospital Hans Dieter Schmidt - Joinville"/>
        <s v="852 - AP - Pavimentação da SC-108, trecho Jacinto Machado – Praia Grande"/>
        <s v="70 - Manutenção e Melhorias das pontes Colombo Machado Salles e Pedro Ivo Campos - Florianópolis"/>
        <s v="12665 - Equipar o Hospital Marieta Konder Bornhausen - Itajaí"/>
        <s v="12536 - Construção presídio regional de Biguaçu "/>
        <s v="2255 - Reabilitação/Aumento de Capacidade da SC-486, trecho Brusque - BR-101 - BID-VI"/>
      </sharedItems>
    </cacheField>
    <cacheField name="Programa" numFmtId="43">
      <sharedItems count="74">
        <s v="430 - Atenção de Média e Alta Complexidade Ambulatorial e Hospitalar"/>
        <s v="850 - 2010, 2011: Qualificação e Valorização dos Servidores Públicos; 2012, 2013, 2014, 2015, 2016, 2017, 2018, 2019, 2020: Gestão de Pessoas"/>
        <s v="400 - Gestão do SUS"/>
        <s v="990 - Encargos Especiais"/>
        <s v="900 - Gestão Administrativa - Poder Executivo"/>
        <s v="706 - De Olho no Crime"/>
        <s v="610 - Educação Básica com Qualidade e Equidade"/>
        <s v="340 - Desenvolvimento Ambiental Sustentável"/>
        <s v="625 - Valorização dos Profissionais da Educação"/>
        <s v="310 - 2010, 2011, 2012, 2013, 2014, 2015, 2016, 2017, 2018, 2019: Agronegócio Competitivo; 2020: Desenvolvimento Agropecuário e Pesqueiro"/>
        <s v="130 - Conservação e Segurança Rodoviária"/>
        <s v="208 - Planejamento Estratégico de Desenvolvimento e Gestão de Informações"/>
        <s v="760 - 2012, 2013, 2014, 2015, 2016, 2017: Ressocialização dos Apenados e dos Adolescentes Infratores; 2018, 2019, 2020: Ressocialização dos Apenados e dos Adolescentes em Conflito com a Lei"/>
        <s v="320 - Agricultura Familiar"/>
        <s v="745 - 2012, 2013, 2014, 2015, 2016: Cidadania e Direitos Humanos; 2017, 2018, 2019, 2020: Fortalecendo Direitos"/>
        <s v="110 - 2010, 2011: ProPav Rodoviário; 2012, 2013, 2014, 2015, 2016, 2017, 2018, 2019, 2020: Construção de Rodovias"/>
        <s v="740 - Gestão do Sistema Prisional e Socioeducativo"/>
        <s v="860 - Gestão Previdenciária"/>
        <s v="300 - Qualidade de Vida no Campo e na Cidade"/>
        <s v="101 - Acelera Santa Catarina"/>
        <s v="640 - Desenvolvimento do Turismo Catarinense"/>
        <s v="210 - 2010, 2011, 2012, 2013, 2014, 2015, 2016, 2017: Estudos, Projetos e Informações Estratégicas; 2018, 2019, 2020: Estudos e Projetos para o Desenvolvimento Regional"/>
        <s v="209 - 2016: Desenvolvimento e Redução das Desigualdades Regionais; 2017, 2018, 2019: Crescendo Juntos - Programa de Desenvolvimento e Redução das Desigualdades Regionais"/>
        <s v="810 - Comunicação do Poder Executivo"/>
        <s v="115 - Gestão do Sistema de Transporte Intermunicipal de Pessoas"/>
        <s v="140 - Reabilitação e Aumento de Capacidade de Rodovias"/>
        <s v="350 - Gestão dos Recursos Hídricos"/>
        <s v="520 - 2010, 2011, 2012, 2013, 2014, 2015, 2016: Cidadania e Diversidade; 2017, 2018, 2019, 2020: Inclusão Social - Identificação e Eliminação de Barreiras"/>
        <s v="100 - 2010, 2011: ProPav Rural; 2012, 2013, 2014, 2015, 2016, 2017, 2018, 2019, 2020: Caminhos do Desenvolvimento"/>
        <s v="855 - Saúde Ocupacional"/>
        <s v="730 - Gestão de Riscos"/>
        <s v="870 - Pensões Especiais"/>
        <s v="660 - 2010, 2011, 2012, 2013, 2014, 2015, 2016, 2017, 2018, 2019: Pró-Cultura; 2020: Arte e Cultura"/>
        <s v="707 - Suporte Institucional Integrado"/>
        <s v="930 - Gestão Administrativa - Poder Judiciário"/>
        <s v="100 - Caminhos do Desenvolvimento"/>
        <s v="630 - Gestão do Ensino Superior"/>
        <s v="530 - Pró-Emprego e Renda"/>
        <s v="145 - 2012, 2013, 2014, 2015, 2016, 2017, 2018, 2019: Elaboração de Projetos e Estudos de Infraestrutura; 2020: Elaboração de Planos, Estudos e Projetos de Infraestrutura"/>
        <s v="105 - Mobilidade Urbana"/>
        <s v="110 - Construção de Rodovias"/>
        <s v="200 - Competitividade e Excelência Econômica"/>
        <s v="315 - Defesa Sanitária Agropecuária"/>
        <s v="750 - Expansão e Modernização do Sistema Prisional e Socioeducativo"/>
        <s v="346 - Tecnologia e Inovação para o Desenvolvimento Sustentável"/>
        <s v="650 - Desenvolvimento e Fortalecimento do Esporte e do Lazer"/>
        <s v="120 - Integração Logística"/>
        <s v="510 - 2010, 2011, 2012, 2013, 2014, 2015: Proteção Social Básica e Especial; 2016: Sistema Único de Assistência Social - SUAS; 2017, 2018, 2019: Gestão do SUAS"/>
        <s v="440 - 2010, 2011: Educação Permanente para o Sistema Único de Saúde; 2012, 2013, 2014, 2015, 2016, 2017, 2018, 2019, 2020: Assistência Farmacêutica"/>
        <s v="915 - Gestão Estratégica - Ministério Público"/>
        <s v="910 - Gestão Administrativa - Ministério Público"/>
        <s v="705 - Segurança Cidadã"/>
        <s v="735 - Gestão de Desastres"/>
        <s v="550 - 2010, 2011, 2012, 2013, 2014, 2015, 2016: Erradicação da Fome em Santa Catarina; 2017, 2018, 2019: Comer Bem SC"/>
        <s v="420 - 2010, 2011: Estratégia de Saúde da Família; 2012, 2013, 2014, 2015, 2016, 2017, 2018, 2019: Atenção Básica; 2020: Atenção Primária à Saúde"/>
        <s v="230 - CTI - Fomento à Ciência, Tecnologia e Inovação"/>
        <s v="830 - 2010, 2011: Modernização da Administração Pública; 2012, 2013, 2014, 2015, 2016: Modernização da Administração Fazendária; 2017, 2018: Gestão Fiscal e Financeira; 2019: Modernização da Gestão Fiscal; 2020: Gestão Fiscal e Financeira"/>
        <s v="342 - Revitalização da Economia Catarinense - PREC"/>
        <s v="731 - Gestão de Riscos e Redução de Desastres"/>
        <s v="708 - Valorização do Servidor - Segurança Pública"/>
        <s v="410 - Vigilância em Saúde"/>
        <s v="105 - 2010, 2011: ProPav Urbano; 2012, 2013, 2014, 2015, 2016, 2017, 2018, 2019, 2020: Mobilidade Urbana"/>
        <s v="348 - Gestão Ambiental Estratégica"/>
        <s v="627 - Acesso à Educação Superior"/>
        <s v="540 - Nova Casa"/>
        <s v="950 - Defesa dos Interesses Sociais"/>
        <s v="626 - Redução das Desigualdades e Valorização da Diversidade"/>
        <s v="635 - Desenvolvimento do Desporto Educacional"/>
        <s v="825 - 2012, 2013, 2014, 2015, 2016, 2017, 2018, 2019: Formação de Gestores Públicos; 2020: Qualificação dos Agentes Públicos"/>
        <s v="623 - 2016: Autonomia de gestão escolar - SED; 2017, 2018, 2019, 2020: Gestão Democrática da Educação"/>
        <s v="211 - Metrologia e Qualidade de Produtos e Serviços"/>
        <s v="335 - Santa Catarina Rural"/>
        <s v="999 - Reserva de Contingência"/>
        <s v="360 - 2010, 2011: Abastecimento de Água e Esgoto Sanitário; 2012, 2013, 2014, 2015, 2016, 2017, 2018, 2019, 2020: Abastecimento de Água"/>
      </sharedItems>
    </cacheField>
    <cacheField name="(% Liq.)" numFmtId="0" formula="IFERROR((vlliquidado/vldotacaoatualizada)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2">
  <r>
    <n v="480091"/>
    <s v="Fundo Estadual de Saúde"/>
    <n v="10"/>
    <s v="Saúde"/>
    <n v="430"/>
    <s v="Atenção de Média e Alta Complexidade Ambulatorial e Hospitalar"/>
    <n v="11320"/>
    <s v="Realização de procedimentos contemplados na programação pactuada e integrada (PPI)contemplados na programação pactuada e integrada - PPI"/>
    <n v="33"/>
    <s v="Outras Despesas Correntes"/>
    <n v="374306766"/>
    <n v="424458525.44999999"/>
    <n v="313452680.80000001"/>
    <n v="300598422.89999998"/>
    <n v="300083422.89999998"/>
    <x v="0"/>
    <x v="0"/>
    <x v="0"/>
    <x v="0"/>
    <x v="0"/>
  </r>
  <r>
    <n v="470022"/>
    <s v="Instituto de Previdência do Estado de Santa Catarina"/>
    <n v="9"/>
    <s v="Previdência Social"/>
    <n v="850"/>
    <s v="2010, 2011: Qualificação e Valorização dos Servidores Públicos; 2012, 2013, 2014, 2015, 2016, 2017, 2018, 2019, 2020: Gestão de Pessoas"/>
    <n v="669"/>
    <s v="Administração de pessoal e encargos sociais - IPREV"/>
    <n v="31"/>
    <s v="Pessoal e Encargos Sociais"/>
    <n v="43077300"/>
    <n v="42814300"/>
    <n v="32354320.73"/>
    <n v="32354320.73"/>
    <n v="32354320.73"/>
    <x v="1"/>
    <x v="1"/>
    <x v="1"/>
    <x v="1"/>
    <x v="1"/>
  </r>
  <r>
    <n v="480091"/>
    <s v="Fundo Estadual de Saúde"/>
    <n v="10"/>
    <s v="Saúde"/>
    <n v="400"/>
    <s v="Gestão do SUS"/>
    <n v="11283"/>
    <s v="Realização das atividades da superintendência de serviços especializados e regulação"/>
    <n v="33"/>
    <s v="Outras Despesas Correntes"/>
    <n v="1900000"/>
    <n v="3543386.11"/>
    <n v="1493753.77"/>
    <n v="174519.88"/>
    <n v="117589.12"/>
    <x v="1"/>
    <x v="0"/>
    <x v="0"/>
    <x v="1"/>
    <x v="2"/>
  </r>
  <r>
    <n v="410060"/>
    <s v="Agência de Desenvolvimento Regional de Mafra"/>
    <n v="4"/>
    <s v="Administração"/>
    <n v="850"/>
    <s v="2010, 2011: Qualificação e Valorização dos Servidores Públicos; 2012, 2013, 2014, 2015, 2016, 2017, 2018, 2019, 2020: Gestão de Pessoas"/>
    <n v="13884"/>
    <s v="Administração de pessoal e encargos sociais - ADR - Mafra"/>
    <n v="31"/>
    <s v="Pessoal e Encargos Sociais"/>
    <n v="2094922"/>
    <n v="1393730.98"/>
    <n v="1393730.98"/>
    <n v="1393730.98"/>
    <n v="1393730.98"/>
    <x v="1"/>
    <x v="2"/>
    <x v="2"/>
    <x v="1"/>
    <x v="1"/>
  </r>
  <r>
    <n v="520002"/>
    <s v="Encargos Gerais do Estado"/>
    <n v="28"/>
    <s v="Encargos Especiais"/>
    <n v="990"/>
    <s v="Encargos Especiais"/>
    <n v="3562"/>
    <s v="Amortização e encargos de contratos de financiamentos internos - EGE"/>
    <n v="46"/>
    <s v="Amortização da Dívida"/>
    <n v="420647454"/>
    <n v="435480552.88999999"/>
    <n v="401720173.47000003"/>
    <n v="401720173.47000003"/>
    <n v="401720173.47000003"/>
    <x v="1"/>
    <x v="3"/>
    <x v="3"/>
    <x v="1"/>
    <x v="3"/>
  </r>
  <r>
    <n v="410001"/>
    <s v="Casa Civil"/>
    <n v="4"/>
    <s v="Administração"/>
    <n v="900"/>
    <s v="Gestão Administrativa - Poder Executivo"/>
    <n v="11051"/>
    <s v="2012, 2013, 2014, 2015: Manutenção do transporte aéreo - SCC; 2016, 2017: Fornecimento de transporte aéreo às autoridades públicas; 2018, 2019: Fornecimento de transporte aéreo às autoridades públicas - SCC; 2020: Fornecimento de transporte aéreo às autoridades públicas - CC"/>
    <n v="33"/>
    <s v="Outras Despesas Correntes"/>
    <n v="6957044"/>
    <n v="3593926.97"/>
    <n v="3593926.97"/>
    <n v="3320322.8"/>
    <n v="3082043.23"/>
    <x v="1"/>
    <x v="4"/>
    <x v="2"/>
    <x v="1"/>
    <x v="4"/>
  </r>
  <r>
    <n v="530001"/>
    <s v="Secretaria de Estado da Infraestrutura e Mobilidade"/>
    <n v="26"/>
    <s v="Transporte"/>
    <n v="900"/>
    <s v="Gestão Administrativa - Poder Executivo"/>
    <n v="14532"/>
    <s v="2019: Administração e manutenção das Superintendências Regionais e anexos - SIE; 2020: Administração e manutenção das Coordenadorias Regionais e Anexos - SIE"/>
    <n v="33"/>
    <s v="Outras Despesas Correntes"/>
    <n v="0"/>
    <n v="80374.23"/>
    <n v="33903.85"/>
    <n v="22584.04"/>
    <n v="15122.42"/>
    <x v="1"/>
    <x v="5"/>
    <x v="4"/>
    <x v="1"/>
    <x v="4"/>
  </r>
  <r>
    <n v="160097"/>
    <s v="Fundo de Melhoria da Polícia Militar"/>
    <n v="6"/>
    <s v="Segurança Pública"/>
    <n v="706"/>
    <s v="De Olho no Crime"/>
    <n v="686"/>
    <s v="Administração de pessoal e encargos sociais - PM"/>
    <n v="33"/>
    <s v="Outras Despesas Correntes"/>
    <n v="180451581"/>
    <n v="214572194.69999999"/>
    <n v="213065970.13999999"/>
    <n v="213065844.74000001"/>
    <n v="208258874.44"/>
    <x v="1"/>
    <x v="6"/>
    <x v="5"/>
    <x v="1"/>
    <x v="5"/>
  </r>
  <r>
    <n v="410043"/>
    <s v="Agência de Desenvolvimento Regional de Joaçaba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20612.490000000002"/>
    <n v="20612.490000000002"/>
    <n v="20612.490000000002"/>
    <n v="20612.490000000002"/>
    <x v="1"/>
    <x v="7"/>
    <x v="0"/>
    <x v="1"/>
    <x v="2"/>
  </r>
  <r>
    <n v="410048"/>
    <s v="Agência de Desenvolvimento Regional de Rio do Sul"/>
    <n v="12"/>
    <s v="Educação"/>
    <n v="610"/>
    <s v="Educação Básica com Qualidade e Equidade"/>
    <n v="13847"/>
    <s v="Administração e manutenção da Gerência Regional de Educação - ADR - Rio do Sul"/>
    <n v="33"/>
    <s v="Outras Despesas Correntes"/>
    <n v="611934"/>
    <n v="108821.72"/>
    <n v="108821.72"/>
    <n v="108821.72"/>
    <n v="108821.72"/>
    <x v="1"/>
    <x v="8"/>
    <x v="6"/>
    <x v="1"/>
    <x v="6"/>
  </r>
  <r>
    <n v="270021"/>
    <s v="Instituto do Meio Ambiente do Estado de Santa Catarina - IMA"/>
    <n v="18"/>
    <s v="Gestão Ambiental"/>
    <n v="340"/>
    <s v="Desenvolvimento Ambiental Sustentável"/>
    <n v="10154"/>
    <s v="2010: Manutenção e Monitoramento de Unidades de Conservação do Estado de Santa Catarina - Fatma; 2011: Manutenção e monitoramento de unidades de conservação do estado de Santa Catarina - Fatma; 2012, 2013, 2014, 2015: Manutenção e monitoramento de unidades de conservação do estado de Santa Catarina - FATMA; 2016, 2017: Fiscalização e monitoramento de unidades de conservação da flora e fauna do estado de Santa Catarina; 2018, 2019, 2020: Fiscalização e monitoramento de unidades de conservação da flora e fauna do estado - IMA"/>
    <n v="33"/>
    <s v="Outras Despesas Correntes"/>
    <n v="7199557"/>
    <n v="10391788.09"/>
    <n v="398367.13"/>
    <n v="383266.18"/>
    <n v="383266.18"/>
    <x v="1"/>
    <x v="9"/>
    <x v="7"/>
    <x v="1"/>
    <x v="7"/>
  </r>
  <r>
    <n v="410037"/>
    <s v="Agência de Desenvolvimento Regional de São Miguel do Oeste"/>
    <n v="12"/>
    <s v="Educação"/>
    <n v="625"/>
    <s v="Valorização dos Profissionais da Educação"/>
    <n v="13614"/>
    <s v="AP - Capacitação de profissionais da educação básica - ADR - São Miguel do Oeste"/>
    <n v="33"/>
    <s v="Outras Despesas Correntes"/>
    <n v="77149"/>
    <n v="0"/>
    <n v="0"/>
    <n v="0"/>
    <n v="0"/>
    <x v="1"/>
    <x v="10"/>
    <x v="6"/>
    <x v="1"/>
    <x v="8"/>
  </r>
  <r>
    <n v="530023"/>
    <s v="Departamento de Transportes e Terminais"/>
    <n v="26"/>
    <s v="Transporte"/>
    <n v="900"/>
    <s v="Gestão Administrativa - Poder Executivo"/>
    <n v="4823"/>
    <s v="Manutenção e modernização dos serviços de tecnologia da informação e comunicação - DETER"/>
    <n v="33"/>
    <s v="Outras Despesas Correntes"/>
    <n v="1620000"/>
    <n v="979740.35"/>
    <n v="979740.35"/>
    <n v="979740.35"/>
    <n v="979740.35"/>
    <x v="1"/>
    <x v="11"/>
    <x v="4"/>
    <x v="1"/>
    <x v="4"/>
  </r>
  <r>
    <n v="180021"/>
    <s v="Superintendencia de Desenvolvimento da Região Metropolitana da Gde Florianópolis - SUDERF"/>
    <n v="4"/>
    <s v="Administração"/>
    <n v="850"/>
    <s v="2010, 2011: Qualificação e Valorização dos Servidores Públicos; 2012, 2013, 2014, 2015, 2016, 2017, 2018, 2019, 2020: Gestão de Pessoas"/>
    <n v="12997"/>
    <s v="Administração de pessoal e encargos sociais - SUDERF"/>
    <n v="33"/>
    <s v="Outras Despesas Correntes"/>
    <n v="6480"/>
    <n v="6480"/>
    <n v="3881.96"/>
    <n v="3881.96"/>
    <n v="3692.17"/>
    <x v="1"/>
    <x v="12"/>
    <x v="2"/>
    <x v="1"/>
    <x v="1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890"/>
    <s v="Administração de pessoal e encargos sociais - EPAGRI"/>
    <n v="33"/>
    <s v="Outras Despesas Correntes"/>
    <n v="10060000"/>
    <n v="21828343.649999999"/>
    <n v="21828343.649999999"/>
    <n v="21821497.420000002"/>
    <n v="21207730.239999998"/>
    <x v="1"/>
    <x v="13"/>
    <x v="8"/>
    <x v="1"/>
    <x v="9"/>
  </r>
  <r>
    <n v="410040"/>
    <s v="Agência de Desenvolvimento Regional de Chapecó"/>
    <n v="12"/>
    <s v="Educação"/>
    <n v="610"/>
    <s v="Educação Básica com Qualidade e Equidade"/>
    <n v="13682"/>
    <s v="Operacionalização da educação profissional - ADR - Chapecó"/>
    <n v="33"/>
    <s v="Outras Despesas Correntes"/>
    <n v="241641"/>
    <n v="0"/>
    <n v="0"/>
    <n v="0"/>
    <n v="0"/>
    <x v="1"/>
    <x v="14"/>
    <x v="6"/>
    <x v="1"/>
    <x v="6"/>
  </r>
  <r>
    <n v="530001"/>
    <s v="Secretaria de Estado da Infraestrutura e Mobilidade"/>
    <n v="26"/>
    <s v="Transporte"/>
    <n v="130"/>
    <s v="Conservação e Segurança Rodoviária"/>
    <n v="14452"/>
    <s v="2019: Conservação, operação e monitoramento da via Expressa Sul e acessos em Florianópolis; 2020: Conservação, operação e monit da via Expressa Sul e acessos em Florianópolis"/>
    <n v="33"/>
    <s v="Outras Despesas Correntes"/>
    <n v="0"/>
    <n v="1320540.98"/>
    <n v="882638.17"/>
    <n v="746866.7"/>
    <n v="746866.7"/>
    <x v="1"/>
    <x v="5"/>
    <x v="4"/>
    <x v="1"/>
    <x v="10"/>
  </r>
  <r>
    <n v="180001"/>
    <s v="Secretaria de Estado do Planejamento"/>
    <n v="4"/>
    <s v="Administração"/>
    <n v="208"/>
    <s v="Planejamento Estratégico de Desenvolvimento e Gestão de Informações"/>
    <n v="13228"/>
    <s v="Implantação de sistema de tecnologia de informação"/>
    <n v="33"/>
    <s v="Outras Despesas Correntes"/>
    <n v="16000"/>
    <n v="0"/>
    <n v="0"/>
    <n v="0"/>
    <n v="0"/>
    <x v="1"/>
    <x v="15"/>
    <x v="2"/>
    <x v="1"/>
    <x v="11"/>
  </r>
  <r>
    <n v="410062"/>
    <s v="Agência de Desenvolvimento Regional de Lages"/>
    <n v="12"/>
    <s v="Educação"/>
    <n v="625"/>
    <s v="Valorização dos Profissionais da Educação"/>
    <n v="13949"/>
    <s v="Administração de pessoal e encargos sociais - GERED - ADR - Lages"/>
    <n v="31"/>
    <s v="Pessoal e Encargos Sociais"/>
    <n v="5840193"/>
    <n v="1371780.46"/>
    <n v="1371780.46"/>
    <n v="1371780.46"/>
    <n v="1371780.46"/>
    <x v="1"/>
    <x v="16"/>
    <x v="6"/>
    <x v="1"/>
    <x v="8"/>
  </r>
  <r>
    <n v="540092"/>
    <s v="Fundo Rotativo da Penitenciária Sul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5"/>
    <s v="Profissionalização e reintegração social do apenado da região sul"/>
    <n v="44"/>
    <s v="Investimentos"/>
    <n v="100000"/>
    <n v="100000"/>
    <n v="51297.9"/>
    <n v="51297.9"/>
    <n v="51297.9"/>
    <x v="1"/>
    <x v="17"/>
    <x v="9"/>
    <x v="1"/>
    <x v="12"/>
  </r>
  <r>
    <n v="440093"/>
    <s v="Fundo Estadual de Desenvolvimento Rural"/>
    <n v="20"/>
    <s v="Agricultura"/>
    <n v="320"/>
    <s v="Agricultura Familiar"/>
    <n v="11326"/>
    <s v="Concessão de empréstimo para atividade agrícola e pesqueira - FDR"/>
    <n v="33"/>
    <s v="Outras Despesas Correntes"/>
    <n v="90635"/>
    <n v="100635"/>
    <n v="19266.53"/>
    <n v="19266.53"/>
    <n v="19266.53"/>
    <x v="1"/>
    <x v="18"/>
    <x v="8"/>
    <x v="1"/>
    <x v="13"/>
  </r>
  <r>
    <n v="410056"/>
    <s v="Agência de Desenvolvimento Regional de Criciúma"/>
    <n v="12"/>
    <s v="Educação"/>
    <n v="610"/>
    <s v="Educação Básica com Qualidade e Equidade"/>
    <n v="13824"/>
    <s v="Operacionalização da educação básica - ADR - Criciúma"/>
    <n v="44"/>
    <s v="Investimentos"/>
    <n v="116986"/>
    <n v="20824.939999999999"/>
    <n v="20824.939999999999"/>
    <n v="20824.939999999999"/>
    <n v="20824.939999999999"/>
    <x v="1"/>
    <x v="19"/>
    <x v="6"/>
    <x v="1"/>
    <x v="6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7"/>
    <s v="Encargos com estagiários - DPE"/>
    <n v="33"/>
    <s v="Outras Despesas Correntes"/>
    <n v="1887948"/>
    <n v="1887948"/>
    <n v="1558494.87"/>
    <n v="1558494.87"/>
    <n v="1558494.87"/>
    <x v="1"/>
    <x v="20"/>
    <x v="9"/>
    <x v="1"/>
    <x v="1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2"/>
    <s v="Medidas de compensação ambiental"/>
    <n v="44"/>
    <s v="Investimentos"/>
    <n v="0"/>
    <n v="416621.5"/>
    <n v="0"/>
    <n v="0"/>
    <n v="0"/>
    <x v="1"/>
    <x v="5"/>
    <x v="4"/>
    <x v="1"/>
    <x v="15"/>
  </r>
  <r>
    <n v="410051"/>
    <s v="Agência de Desenvolvimento Regional de Blumenau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0"/>
    <n v="0"/>
    <n v="0"/>
    <n v="0"/>
    <x v="1"/>
    <x v="21"/>
    <x v="6"/>
    <x v="1"/>
    <x v="6"/>
  </r>
  <r>
    <n v="260001"/>
    <s v="Secretaria de Estado de Desenvolvimento Social"/>
    <n v="18"/>
    <s v="Gestão Ambiental"/>
    <n v="900"/>
    <s v="Gestão Administrativa - Poder Executivo"/>
    <n v="5030"/>
    <s v="Administração e manutenção dos serviços administrativos gerais - SDE"/>
    <n v="33"/>
    <s v="Outras Despesas Correntes"/>
    <n v="0"/>
    <n v="8109"/>
    <n v="8109"/>
    <n v="8109"/>
    <n v="8109"/>
    <x v="1"/>
    <x v="22"/>
    <x v="7"/>
    <x v="1"/>
    <x v="4"/>
  </r>
  <r>
    <n v="480091"/>
    <s v="Fundo Estadual de Saúde"/>
    <n v="10"/>
    <s v="Saúde"/>
    <n v="900"/>
    <s v="Gestão Administrativa - Poder Executivo"/>
    <n v="4771"/>
    <s v="Manutenção e modernização dos serviços de tecnologia da informação e comunicação - SES"/>
    <n v="44"/>
    <s v="Investimentos"/>
    <n v="1500000"/>
    <n v="97220.5"/>
    <n v="65658"/>
    <n v="65658"/>
    <n v="42168"/>
    <x v="1"/>
    <x v="0"/>
    <x v="0"/>
    <x v="1"/>
    <x v="4"/>
  </r>
  <r>
    <n v="540096"/>
    <s v="Fundo Penitenciário do Estado de Santa Catarina - FUPESC"/>
    <n v="14"/>
    <s v="Direitos da Cidadania"/>
    <n v="740"/>
    <s v="Gestão do Sistema Prisional e Socioeducativo"/>
    <n v="12007"/>
    <s v="Capacitação profissional dos agentes públicos - SAP"/>
    <n v="33"/>
    <s v="Outras Despesas Correntes"/>
    <n v="800000"/>
    <n v="0"/>
    <n v="0"/>
    <n v="0"/>
    <n v="0"/>
    <x v="1"/>
    <x v="23"/>
    <x v="9"/>
    <x v="1"/>
    <x v="16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18"/>
    <s v="Medidas de compensação ambiental - DEINFRA"/>
    <n v="44"/>
    <s v="Investimentos"/>
    <n v="1000000"/>
    <n v="0"/>
    <n v="0"/>
    <n v="0"/>
    <n v="0"/>
    <x v="1"/>
    <x v="24"/>
    <x v="4"/>
    <x v="1"/>
    <x v="15"/>
  </r>
  <r>
    <n v="470076"/>
    <s v="Fundo Financeiro"/>
    <n v="9"/>
    <s v="Previdência Social"/>
    <n v="860"/>
    <s v="Gestão Previdenciária"/>
    <n v="9663"/>
    <s v="Sentenças judiciais - RPV - Fundo Financeiro"/>
    <n v="33"/>
    <s v="Outras Despesas Correntes"/>
    <n v="1500000"/>
    <n v="617147.43999999994"/>
    <n v="617147.43999999994"/>
    <n v="601293.31000000006"/>
    <n v="601293.31000000006"/>
    <x v="1"/>
    <x v="25"/>
    <x v="1"/>
    <x v="1"/>
    <x v="17"/>
  </r>
  <r>
    <n v="410058"/>
    <s v="Agência de Desenvolvimento Regional de Joinville"/>
    <n v="12"/>
    <s v="Educação"/>
    <n v="610"/>
    <s v="Educação Básica com Qualidade e Equidade"/>
    <n v="13908"/>
    <s v="Operacionalização da educação profissional - ADR - Joinville"/>
    <n v="44"/>
    <s v="Investimentos"/>
    <n v="80942"/>
    <n v="0"/>
    <n v="0"/>
    <n v="0"/>
    <n v="0"/>
    <x v="1"/>
    <x v="26"/>
    <x v="6"/>
    <x v="1"/>
    <x v="6"/>
  </r>
  <r>
    <n v="410094"/>
    <s v="Fundo de Desenvolvimento Social"/>
    <n v="15"/>
    <s v="Urbanismo"/>
    <n v="300"/>
    <s v="Qualidade de Vida no Campo e na Cidade"/>
    <n v="11118"/>
    <s v="Aquisição, construção, reforma ou manutenção de equipamentos públicos - FUNDOSOCIAL"/>
    <n v="44"/>
    <s v="Investimentos"/>
    <n v="5000000"/>
    <n v="0"/>
    <n v="0"/>
    <n v="0"/>
    <n v="0"/>
    <x v="1"/>
    <x v="27"/>
    <x v="10"/>
    <x v="1"/>
    <x v="18"/>
  </r>
  <r>
    <n v="410057"/>
    <s v="Agência de Desenvolvimento Regional de Araranguá"/>
    <n v="12"/>
    <s v="Educação"/>
    <n v="610"/>
    <s v="Educação Básica com Qualidade e Equidade"/>
    <n v="11490"/>
    <s v="Construção, ampliação ou reforma de unidades escolares - rede física - Educação Básica"/>
    <n v="33"/>
    <s v="Outras Despesas Correntes"/>
    <n v="0"/>
    <n v="21124.92"/>
    <n v="21124.92"/>
    <n v="21124.92"/>
    <n v="21124.92"/>
    <x v="1"/>
    <x v="28"/>
    <x v="6"/>
    <x v="1"/>
    <x v="6"/>
  </r>
  <r>
    <n v="450021"/>
    <s v="Fundação Catarinense de Educação Especial"/>
    <n v="12"/>
    <s v="Educação"/>
    <n v="850"/>
    <s v="2010, 2011: Qualificação e Valorização dos Servidores Públicos; 2012, 2013, 2014, 2015, 2016, 2017, 2018, 2019, 2020: Gestão de Pessoas"/>
    <n v="267"/>
    <s v="Encargos com estagiários - FCEE"/>
    <n v="33"/>
    <s v="Outras Despesas Correntes"/>
    <n v="200000"/>
    <n v="200000"/>
    <n v="120665.4"/>
    <n v="120665.4"/>
    <n v="120665.4"/>
    <x v="1"/>
    <x v="29"/>
    <x v="6"/>
    <x v="1"/>
    <x v="1"/>
  </r>
  <r>
    <n v="260096"/>
    <s v="Fundo Estadual de Combate e Erradicação da Pobreza"/>
    <n v="8"/>
    <s v="Assistência Social"/>
    <n v="101"/>
    <s v="Acelera Santa Catarina"/>
    <n v="12740"/>
    <s v="Aquisição de mobiliário e equipamentos para as unidades de assistência social - FECEP"/>
    <n v="44"/>
    <s v="Investimentos"/>
    <n v="50000"/>
    <n v="1777123.35"/>
    <n v="364692.38"/>
    <n v="364295.6"/>
    <n v="364295.6"/>
    <x v="1"/>
    <x v="30"/>
    <x v="11"/>
    <x v="1"/>
    <x v="19"/>
  </r>
  <r>
    <n v="410058"/>
    <s v="Agência de Desenvolvimento Regional de Joinville"/>
    <n v="4"/>
    <s v="Administração"/>
    <n v="850"/>
    <s v="2010, 2011: Qualificação e Valorização dos Servidores Públicos; 2012, 2013, 2014, 2015, 2016, 2017, 2018, 2019, 2020: Gestão de Pessoas"/>
    <n v="13886"/>
    <s v="Encargos com estagiários - ADR - Joinville"/>
    <n v="33"/>
    <s v="Outras Despesas Correntes"/>
    <n v="50000"/>
    <n v="6575"/>
    <n v="6575"/>
    <n v="6575"/>
    <n v="6575"/>
    <x v="1"/>
    <x v="26"/>
    <x v="2"/>
    <x v="1"/>
    <x v="1"/>
  </r>
  <r>
    <n v="410011"/>
    <s v="Agência de Desenvolvimento do Turismo de Santa Catarina"/>
    <n v="23"/>
    <s v="Comércio e Serviços"/>
    <n v="640"/>
    <s v="Desenvolvimento do Turismo Catarinense"/>
    <n v="14596"/>
    <s v="Gerenciamentodo centro de eventos Governador Luiz Henrique da Silveira"/>
    <n v="33"/>
    <s v="Outras Despesas Correntes"/>
    <n v="0"/>
    <n v="434236.82"/>
    <n v="176342.56"/>
    <n v="166342.56"/>
    <n v="166342.56"/>
    <x v="1"/>
    <x v="31"/>
    <x v="12"/>
    <x v="1"/>
    <x v="20"/>
  </r>
  <r>
    <n v="160097"/>
    <s v="Fundo de Melhoria da Polícia Militar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33"/>
    <s v="Outras Despesas Correntes"/>
    <n v="0"/>
    <n v="184240"/>
    <n v="184240"/>
    <n v="0"/>
    <n v="0"/>
    <x v="1"/>
    <x v="6"/>
    <x v="2"/>
    <x v="1"/>
    <x v="21"/>
  </r>
  <r>
    <n v="410057"/>
    <s v="Agência de Desenvolvimento Regional de Araranguá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24637.69"/>
    <n v="24637.69"/>
    <n v="24637.69"/>
    <n v="24637.69"/>
    <x v="1"/>
    <x v="28"/>
    <x v="6"/>
    <x v="1"/>
    <x v="6"/>
  </r>
  <r>
    <n v="260001"/>
    <s v="Secretaria de Estado de Desenvolvimento Social"/>
    <n v="8"/>
    <s v="Assistência Social"/>
    <n v="900"/>
    <s v="Gestão Administrativa - Poder Executivo"/>
    <n v="2783"/>
    <s v="Administração e manutenção dos serviços administrativos gerais - SDS"/>
    <n v="44"/>
    <s v="Investimentos"/>
    <n v="0"/>
    <n v="310524.71999999997"/>
    <n v="310524.71999999997"/>
    <n v="309872.71000000002"/>
    <n v="309872.71000000002"/>
    <x v="1"/>
    <x v="22"/>
    <x v="11"/>
    <x v="1"/>
    <x v="4"/>
  </r>
  <r>
    <n v="180001"/>
    <s v="Secretaria de Estado do Planejamento"/>
    <n v="4"/>
    <s v="Administração"/>
    <n v="209"/>
    <s v="2016: Desenvolvimento e Redução das Desigualdades Regionais; 2017, 2018, 2019: Crescendo Juntos - Programa de Desenvolvimento e Redução das Desigualdades Regionais"/>
    <n v="13229"/>
    <s v="Articulação institucional com as Agências de Desenvolvimento Regional"/>
    <n v="33"/>
    <s v="Outras Despesas Correntes"/>
    <n v="30000"/>
    <n v="0"/>
    <n v="0"/>
    <n v="0"/>
    <n v="0"/>
    <x v="1"/>
    <x v="15"/>
    <x v="2"/>
    <x v="1"/>
    <x v="22"/>
  </r>
  <r>
    <n v="410001"/>
    <s v="Casa Civil"/>
    <n v="24"/>
    <s v="Comunicações"/>
    <n v="810"/>
    <s v="Comunicação do Poder Executivo"/>
    <n v="14619"/>
    <s v="Patrocínio de eventos culturais, comunitários, esportivos e educativos"/>
    <n v="33"/>
    <s v="Outras Despesas Correntes"/>
    <n v="0"/>
    <n v="0"/>
    <n v="0"/>
    <n v="0"/>
    <n v="0"/>
    <x v="1"/>
    <x v="4"/>
    <x v="13"/>
    <x v="1"/>
    <x v="23"/>
  </r>
  <r>
    <n v="410047"/>
    <s v="Agência de Desenvolvimento Regional de Curitibanos"/>
    <n v="12"/>
    <s v="Educação"/>
    <n v="610"/>
    <s v="Educação Básica com Qualidade e Equidade"/>
    <n v="13820"/>
    <s v="Administração e manutenção da Gerência Regional de Educação - ADR - Curitibanos"/>
    <n v="44"/>
    <s v="Investimentos"/>
    <n v="50000"/>
    <n v="0"/>
    <n v="0"/>
    <n v="0"/>
    <n v="0"/>
    <x v="1"/>
    <x v="32"/>
    <x v="6"/>
    <x v="1"/>
    <x v="6"/>
  </r>
  <r>
    <n v="410044"/>
    <s v="Agência de Desenvolvimento Regional de Campos Novos"/>
    <n v="4"/>
    <s v="Administração"/>
    <n v="900"/>
    <s v="Gestão Administrativa - Poder Executivo"/>
    <n v="13761"/>
    <s v="Administração e manutenção dos serviços administrativos gerais - ADR - Campos Novos"/>
    <n v="44"/>
    <s v="Investimentos"/>
    <n v="50000"/>
    <n v="0"/>
    <n v="0"/>
    <n v="0"/>
    <n v="0"/>
    <x v="1"/>
    <x v="33"/>
    <x v="2"/>
    <x v="1"/>
    <x v="4"/>
  </r>
  <r>
    <n v="410038"/>
    <s v="Agência de Desenvolvimento Regional de Maravilha"/>
    <n v="12"/>
    <s v="Educação"/>
    <n v="610"/>
    <s v="Educação Básica com Qualidade e Equidade"/>
    <n v="13636"/>
    <s v="Administração e manutenção da Gerência Regional de Educação - ADR - Maravilha"/>
    <n v="44"/>
    <s v="Investimentos"/>
    <n v="34928"/>
    <n v="0"/>
    <n v="0"/>
    <n v="0"/>
    <n v="0"/>
    <x v="1"/>
    <x v="34"/>
    <x v="6"/>
    <x v="1"/>
    <x v="6"/>
  </r>
  <r>
    <n v="530001"/>
    <s v="Secretaria de Estado da Infraestrutura e Mobilidade"/>
    <n v="26"/>
    <s v="Transporte"/>
    <n v="115"/>
    <s v="Gestão do Sistema de Transporte Intermunicipal de Pessoas"/>
    <n v="14279"/>
    <s v="Investimentos em equipamentos de apoio hidroviário"/>
    <n v="44"/>
    <s v="Investimentos"/>
    <n v="0"/>
    <n v="50500"/>
    <n v="0"/>
    <n v="0"/>
    <n v="0"/>
    <x v="1"/>
    <x v="5"/>
    <x v="4"/>
    <x v="1"/>
    <x v="24"/>
  </r>
  <r>
    <n v="410044"/>
    <s v="Agência de Desenvolvimento Regional de Campos Novos"/>
    <n v="12"/>
    <s v="Educação"/>
    <n v="610"/>
    <s v="Educação Básica com Qualidade e Equidade"/>
    <n v="13758"/>
    <s v="Administração e manutenção da Gerência Regional de Educação - ADR - Campos Novos"/>
    <n v="44"/>
    <s v="Investimentos"/>
    <n v="11220"/>
    <n v="0"/>
    <n v="0"/>
    <n v="0"/>
    <n v="0"/>
    <x v="1"/>
    <x v="33"/>
    <x v="6"/>
    <x v="1"/>
    <x v="6"/>
  </r>
  <r>
    <n v="410037"/>
    <s v="Agência de Desenvolvimento Regional de São Miguel do Oeste"/>
    <n v="12"/>
    <s v="Educação"/>
    <n v="610"/>
    <s v="Educação Básica com Qualidade e Equidade"/>
    <n v="13618"/>
    <s v="Operacionalização da educação profissional - ADR - São Miguel do Oeste"/>
    <n v="44"/>
    <s v="Investimentos"/>
    <n v="131722"/>
    <n v="0"/>
    <n v="0"/>
    <n v="0"/>
    <n v="0"/>
    <x v="1"/>
    <x v="10"/>
    <x v="6"/>
    <x v="1"/>
    <x v="6"/>
  </r>
  <r>
    <n v="530001"/>
    <s v="Secretaria de Estado da Infraestrutura e Mobilidade"/>
    <n v="26"/>
    <s v="Transporte"/>
    <n v="140"/>
    <s v="Reabilitação e Aumento de Capacidade de Rodovias"/>
    <n v="14496"/>
    <s v="Reabilitação e aumento de capacidade de rodovias - obras e supervisão"/>
    <n v="33"/>
    <s v="Outras Despesas Correntes"/>
    <n v="0"/>
    <n v="0"/>
    <n v="0"/>
    <n v="0"/>
    <n v="0"/>
    <x v="1"/>
    <x v="5"/>
    <x v="4"/>
    <x v="1"/>
    <x v="25"/>
  </r>
  <r>
    <n v="480091"/>
    <s v="Fundo Estadual de Saúde"/>
    <n v="10"/>
    <s v="Saúde"/>
    <n v="430"/>
    <s v="Atenção de Média e Alta Complexidade Ambulatorial e Hospitalar"/>
    <n v="13353"/>
    <s v="2016: AP - Realizar convênios para manutenção dos hospitais da região - SDR - Criciúma; 2017, 2018, 2019: AP - Realizar convênios para manutenção dos hospitais da região - ADR - Criciúma"/>
    <n v="33"/>
    <s v="Outras Despesas Correntes"/>
    <n v="100000"/>
    <n v="0"/>
    <n v="0"/>
    <n v="0"/>
    <n v="0"/>
    <x v="1"/>
    <x v="0"/>
    <x v="0"/>
    <x v="1"/>
    <x v="0"/>
  </r>
  <r>
    <n v="530025"/>
    <s v="Departamento Estadual de Infraestrutura"/>
    <n v="18"/>
    <s v="Gestão Ambiental"/>
    <n v="350"/>
    <s v="Gestão dos Recursos Hídricos"/>
    <n v="244"/>
    <s v="Construção de barragens e obras hidráulicas para controle de cheias, irrigação e captação - DEINFRA"/>
    <n v="44"/>
    <s v="Investimentos"/>
    <n v="700000"/>
    <n v="0"/>
    <n v="0"/>
    <n v="0"/>
    <n v="0"/>
    <x v="1"/>
    <x v="24"/>
    <x v="7"/>
    <x v="1"/>
    <x v="26"/>
  </r>
  <r>
    <n v="410037"/>
    <s v="Agência de Desenvolvimento Regional de São Miguel do Oeste"/>
    <n v="4"/>
    <s v="Administração"/>
    <n v="900"/>
    <s v="Gestão Administrativa - Poder Executivo"/>
    <n v="13623"/>
    <s v="Manutenção e modernização dos serviços de tecnologia da inform e comunic - ADR - São Miguel do Oeste"/>
    <n v="44"/>
    <s v="Investimentos"/>
    <n v="25000"/>
    <n v="0"/>
    <n v="0"/>
    <n v="0"/>
    <n v="0"/>
    <x v="1"/>
    <x v="10"/>
    <x v="2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9"/>
    <s v="Desapropriação de áreas para obras do Programa BID-VI"/>
    <n v="44"/>
    <s v="Investimentos"/>
    <n v="0"/>
    <n v="10000000"/>
    <n v="0"/>
    <n v="0"/>
    <n v="0"/>
    <x v="1"/>
    <x v="5"/>
    <x v="4"/>
    <x v="1"/>
    <x v="15"/>
  </r>
  <r>
    <n v="470022"/>
    <s v="Instituto de Previdência do Estado de Santa Catarina"/>
    <n v="9"/>
    <s v="Previdência Social"/>
    <n v="850"/>
    <s v="2010, 2011: Qualificação e Valorização dos Servidores Públicos; 2012, 2013, 2014, 2015, 2016, 2017, 2018, 2019, 2020: Gestão de Pessoas"/>
    <n v="2069"/>
    <s v="Encargos com estagiários - IPREV"/>
    <n v="33"/>
    <s v="Outras Despesas Correntes"/>
    <n v="300000"/>
    <n v="300000"/>
    <n v="117241.61"/>
    <n v="117241.61"/>
    <n v="117241.61"/>
    <x v="1"/>
    <x v="1"/>
    <x v="1"/>
    <x v="1"/>
    <x v="1"/>
  </r>
  <r>
    <n v="470001"/>
    <s v="Secretaria de Estado da Administração"/>
    <n v="4"/>
    <s v="Administração"/>
    <n v="900"/>
    <s v="Gestão Administrativa - Poder Executivo"/>
    <n v="2496"/>
    <s v="Adm e manutenção dos serviços do Centro de Serviços Compartilhados do Centro Administrativo - SEA"/>
    <n v="33"/>
    <s v="Outras Despesas Correntes"/>
    <n v="159143"/>
    <n v="500845.37"/>
    <n v="500717.7"/>
    <n v="430918.28"/>
    <n v="414462.28"/>
    <x v="1"/>
    <x v="35"/>
    <x v="2"/>
    <x v="1"/>
    <x v="4"/>
  </r>
  <r>
    <n v="470091"/>
    <s v="Fundo de Materiais, Publicações e Impressos Oficiais"/>
    <n v="4"/>
    <s v="Administração"/>
    <n v="900"/>
    <s v="Gestão Administrativa - Poder Executivo"/>
    <n v="2700"/>
    <s v="Administração e manutenção dos serviços administrativos gerais - FMPIO - SEA"/>
    <n v="33"/>
    <s v="Outras Despesas Correntes"/>
    <n v="8811516"/>
    <n v="7638516"/>
    <n v="4026157.18"/>
    <n v="3959768.32"/>
    <n v="3959768.32"/>
    <x v="1"/>
    <x v="36"/>
    <x v="2"/>
    <x v="1"/>
    <x v="4"/>
  </r>
  <r>
    <n v="520001"/>
    <s v="Secretaria de Estado da Fazenda"/>
    <n v="4"/>
    <s v="Administração"/>
    <n v="850"/>
    <s v="2010, 2011: Qualificação e Valorização dos Servidores Públicos; 2012, 2013, 2014, 2015, 2016, 2017, 2018, 2019, 2020: Gestão de Pessoas"/>
    <n v="959"/>
    <s v="Administração de pessoal e encargos sociais - SEF"/>
    <n v="31"/>
    <s v="Pessoal e Encargos Sociais"/>
    <n v="357999999"/>
    <n v="337902807.72000003"/>
    <n v="337354083.89999998"/>
    <n v="337273653.95999998"/>
    <n v="337106320.76999998"/>
    <x v="1"/>
    <x v="37"/>
    <x v="2"/>
    <x v="1"/>
    <x v="1"/>
  </r>
  <r>
    <n v="440093"/>
    <s v="Fundo Estadual de Desenvolvimento Rural"/>
    <n v="20"/>
    <s v="Agricultura"/>
    <n v="320"/>
    <s v="Agricultura Familiar"/>
    <n v="11418"/>
    <s v="2012, 2013, 2014, 2015: Juro Zero - agricultura e piscicultura - FDR; 2016, 2017, 2018, 2019, 2020: Concessão de subvenção aos juros de financiamentos para investimentos nas propriedades rurais - FDR"/>
    <n v="33"/>
    <s v="Outras Despesas Correntes"/>
    <n v="4202870"/>
    <n v="3052870"/>
    <n v="2930839.75"/>
    <n v="2930839.75"/>
    <n v="2930839.75"/>
    <x v="1"/>
    <x v="18"/>
    <x v="8"/>
    <x v="1"/>
    <x v="13"/>
  </r>
  <r>
    <n v="260001"/>
    <s v="Secretaria de Estado de Desenvolvimento Social"/>
    <n v="8"/>
    <s v="Assistência Social"/>
    <n v="900"/>
    <s v="Gestão Administrativa - Poder Executivo"/>
    <n v="2783"/>
    <s v="Administração e manutenção dos serviços administrativos gerais - SDS"/>
    <n v="33"/>
    <s v="Outras Despesas Correntes"/>
    <n v="14500000"/>
    <n v="5880082.8700000001"/>
    <n v="5879481.6500000004"/>
    <n v="5275621.5"/>
    <n v="5273971.68"/>
    <x v="1"/>
    <x v="22"/>
    <x v="11"/>
    <x v="1"/>
    <x v="4"/>
  </r>
  <r>
    <n v="230022"/>
    <s v="Fundação  Catarinense de Cultura"/>
    <n v="13"/>
    <s v="Cultura"/>
    <n v="850"/>
    <s v="2010, 2011: Qualificação e Valorização dos Servidores Públicos; 2012, 2013, 2014, 2015, 2016, 2017, 2018, 2019, 2020: Gestão de Pessoas"/>
    <n v="650"/>
    <s v="Administração de pessoal e encargos sociais - FCC"/>
    <n v="33"/>
    <s v="Outras Despesas Correntes"/>
    <n v="850000"/>
    <n v="871720.62"/>
    <n v="871720.62"/>
    <n v="871720.62"/>
    <n v="828882.8"/>
    <x v="1"/>
    <x v="38"/>
    <x v="14"/>
    <x v="1"/>
    <x v="1"/>
  </r>
  <r>
    <n v="480091"/>
    <s v="Fundo Estadual de Saúde"/>
    <n v="10"/>
    <s v="Saúde"/>
    <n v="430"/>
    <s v="Atenção de Média e Alta Complexidade Ambulatorial e Hospitalar"/>
    <n v="13252"/>
    <s v="2016: Ampliar e reformar as Unidades Assistenciais da SES; 2017, 2018, 2019: Ampliações e reformas das unidades assistenciais da Secretaria de Estado da Saúde; 2020: Ampliações e reformas das unidades assistenciais próprias"/>
    <n v="44"/>
    <s v="Investimentos"/>
    <n v="600000"/>
    <n v="2346523.92"/>
    <n v="1897399.78"/>
    <n v="643269.56999999995"/>
    <n v="558271.22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252"/>
    <s v="2016: Ampliar e reformar as Unidades Assistenciais da SES; 2017, 2018, 2019: Ampliações e reformas das unidades assistenciais da Secretaria de Estado da Saúde; 2020: Ampliações e reformas das unidades assistenciais próprias"/>
    <n v="33"/>
    <s v="Outras Despesas Correntes"/>
    <n v="300000"/>
    <n v="1190809.3999999999"/>
    <n v="286327.94"/>
    <n v="175491.52"/>
    <n v="86635.15"/>
    <x v="1"/>
    <x v="0"/>
    <x v="0"/>
    <x v="1"/>
    <x v="0"/>
  </r>
  <r>
    <n v="410037"/>
    <s v="Agência de Desenvolvimento Regional de São Miguel do Oeste"/>
    <n v="12"/>
    <s v="Educação"/>
    <n v="610"/>
    <s v="Educação Básica com Qualidade e Equidade"/>
    <n v="13617"/>
    <s v="Operacionalização da educação básica - ADR - São Miguel do Oeste"/>
    <n v="33"/>
    <s v="Outras Despesas Correntes"/>
    <n v="3058126"/>
    <n v="301500.98"/>
    <n v="301500.98"/>
    <n v="301500.98"/>
    <n v="301500.98"/>
    <x v="1"/>
    <x v="10"/>
    <x v="6"/>
    <x v="1"/>
    <x v="6"/>
  </r>
  <r>
    <n v="410051"/>
    <s v="Agência de Desenvolvimento Regional de Blumenau"/>
    <n v="12"/>
    <s v="Educação"/>
    <n v="610"/>
    <s v="Educação Básica com Qualidade e Equidade"/>
    <n v="13616"/>
    <s v="Administração e manutenção da Gerência Regional de Educação - ADR - Blumenau"/>
    <n v="33"/>
    <s v="Outras Despesas Correntes"/>
    <n v="878078"/>
    <n v="101189.65"/>
    <n v="101189.65"/>
    <n v="101189.65"/>
    <n v="101189.65"/>
    <x v="1"/>
    <x v="21"/>
    <x v="6"/>
    <x v="1"/>
    <x v="6"/>
  </r>
  <r>
    <n v="260022"/>
    <s v="Companhia de Habitação do Estado de Santa Catarina S.A."/>
    <n v="16"/>
    <s v="Habitação"/>
    <n v="850"/>
    <s v="2010, 2011: Qualificação e Valorização dos Servidores Públicos; 2012, 2013, 2014, 2015, 2016, 2017, 2018, 2019, 2020: Gestão de Pessoas"/>
    <n v="458"/>
    <s v="Administração de pessoal e encargos sociais - COHAB"/>
    <n v="33"/>
    <s v="Outras Despesas Correntes"/>
    <n v="152000"/>
    <n v="137689.26"/>
    <n v="137689.26"/>
    <n v="137689.26"/>
    <n v="137689.26"/>
    <x v="1"/>
    <x v="39"/>
    <x v="15"/>
    <x v="1"/>
    <x v="1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714"/>
    <s v="2012, 2013, 2014, 2015: Articulação e extensão da educação especial no estado; 2016: Promoção de assessoria técnica às instituições conveniadas e às escolas da rede regular de ensino; 2017: Assessoria Técnica FCEE; 2018, 2019: Assessoria Técnica; 2020: Assessoria técnica"/>
    <n v="33"/>
    <s v="Outras Despesas Correntes"/>
    <n v="51820"/>
    <n v="51820"/>
    <n v="29317.25"/>
    <n v="29317.25"/>
    <n v="29267.25"/>
    <x v="1"/>
    <x v="29"/>
    <x v="6"/>
    <x v="1"/>
    <x v="27"/>
  </r>
  <r>
    <n v="410091"/>
    <s v="Fundo Especial de Estudos Jurídicos e de Reaparelhamento"/>
    <n v="3"/>
    <s v="Essencial à Justiça"/>
    <n v="850"/>
    <s v="2010, 2011: Qualificação e Valorização dos Servidores Públicos; 2012, 2013, 2014, 2015, 2016, 2017, 2018, 2019, 2020: Gestão de Pessoas"/>
    <n v="8088"/>
    <s v="Capacitação profissional dos agentes públicos - FUNJURE - PGE"/>
    <n v="33"/>
    <s v="Outras Despesas Correntes"/>
    <n v="830000"/>
    <n v="1725000"/>
    <n v="710567.96"/>
    <n v="707335.68000000005"/>
    <n v="695620.68"/>
    <x v="1"/>
    <x v="40"/>
    <x v="16"/>
    <x v="1"/>
    <x v="1"/>
  </r>
  <r>
    <n v="410043"/>
    <s v="Agência de Desenvolvimento Regional de Joaçaba"/>
    <n v="12"/>
    <s v="Educação"/>
    <n v="610"/>
    <s v="Educação Básica com Qualidade e Equidade"/>
    <n v="13747"/>
    <s v="Transporte escolar dos alunos da educação básica - ADR - Joaçaba"/>
    <n v="33"/>
    <s v="Outras Despesas Correntes"/>
    <n v="2898377"/>
    <n v="0"/>
    <n v="0"/>
    <n v="0"/>
    <n v="0"/>
    <x v="1"/>
    <x v="7"/>
    <x v="6"/>
    <x v="1"/>
    <x v="6"/>
  </r>
  <r>
    <n v="410057"/>
    <s v="Agência de Desenvolvimento Regional de Araranguá"/>
    <n v="12"/>
    <s v="Educação"/>
    <n v="625"/>
    <s v="Valorização dos Profissionais da Educação"/>
    <n v="13870"/>
    <s v="Administração de pessoal e encargos sociais - GERED - ADR - Araranguá"/>
    <n v="31"/>
    <s v="Pessoal e Encargos Sociais"/>
    <n v="4937752"/>
    <n v="1612263.17"/>
    <n v="1612263.17"/>
    <n v="1612263.17"/>
    <n v="1612263.17"/>
    <x v="1"/>
    <x v="28"/>
    <x v="6"/>
    <x v="1"/>
    <x v="8"/>
  </r>
  <r>
    <n v="530001"/>
    <s v="Secretaria de Estado da Infraestrutura e Mobilidade"/>
    <n v="26"/>
    <s v="Transporte"/>
    <n v="100"/>
    <s v="2010, 2011: ProPav Rural; 2012, 2013, 2014, 2015, 2016, 2017, 2018, 2019, 2020: Caminhos do Desenvolvimento"/>
    <n v="14294"/>
    <s v="Implantação do contorno de Tubarão, trecho entroncamento BR-101 - entroncamento SC-370"/>
    <n v="44"/>
    <s v="Investimentos"/>
    <n v="0"/>
    <n v="16949599.100000001"/>
    <n v="6940558.3200000003"/>
    <n v="2999738.87"/>
    <n v="2999738.87"/>
    <x v="1"/>
    <x v="5"/>
    <x v="4"/>
    <x v="1"/>
    <x v="28"/>
  </r>
  <r>
    <n v="470001"/>
    <s v="Secretaria de Estado da Administração"/>
    <n v="4"/>
    <s v="Administração"/>
    <n v="855"/>
    <s v="Saúde Ocupacional"/>
    <n v="11345"/>
    <s v="Saúde e segurança no contexto ocupacional - SEA"/>
    <n v="44"/>
    <s v="Investimentos"/>
    <n v="0"/>
    <n v="7688.45"/>
    <n v="7688.45"/>
    <n v="7688.45"/>
    <n v="7688.45"/>
    <x v="1"/>
    <x v="35"/>
    <x v="2"/>
    <x v="1"/>
    <x v="29"/>
  </r>
  <r>
    <n v="160085"/>
    <s v="Fundo de Melhoria do Corpo de Bombeiros Militar"/>
    <n v="18"/>
    <s v="Gestão Ambiental"/>
    <n v="730"/>
    <s v="Gestão de Riscos"/>
    <n v="12480"/>
    <s v="2013, 2014, 2015: Obras e contratação de serviços de caráter preventivo; 2016, 2017, 2018, 2019: Ações Preventivas em Defesa Civil"/>
    <n v="44"/>
    <s v="Investimentos"/>
    <n v="0"/>
    <n v="510553.83"/>
    <n v="510553.83"/>
    <n v="510553.83"/>
    <n v="510553.83"/>
    <x v="1"/>
    <x v="41"/>
    <x v="7"/>
    <x v="1"/>
    <x v="30"/>
  </r>
  <r>
    <n v="440093"/>
    <s v="Fundo Estadual de Desenvolvimento Rural"/>
    <n v="20"/>
    <s v="Agricultura"/>
    <n v="100"/>
    <s v="2010, 2011: ProPav Rural; 2012, 2013, 2014, 2015, 2016, 2017, 2018, 2019, 2020: Caminhos do Desenvolvimento"/>
    <n v="12415"/>
    <s v="Captação, armazenagem e uso da água na agricultura - FDR"/>
    <n v="44"/>
    <s v="Investimentos"/>
    <n v="0"/>
    <n v="131925.93"/>
    <n v="119934"/>
    <n v="0"/>
    <n v="0"/>
    <x v="1"/>
    <x v="18"/>
    <x v="8"/>
    <x v="1"/>
    <x v="28"/>
  </r>
  <r>
    <n v="450001"/>
    <s v="Secretaria de Estado da Educação"/>
    <n v="12"/>
    <s v="Educação"/>
    <n v="900"/>
    <s v="Gestão Administrativa - Poder Executivo"/>
    <n v="4944"/>
    <s v="Manutenção e modernização dos serviços de tecnologia da informação e comunicação - SED"/>
    <n v="33"/>
    <s v="Outras Despesas Correntes"/>
    <n v="3000000"/>
    <n v="1000000"/>
    <n v="49600"/>
    <n v="43631.16"/>
    <n v="43631.16"/>
    <x v="1"/>
    <x v="42"/>
    <x v="6"/>
    <x v="1"/>
    <x v="4"/>
  </r>
  <r>
    <n v="470001"/>
    <s v="Secretaria de Estado da Administração"/>
    <n v="4"/>
    <s v="Administração"/>
    <n v="870"/>
    <s v="Pensões Especiais"/>
    <n v="1057"/>
    <s v="Pensão às viúvas de Juízes de Paz"/>
    <n v="33"/>
    <s v="Outras Despesas Correntes"/>
    <n v="133635"/>
    <n v="160773.47"/>
    <n v="160773.47"/>
    <n v="160773.47"/>
    <n v="160773.47"/>
    <x v="1"/>
    <x v="35"/>
    <x v="2"/>
    <x v="1"/>
    <x v="31"/>
  </r>
  <r>
    <n v="470076"/>
    <s v="Fundo Financeiro"/>
    <n v="9"/>
    <s v="Previdência Social"/>
    <n v="860"/>
    <s v="Gestão Previdenciária"/>
    <n v="9349"/>
    <s v="Encargos com inativos - Ensino Fundamental - Fundo Financeiro"/>
    <n v="31"/>
    <s v="Pessoal e Encargos Sociais"/>
    <n v="507200000"/>
    <n v="900742484.40999997"/>
    <n v="890639388.55999994"/>
    <n v="890639388.55999994"/>
    <n v="890639388.55999994"/>
    <x v="1"/>
    <x v="25"/>
    <x v="1"/>
    <x v="1"/>
    <x v="17"/>
  </r>
  <r>
    <n v="470091"/>
    <s v="Fundo de Materiais, Publicações e Impressos Oficiais"/>
    <n v="4"/>
    <s v="Administração"/>
    <n v="900"/>
    <s v="Gestão Administrativa - Poder Executivo"/>
    <n v="2750"/>
    <s v="Manutenção dos serviços de tecnologia da informação FMPIO-SEA"/>
    <n v="44"/>
    <s v="Investimentos"/>
    <n v="9288370"/>
    <n v="9788370"/>
    <n v="1059139.1599999999"/>
    <n v="1052089.26"/>
    <n v="1052089.26"/>
    <x v="1"/>
    <x v="36"/>
    <x v="2"/>
    <x v="1"/>
    <x v="4"/>
  </r>
  <r>
    <n v="520001"/>
    <s v="Secretaria de Estado da Fazenda"/>
    <n v="4"/>
    <s v="Administração"/>
    <n v="850"/>
    <s v="2010, 2011: Qualificação e Valorização dos Servidores Públicos; 2012, 2013, 2014, 2015, 2016, 2017, 2018, 2019, 2020: Gestão de Pessoas"/>
    <n v="4133"/>
    <s v="Encargos com estagiários - SEF"/>
    <n v="33"/>
    <s v="Outras Despesas Correntes"/>
    <n v="726000"/>
    <n v="400777.92"/>
    <n v="388149.62"/>
    <n v="388149.62"/>
    <n v="388149.62"/>
    <x v="1"/>
    <x v="37"/>
    <x v="2"/>
    <x v="1"/>
    <x v="1"/>
  </r>
  <r>
    <n v="540091"/>
    <s v="Fundo Rotativo da Penitenciária  Industrial de Joinville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4"/>
    <s v="Profissionalização e reintegração social do apenado da região norte"/>
    <n v="44"/>
    <s v="Investimentos"/>
    <n v="1000000"/>
    <n v="1009967"/>
    <n v="85620.3"/>
    <n v="85620.3"/>
    <n v="85620.3"/>
    <x v="1"/>
    <x v="43"/>
    <x v="9"/>
    <x v="1"/>
    <x v="12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2640"/>
    <s v="2013, 2014, 2015: Gerenciamento do programa Caminhos Estratégicos; 2016, 2017: Gerenciamento do programa de financiamento BB - Caminhos Estratégicos - SIE; 2018, 2019: Gerenciamento de Programas de financiamento BB"/>
    <n v="44"/>
    <s v="Investimentos"/>
    <n v="2500000"/>
    <n v="4730000"/>
    <n v="2046862.58"/>
    <n v="2046862.58"/>
    <n v="2046862.58"/>
    <x v="1"/>
    <x v="5"/>
    <x v="4"/>
    <x v="1"/>
    <x v="15"/>
  </r>
  <r>
    <n v="410011"/>
    <s v="Agência de Desenvolvimento do Turismo de Santa Catarina"/>
    <n v="23"/>
    <s v="Comércio e Serviços"/>
    <n v="900"/>
    <s v="Gestão Administrativa - Poder Executivo"/>
    <n v="14570"/>
    <s v="Manutenção e modernização dos serviços de tecnologia e comunicação - SANTUR"/>
    <n v="33"/>
    <s v="Outras Despesas Correntes"/>
    <n v="0"/>
    <n v="174970"/>
    <n v="122741.97"/>
    <n v="105741.91"/>
    <n v="105741.91"/>
    <x v="1"/>
    <x v="31"/>
    <x v="12"/>
    <x v="1"/>
    <x v="4"/>
  </r>
  <r>
    <n v="410043"/>
    <s v="Agência de Desenvolvimento Regional de Joaçaba"/>
    <n v="4"/>
    <s v="Administração"/>
    <n v="900"/>
    <s v="Gestão Administrativa - Poder Executivo"/>
    <n v="13739"/>
    <s v="Manutenção e modernização dos serviços de tecnologia da informação e comunicação - ADR - Joaçaba"/>
    <n v="33"/>
    <s v="Outras Despesas Correntes"/>
    <n v="120815"/>
    <n v="17140.79"/>
    <n v="17140.79"/>
    <n v="17140.79"/>
    <n v="17140.79"/>
    <x v="1"/>
    <x v="7"/>
    <x v="2"/>
    <x v="1"/>
    <x v="4"/>
  </r>
  <r>
    <n v="410051"/>
    <s v="Agência de Desenvolvimento Regional de Blumenau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0"/>
    <n v="13123.34"/>
    <n v="13123.34"/>
    <n v="13123.34"/>
    <n v="13123.34"/>
    <x v="1"/>
    <x v="21"/>
    <x v="6"/>
    <x v="1"/>
    <x v="6"/>
  </r>
  <r>
    <n v="230022"/>
    <s v="Fundação  Catarinense de Cultura"/>
    <n v="13"/>
    <s v="Cultura"/>
    <n v="660"/>
    <s v="2010, 2011, 2012, 2013, 2014, 2015, 2016, 2017, 2018, 2019: Pró-Cultura; 2020: Arte e Cultura"/>
    <n v="11697"/>
    <s v="Incentivo cultural e manutenção de entidades ligadas ao setor - SOL"/>
    <n v="33"/>
    <s v="Outras Despesas Correntes"/>
    <n v="0"/>
    <n v="6389"/>
    <n v="6389"/>
    <n v="6389"/>
    <n v="6389"/>
    <x v="1"/>
    <x v="38"/>
    <x v="14"/>
    <x v="1"/>
    <x v="32"/>
  </r>
  <r>
    <n v="230021"/>
    <s v="Fundação Catarinense de Esporte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599828.21"/>
    <n v="599828.21"/>
    <n v="199978.21"/>
    <n v="199978.21"/>
    <x v="1"/>
    <x v="44"/>
    <x v="2"/>
    <x v="1"/>
    <x v="21"/>
  </r>
  <r>
    <n v="470091"/>
    <s v="Fundo de Materiais, Publicações e Impressos Oficiais"/>
    <n v="4"/>
    <s v="Administração"/>
    <n v="900"/>
    <s v="Gestão Administrativa - Poder Executivo"/>
    <n v="14237"/>
    <s v="Modernização de sistemas informatizados estruturantes da SEA - FUNPAT"/>
    <n v="44"/>
    <s v="Investimentos"/>
    <n v="0"/>
    <n v="2523024.85"/>
    <n v="2523024.85"/>
    <n v="1017923.35"/>
    <n v="1017923.35"/>
    <x v="1"/>
    <x v="36"/>
    <x v="2"/>
    <x v="1"/>
    <x v="4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22"/>
    <s v="2012, 2013, 2014, 2015, 2016, 2017: Ampliação da atuação do Estado na Defensoria Pública; 2018, 2019: Ampliação da atuação do Estado na Defensoria Pública - DPE; 2020: Ampliação e manutenção da atuação da Defensoria Pública no Estado"/>
    <n v="44"/>
    <s v="Investimentos"/>
    <n v="1321449"/>
    <n v="752082"/>
    <n v="54001"/>
    <n v="54001"/>
    <n v="54001"/>
    <x v="1"/>
    <x v="20"/>
    <x v="9"/>
    <x v="1"/>
    <x v="14"/>
  </r>
  <r>
    <n v="160097"/>
    <s v="Fundo de Melhoria da Polícia Militar"/>
    <n v="6"/>
    <s v="Segurança Pública"/>
    <n v="707"/>
    <s v="Suporte Institucional Integrado"/>
    <n v="11799"/>
    <s v="2012, 2013, 2014, 2015, 2016: Construção de instalações físicas - PM; 2017, 2018, 2019: Construção, reformas e ampliações de instalações físicas - PM; 2020: Construção e ampliação de instalações físicas - PM"/>
    <n v="33"/>
    <s v="Outras Despesas Correntes"/>
    <n v="0"/>
    <n v="0"/>
    <n v="0"/>
    <n v="0"/>
    <n v="0"/>
    <x v="1"/>
    <x v="6"/>
    <x v="5"/>
    <x v="1"/>
    <x v="33"/>
  </r>
  <r>
    <n v="410005"/>
    <s v="Secretaria de Estado de Comunicação"/>
    <n v="24"/>
    <s v="Comunicações"/>
    <n v="900"/>
    <s v="Gestão Administrativa - Poder Executivo"/>
    <n v="2562"/>
    <s v="Manutenção e modernização dos serviços de tecnologia da informação e comunicação - SECOM"/>
    <n v="33"/>
    <s v="Outras Despesas Correntes"/>
    <n v="110000"/>
    <n v="12179.53"/>
    <n v="12179.53"/>
    <n v="12179.53"/>
    <n v="12179.53"/>
    <x v="1"/>
    <x v="45"/>
    <x v="13"/>
    <x v="1"/>
    <x v="4"/>
  </r>
  <r>
    <n v="530001"/>
    <s v="Secretaria de Estado da Infraestrutura e Mobilidade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33"/>
    <s v="Outras Despesas Correntes"/>
    <n v="0"/>
    <n v="172999.5"/>
    <n v="89999.5"/>
    <n v="89999.5"/>
    <n v="89999.5"/>
    <x v="1"/>
    <x v="5"/>
    <x v="2"/>
    <x v="1"/>
    <x v="21"/>
  </r>
  <r>
    <n v="160085"/>
    <s v="Fundo de Melhoria do Corpo de Bombeiros Militar"/>
    <n v="15"/>
    <s v="Urbanismo"/>
    <n v="300"/>
    <s v="Qualidade de Vida no Campo e na Cidade"/>
    <n v="11118"/>
    <s v="Aquisição, construção, reforma ou manutenção de equipamentos públicos - FUNDOSOCIAL"/>
    <n v="44"/>
    <s v="Investimentos"/>
    <n v="0"/>
    <n v="150000"/>
    <n v="150000"/>
    <n v="150000"/>
    <n v="150000"/>
    <x v="1"/>
    <x v="41"/>
    <x v="10"/>
    <x v="1"/>
    <x v="18"/>
  </r>
  <r>
    <n v="230022"/>
    <s v="Fundação  Catarinense de Cultura"/>
    <n v="13"/>
    <s v="Cultura"/>
    <n v="660"/>
    <s v="2010, 2011, 2012, 2013, 2014, 2015, 2016, 2017, 2018, 2019: Pró-Cultura; 2020: Arte e Cultura"/>
    <n v="8523"/>
    <s v="Reforma do Centro Integrado de Cultura -  FCC"/>
    <n v="44"/>
    <s v="Investimentos"/>
    <n v="50000"/>
    <n v="0"/>
    <n v="0"/>
    <n v="0"/>
    <n v="0"/>
    <x v="1"/>
    <x v="38"/>
    <x v="14"/>
    <x v="1"/>
    <x v="32"/>
  </r>
  <r>
    <n v="470093"/>
    <s v="Fundo Patrimonial"/>
    <n v="4"/>
    <s v="Administração"/>
    <n v="900"/>
    <s v="Gestão Administrativa - Poder Executivo"/>
    <n v="9259"/>
    <s v="2010: Construção, Reforma e Ampliação de Imóveis - FUNPAT - SEA; 2011, 2012, 2013, 2014: Construção, reforma e ampliação de imóveis - FUNPAT - SEA; 2015, 2016, 2017, 2018, 2019, 2020: Ampliação e reforma de imóveis - FUNPAT - SEA"/>
    <n v="33"/>
    <s v="Outras Despesas Correntes"/>
    <n v="79855"/>
    <n v="79855"/>
    <n v="0"/>
    <n v="0"/>
    <n v="0"/>
    <x v="1"/>
    <x v="46"/>
    <x v="2"/>
    <x v="1"/>
    <x v="4"/>
  </r>
  <r>
    <n v="410057"/>
    <s v="Agência de Desenvolvimento Regional de Araranguá"/>
    <n v="12"/>
    <s v="Educação"/>
    <n v="610"/>
    <s v="Educação Básica com Qualidade e Equidade"/>
    <n v="13854"/>
    <s v="Administração e manutenção da Gerência Regional de Educação - ADR - Araranguá"/>
    <n v="44"/>
    <s v="Investimentos"/>
    <n v="46134"/>
    <n v="0"/>
    <n v="0"/>
    <n v="0"/>
    <n v="0"/>
    <x v="1"/>
    <x v="28"/>
    <x v="6"/>
    <x v="1"/>
    <x v="6"/>
  </r>
  <r>
    <n v="230001"/>
    <s v="Secretaria de Estado do Turismo, Cultura e Esporte"/>
    <n v="27"/>
    <s v="Desporto e Lazer"/>
    <n v="900"/>
    <s v="Gestão Administrativa - Poder Executivo"/>
    <n v="3816"/>
    <s v="Administração e manutenção dos serviços administrativos gerais - SOL"/>
    <n v="44"/>
    <s v="Investimentos"/>
    <n v="267500"/>
    <n v="0"/>
    <n v="0"/>
    <n v="0"/>
    <n v="0"/>
    <x v="1"/>
    <x v="47"/>
    <x v="17"/>
    <x v="1"/>
    <x v="4"/>
  </r>
  <r>
    <n v="430001"/>
    <s v="Procuradoria-Geral junto ao Tribunal de Contas"/>
    <n v="4"/>
    <s v="Administração"/>
    <n v="850"/>
    <s v="2010, 2011: Qualificação e Valorização dos Servidores Públicos; 2012, 2013, 2014, 2015, 2016, 2017, 2018, 2019, 2020: Gestão de Pessoas"/>
    <n v="4717"/>
    <s v="Encargos com estagiários - MPC"/>
    <n v="33"/>
    <s v="Outras Despesas Correntes"/>
    <n v="31620"/>
    <n v="0"/>
    <n v="0"/>
    <n v="0"/>
    <n v="0"/>
    <x v="1"/>
    <x v="48"/>
    <x v="2"/>
    <x v="1"/>
    <x v="1"/>
  </r>
  <r>
    <n v="520001"/>
    <s v="Secretaria de Estado da Fazenda"/>
    <n v="2"/>
    <s v="Judiciária"/>
    <n v="930"/>
    <s v="Gestão Administrativa - Poder Judiciário"/>
    <n v="14042"/>
    <s v="Serviços financeiros e encargos - FRJ"/>
    <n v="33"/>
    <s v="Outras Despesas Correntes"/>
    <n v="0"/>
    <n v="0"/>
    <n v="0"/>
    <n v="0"/>
    <n v="0"/>
    <x v="1"/>
    <x v="37"/>
    <x v="18"/>
    <x v="1"/>
    <x v="34"/>
  </r>
  <r>
    <n v="410043"/>
    <s v="Agência de Desenvolvimento Regional de Joaçaba"/>
    <n v="12"/>
    <s v="Educação"/>
    <n v="625"/>
    <s v="Valorização dos Profissionais da Educação"/>
    <n v="13746"/>
    <s v="Capacitação de profissionais da educação básica - ADR - Joaçaba"/>
    <n v="33"/>
    <s v="Outras Despesas Correntes"/>
    <n v="68531"/>
    <n v="0"/>
    <n v="0"/>
    <n v="0"/>
    <n v="0"/>
    <x v="1"/>
    <x v="7"/>
    <x v="6"/>
    <x v="1"/>
    <x v="8"/>
  </r>
  <r>
    <n v="480091"/>
    <s v="Fundo Estadual de Saúde"/>
    <n v="10"/>
    <s v="Saúde"/>
    <n v="430"/>
    <s v="Atenção de Média e Alta Complexidade Ambulatorial e Hospitalar"/>
    <n v="12247"/>
    <s v="2012, 2013, 2014, 2015: Aquisição de equipamentos para unidade de pronto atendimento - SDR - São Miguel do Oeste; 2016: AP - Aquisição de equipamentos para especialidades de alta complexidade - SDR - São Miguel do Oeste; 2017, 2018, 2019: AP - Aquisição de equipamentos para especialidades de alta complexidade - ADR - São Miguel do Oeste"/>
    <n v="44"/>
    <s v="Investimentos"/>
    <n v="100000"/>
    <n v="0"/>
    <n v="0"/>
    <n v="0"/>
    <n v="0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333"/>
    <s v="2016: AP - Incentivos financeiros para custeio da atenção básica e assistência hospitalar - SDR - Blumenau; 2017, 2018, 2019: AP - Incentivos financeiros para custeio da atenção básica e assistência hospitalar - ADR - Blumenau"/>
    <n v="33"/>
    <s v="Outras Despesas Correntes"/>
    <n v="100000"/>
    <n v="0"/>
    <n v="0"/>
    <n v="0"/>
    <n v="0"/>
    <x v="1"/>
    <x v="0"/>
    <x v="0"/>
    <x v="1"/>
    <x v="0"/>
  </r>
  <r>
    <n v="470092"/>
    <s v="Fundo do Plano de Saúde dos Servidores Públicos Estaduais"/>
    <n v="4"/>
    <s v="Administração"/>
    <n v="855"/>
    <s v="Saúde Ocupacional"/>
    <n v="12971"/>
    <s v="Saúde e segurança no contexto ocupacional - PFS - SEA"/>
    <n v="33"/>
    <s v="Outras Despesas Correntes"/>
    <n v="100000"/>
    <n v="100000"/>
    <n v="0"/>
    <n v="0"/>
    <n v="0"/>
    <x v="1"/>
    <x v="49"/>
    <x v="2"/>
    <x v="1"/>
    <x v="29"/>
  </r>
  <r>
    <n v="520001"/>
    <s v="Secretaria de Estado da Fazenda"/>
    <n v="2"/>
    <s v="Judiciária"/>
    <n v="930"/>
    <s v="Gestão Administrativa - Poder Judiciário"/>
    <n v="14041"/>
    <s v="Serviços financeiros e encargos - SIDEJUD"/>
    <n v="33"/>
    <s v="Outras Despesas Correntes"/>
    <n v="0"/>
    <n v="0"/>
    <n v="0"/>
    <n v="0"/>
    <n v="0"/>
    <x v="1"/>
    <x v="37"/>
    <x v="18"/>
    <x v="1"/>
    <x v="34"/>
  </r>
  <r>
    <n v="530025"/>
    <s v="Departamento Estadual de Infraestrutura"/>
    <n v="26"/>
    <s v="Transporte"/>
    <n v="100"/>
    <s v="Caminhos do Desenvolvimento"/>
    <n v="12672"/>
    <s v="Implantação do contorno de Tubarão, trecho entroncamento BR-101 - entroncamento SC-370"/>
    <n v="33"/>
    <s v="Outras Despesas Correntes"/>
    <n v="0"/>
    <n v="151448.57999999999"/>
    <n v="151448.57999999999"/>
    <n v="151448.57999999999"/>
    <n v="151448.57999999999"/>
    <x v="0"/>
    <x v="24"/>
    <x v="4"/>
    <x v="2"/>
    <x v="35"/>
  </r>
  <r>
    <n v="450022"/>
    <s v="Fundação Universidade do Estado de Santa Catarina"/>
    <n v="12"/>
    <s v="Educação"/>
    <n v="630"/>
    <s v="Gestão do Ensino Superior"/>
    <n v="12758"/>
    <s v="Incentivo aos eventos de extensão, cultura e esporte - UDESC"/>
    <n v="33"/>
    <s v="Outras Despesas Correntes"/>
    <n v="1057000"/>
    <n v="1011288.59"/>
    <n v="1006036.65"/>
    <n v="941504.03"/>
    <n v="941504.03"/>
    <x v="1"/>
    <x v="50"/>
    <x v="6"/>
    <x v="1"/>
    <x v="36"/>
  </r>
  <r>
    <n v="450022"/>
    <s v="Fundação Universidade do Estado de Santa Catarina"/>
    <n v="12"/>
    <s v="Educação"/>
    <n v="900"/>
    <s v="Gestão Administrativa - Poder Executivo"/>
    <n v="4975"/>
    <s v="Manutenção e modernização dos serviços de tecnologia da informação e comunicação - UDESC"/>
    <n v="44"/>
    <s v="Investimentos"/>
    <n v="1583000"/>
    <n v="9608183.5899999999"/>
    <n v="9282175.6500000004"/>
    <n v="8679103.1500000004"/>
    <n v="8679103.1500000004"/>
    <x v="1"/>
    <x v="50"/>
    <x v="6"/>
    <x v="1"/>
    <x v="4"/>
  </r>
  <r>
    <n v="180001"/>
    <s v="Secretaria de Estado do Planejamento"/>
    <n v="4"/>
    <s v="Administração"/>
    <n v="850"/>
    <s v="2010, 2011: Qualificação e Valorização dos Servidores Públicos; 2012, 2013, 2014, 2015, 2016, 2017, 2018, 2019, 2020: Gestão de Pessoas"/>
    <n v="1086"/>
    <s v="Administração de pessoal e encargos sociais - SPG"/>
    <n v="31"/>
    <s v="Pessoal e Encargos Sociais"/>
    <n v="8508800"/>
    <n v="2715718.26"/>
    <n v="2715718.26"/>
    <n v="2715718.26"/>
    <n v="2715718.26"/>
    <x v="1"/>
    <x v="15"/>
    <x v="2"/>
    <x v="1"/>
    <x v="1"/>
  </r>
  <r>
    <n v="480091"/>
    <s v="Fundo Estadual de Saúde"/>
    <n v="10"/>
    <s v="Saúde"/>
    <n v="430"/>
    <s v="Atenção de Média e Alta Complexidade Ambulatorial e Hospitalar"/>
    <n v="11285"/>
    <s v="2012, 2013, 2014, 2015, 2016, 2017, 2018, 2019: Transplantes de órgãos e tecidos em SC; 2020: Ações relacionadas ao transplante de órgãos e tecidos"/>
    <n v="33"/>
    <s v="Outras Despesas Correntes"/>
    <n v="2600000"/>
    <n v="1622876.8"/>
    <n v="1492511.6"/>
    <n v="1372649.49"/>
    <n v="1192667.97"/>
    <x v="1"/>
    <x v="0"/>
    <x v="0"/>
    <x v="1"/>
    <x v="0"/>
  </r>
  <r>
    <n v="260001"/>
    <s v="Secretaria de Estado de Desenvolvimento Social"/>
    <n v="11"/>
    <s v="Trabalho"/>
    <n v="530"/>
    <s v="Pró-Emprego e Renda"/>
    <n v="8450"/>
    <s v="2010: Intermediação de Mão-de-Obra - SST; 2011, 2012, 2013, 2014, 2015: Intermediação de mão-de-obra - SST; 2016: Gestão do Programa de Intermediação de Mão de Obra; 2017, 2018, 2019: Apoio a política de trabalho, emprego, renda e qualificação profissional"/>
    <n v="33"/>
    <s v="Outras Despesas Correntes"/>
    <n v="8402368"/>
    <n v="15570400.439999999"/>
    <n v="7495417.2400000002"/>
    <n v="7495114.4400000004"/>
    <n v="7495114.4400000004"/>
    <x v="1"/>
    <x v="22"/>
    <x v="19"/>
    <x v="1"/>
    <x v="37"/>
  </r>
  <r>
    <n v="420001"/>
    <s v="Gabinete do Vice-Governador do Estado"/>
    <n v="4"/>
    <s v="Administração"/>
    <n v="900"/>
    <s v="Gestão Administrativa - Poder Executivo"/>
    <n v="4158"/>
    <s v="Administração e manutenção dos serviços administrativos gerais - GVG"/>
    <n v="33"/>
    <s v="Outras Despesas Correntes"/>
    <n v="1748684"/>
    <n v="934393.83"/>
    <n v="772735.17"/>
    <n v="772735.17"/>
    <n v="772735.17"/>
    <x v="1"/>
    <x v="51"/>
    <x v="2"/>
    <x v="1"/>
    <x v="4"/>
  </r>
  <r>
    <n v="530001"/>
    <s v="Secretaria de Estado da Infraestrutura e Mobilidade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23819777.02"/>
    <n v="22466566.620000001"/>
    <n v="13700105.890000001"/>
    <n v="13700105.890000001"/>
    <x v="1"/>
    <x v="5"/>
    <x v="2"/>
    <x v="1"/>
    <x v="21"/>
  </r>
  <r>
    <n v="540096"/>
    <s v="Fundo Penitenciário do Estado de Santa Catarina - FUPESC"/>
    <n v="14"/>
    <s v="Direitos da Cidadania"/>
    <n v="740"/>
    <s v="Gestão do Sistema Prisional e Socioeducativo"/>
    <n v="11043"/>
    <s v="2012, 2013, 2014, 2015: Alimentação para os sistemas prisional e socioeducativo - SJC; 2016, 2017, 2018, 2019, 2020: Gestão dos sistemas prisional e socioeducativo"/>
    <n v="33"/>
    <s v="Outras Despesas Correntes"/>
    <n v="69739745"/>
    <n v="105057677.42"/>
    <n v="99165072.019999996"/>
    <n v="85786661.909999996"/>
    <n v="84829709.879999995"/>
    <x v="1"/>
    <x v="23"/>
    <x v="9"/>
    <x v="1"/>
    <x v="16"/>
  </r>
  <r>
    <n v="160084"/>
    <s v="Fundo de Melhoria da Polícia Civil"/>
    <n v="6"/>
    <s v="Segurança Pública"/>
    <n v="706"/>
    <s v="De Olho no Crime"/>
    <n v="6750"/>
    <s v="Administração de pessoal e encargos sociais - PC"/>
    <n v="31"/>
    <s v="Pessoal e Encargos Sociais"/>
    <n v="503464543"/>
    <n v="523130809.94999999"/>
    <n v="522967444.58999997"/>
    <n v="522967444.58999997"/>
    <n v="522963178.68000001"/>
    <x v="1"/>
    <x v="52"/>
    <x v="5"/>
    <x v="1"/>
    <x v="5"/>
  </r>
  <r>
    <n v="270024"/>
    <s v="Fundação de Amparo à Pesquisa e Inovação do Estado de Santa Catarina"/>
    <n v="19"/>
    <s v="Ciência e Tecnologia"/>
    <n v="900"/>
    <s v="Gestão Administrativa - Poder Executivo"/>
    <n v="5234"/>
    <s v="Administração e manutenção dos serviços administrativos gerais - FAPESC"/>
    <n v="33"/>
    <s v="Outras Despesas Correntes"/>
    <n v="3000000"/>
    <n v="1939602.36"/>
    <n v="1063287.79"/>
    <n v="933545.23"/>
    <n v="933545.23"/>
    <x v="1"/>
    <x v="53"/>
    <x v="20"/>
    <x v="1"/>
    <x v="4"/>
  </r>
  <r>
    <n v="410040"/>
    <s v="Agência de Desenvolvimento Regional de Chapecó"/>
    <n v="12"/>
    <s v="Educação"/>
    <n v="610"/>
    <s v="Educação Básica com Qualidade e Equidade"/>
    <n v="13684"/>
    <s v="Operacionalização da educação básica - ADR - Chapecó"/>
    <n v="44"/>
    <s v="Investimentos"/>
    <n v="83319"/>
    <n v="7140"/>
    <n v="7140"/>
    <n v="7140"/>
    <n v="7140"/>
    <x v="1"/>
    <x v="14"/>
    <x v="6"/>
    <x v="1"/>
    <x v="6"/>
  </r>
  <r>
    <n v="540095"/>
    <s v="Fundo Rotativo da Penitenciária de Chapecó"/>
    <n v="14"/>
    <s v="Direitos da Cidadania"/>
    <n v="740"/>
    <s v="Gestão do Sistema Prisional e Socioeducativo"/>
    <n v="11043"/>
    <s v="2012, 2013, 2014, 2015: Alimentação para os sistemas prisional e socioeducativo - SJC; 2016, 2017, 2018, 2019, 2020: Gestão dos sistemas prisional e socioeducativo"/>
    <n v="33"/>
    <s v="Outras Despesas Correntes"/>
    <n v="0"/>
    <n v="350515"/>
    <n v="350515"/>
    <n v="350515"/>
    <n v="350515"/>
    <x v="1"/>
    <x v="54"/>
    <x v="9"/>
    <x v="1"/>
    <x v="16"/>
  </r>
  <r>
    <n v="530025"/>
    <s v="Departamento Estadual de Infraestrutura"/>
    <n v="26"/>
    <s v="Transporte"/>
    <n v="900"/>
    <s v="Gestão Administrativa - Poder Executivo"/>
    <n v="27"/>
    <s v="Administração e manutenção das Superintendências Regionais e anexos - DEINFRA"/>
    <n v="33"/>
    <s v="Outras Despesas Correntes"/>
    <n v="1050000"/>
    <n v="31122.32"/>
    <n v="31122.32"/>
    <n v="31122.32"/>
    <n v="31122.32"/>
    <x v="1"/>
    <x v="24"/>
    <x v="4"/>
    <x v="1"/>
    <x v="4"/>
  </r>
  <r>
    <n v="470093"/>
    <s v="Fundo Patrimonial"/>
    <n v="4"/>
    <s v="Administração"/>
    <n v="900"/>
    <s v="Gestão Administrativa - Poder Executivo"/>
    <n v="9259"/>
    <s v="2010: Construção, Reforma e Ampliação de Imóveis - FUNPAT - SEA; 2011, 2012, 2013, 2014: Construção, reforma e ampliação de imóveis - FUNPAT - SEA; 2015, 2016, 2017, 2018, 2019, 2020: Ampliação e reforma de imóveis - FUNPAT - SEA"/>
    <n v="44"/>
    <s v="Investimentos"/>
    <n v="1140823"/>
    <n v="1489293.79"/>
    <n v="1202172.1299999999"/>
    <n v="1162543.3500000001"/>
    <n v="1162543.3500000001"/>
    <x v="1"/>
    <x v="46"/>
    <x v="2"/>
    <x v="1"/>
    <x v="4"/>
  </r>
  <r>
    <n v="410044"/>
    <s v="Agência de Desenvolvimento Regional de Campos Novos"/>
    <n v="4"/>
    <s v="Administração"/>
    <n v="850"/>
    <s v="2010, 2011: Qualificação e Valorização dos Servidores Públicos; 2012, 2013, 2014, 2015, 2016, 2017, 2018, 2019, 2020: Gestão de Pessoas"/>
    <n v="13756"/>
    <s v="Administração de pessoal e encargos sociais - ADR - Campos Novos"/>
    <n v="33"/>
    <s v="Outras Despesas Correntes"/>
    <n v="45000"/>
    <n v="11457.81"/>
    <n v="11457.81"/>
    <n v="11457.81"/>
    <n v="11457.81"/>
    <x v="1"/>
    <x v="33"/>
    <x v="2"/>
    <x v="1"/>
    <x v="1"/>
  </r>
  <r>
    <n v="270023"/>
    <s v="Junta Comercial do Estado de Santa Catarina"/>
    <n v="23"/>
    <s v="Comércio e Serviços"/>
    <n v="900"/>
    <s v="Gestão Administrativa - Poder Executivo"/>
    <n v="1821"/>
    <s v="Prestação de serviços de atos de registro mercantil - JUCESC"/>
    <n v="33"/>
    <s v="Outras Despesas Correntes"/>
    <n v="1587208"/>
    <n v="1584783.05"/>
    <n v="732117.21"/>
    <n v="731092.21"/>
    <n v="725174.16"/>
    <x v="1"/>
    <x v="55"/>
    <x v="12"/>
    <x v="1"/>
    <x v="4"/>
  </r>
  <r>
    <n v="410040"/>
    <s v="Agência de Desenvolvimento Regional de Chapecó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0"/>
    <n v="61264.03"/>
    <n v="61264.03"/>
    <n v="61264.03"/>
    <n v="61264.03"/>
    <x v="1"/>
    <x v="14"/>
    <x v="6"/>
    <x v="1"/>
    <x v="6"/>
  </r>
  <r>
    <n v="530025"/>
    <s v="Departamento Estadual de Infraestrutura"/>
    <n v="26"/>
    <s v="Transporte"/>
    <n v="145"/>
    <s v="2012, 2013, 2014, 2015, 2016, 2017, 2018, 2019: Elaboração de Projetos e Estudos de Infraestrutura; 2020: Elaboração de Planos, Estudos e Projetos de Infraestrutura"/>
    <n v="250"/>
    <s v="Levantamentos, estudos e projetos diversos - DEINFRA"/>
    <n v="44"/>
    <s v="Investimentos"/>
    <n v="2000000"/>
    <n v="121161.85"/>
    <n v="121161.85"/>
    <n v="121161.85"/>
    <n v="121161.85"/>
    <x v="1"/>
    <x v="24"/>
    <x v="4"/>
    <x v="1"/>
    <x v="38"/>
  </r>
  <r>
    <n v="530001"/>
    <s v="Secretaria de Estado da Infraestrutura e Mobilidade"/>
    <n v="26"/>
    <s v="Transporte"/>
    <n v="101"/>
    <s v="Acelera Santa Catarina"/>
    <n v="14300"/>
    <s v="Reabilitação da ponte Hercílio Luz em Florianópolis"/>
    <n v="44"/>
    <s v="Investimentos"/>
    <n v="0"/>
    <n v="83613447.480000004"/>
    <n v="31636613.789999999"/>
    <n v="19069494.210000001"/>
    <n v="19061892.940000001"/>
    <x v="1"/>
    <x v="5"/>
    <x v="4"/>
    <x v="1"/>
    <x v="19"/>
  </r>
  <r>
    <n v="530001"/>
    <s v="Secretaria de Estado da Infraestrutura e Mobilidade"/>
    <n v="26"/>
    <s v="Transporte"/>
    <n v="105"/>
    <s v="Mobilidade Urbana"/>
    <n v="8579"/>
    <s v="Apoio ao sistema viário urbano - SIE"/>
    <n v="44"/>
    <s v="Investimentos"/>
    <n v="27500000"/>
    <n v="24883652.620000001"/>
    <n v="993543.88"/>
    <n v="993543.88"/>
    <n v="993543.88"/>
    <x v="0"/>
    <x v="5"/>
    <x v="4"/>
    <x v="3"/>
    <x v="39"/>
  </r>
  <r>
    <n v="230001"/>
    <s v="Secretaria de Estado do Turismo, Cultura e Esporte"/>
    <n v="23"/>
    <s v="Comércio e Serviços"/>
    <n v="640"/>
    <s v="Desenvolvimento do Turismo Catarinense"/>
    <n v="12731"/>
    <s v="Construção de centro de eventos em Balneário Camboriú - SOL"/>
    <n v="44"/>
    <s v="Investimentos"/>
    <n v="23443220"/>
    <n v="1405732.24"/>
    <n v="1405732.24"/>
    <n v="1405732.24"/>
    <n v="1405732.24"/>
    <x v="1"/>
    <x v="47"/>
    <x v="12"/>
    <x v="1"/>
    <x v="20"/>
  </r>
  <r>
    <n v="160084"/>
    <s v="Fundo de Melhoria da Polícia Civil"/>
    <n v="6"/>
    <s v="Segurança Pública"/>
    <n v="706"/>
    <s v="De Olho no Crime"/>
    <n v="13133"/>
    <s v="2016, 2017, 2018, 2019: Gestão integrada das atividades aéreas - PC; 2020: Suporte policial operacional - PC"/>
    <n v="33"/>
    <s v="Outras Despesas Correntes"/>
    <n v="5576521"/>
    <n v="5856651.0099999998"/>
    <n v="5508370.2000000002"/>
    <n v="4770559.1500000004"/>
    <n v="4770559.1500000004"/>
    <x v="1"/>
    <x v="52"/>
    <x v="5"/>
    <x v="1"/>
    <x v="5"/>
  </r>
  <r>
    <n v="160097"/>
    <s v="Fundo de Melhoria da Polícia Militar"/>
    <n v="6"/>
    <s v="Segurança Pública"/>
    <n v="706"/>
    <s v="De Olho no Crime"/>
    <n v="13128"/>
    <s v="2016, 2017: Modernização e integração das inteligências - PM; 2018, 2019, 2020: Inteligência de Segurança Pública - PM"/>
    <n v="33"/>
    <s v="Outras Despesas Correntes"/>
    <n v="554000"/>
    <n v="149000"/>
    <n v="115861.56"/>
    <n v="93563.24"/>
    <n v="89405.24"/>
    <x v="1"/>
    <x v="6"/>
    <x v="5"/>
    <x v="1"/>
    <x v="5"/>
  </r>
  <r>
    <n v="410051"/>
    <s v="Agência de Desenvolvimento Regional de Blumenau"/>
    <n v="4"/>
    <s v="Administração"/>
    <n v="850"/>
    <s v="2010, 2011: Qualificação e Valorização dos Servidores Públicos; 2012, 2013, 2014, 2015, 2016, 2017, 2018, 2019, 2020: Gestão de Pessoas"/>
    <n v="13603"/>
    <s v="Administração de pessoal e encargos sociais - ADR - Blumenau"/>
    <n v="33"/>
    <s v="Outras Despesas Correntes"/>
    <n v="101238"/>
    <n v="103366.7"/>
    <n v="103366.7"/>
    <n v="103366.7"/>
    <n v="103366.7"/>
    <x v="1"/>
    <x v="21"/>
    <x v="2"/>
    <x v="1"/>
    <x v="1"/>
  </r>
  <r>
    <n v="180001"/>
    <s v="Secretaria de Estado do Planejamento"/>
    <n v="4"/>
    <s v="Administração"/>
    <n v="208"/>
    <s v="Planejamento Estratégico de Desenvolvimento e Gestão de Informações"/>
    <n v="13196"/>
    <s v="2016: Revisão, atualização e manutenção do arquivo gráfico municipal de Santa Catarina; 2017, 2018, 2019: Fortalecimento das estruturas de manutenção do arquivo gráfico municipal"/>
    <n v="33"/>
    <s v="Outras Despesas Correntes"/>
    <n v="8000"/>
    <n v="0"/>
    <n v="0"/>
    <n v="0"/>
    <n v="0"/>
    <x v="1"/>
    <x v="15"/>
    <x v="2"/>
    <x v="1"/>
    <x v="11"/>
  </r>
  <r>
    <n v="520090"/>
    <s v="Fundo Estadual de Apoio aos Municípios"/>
    <n v="4"/>
    <s v="Administração"/>
    <n v="100"/>
    <s v="2010, 2011: ProPav Rural; 2012, 2013, 2014, 2015, 2016, 2017, 2018, 2019, 2020: Caminhos do Desenvolvimento"/>
    <n v="13416"/>
    <s v="Apoio a projetos municipais de investimentos - Pacto pelos Municípios - Caminhos do Desenvolvimento"/>
    <n v="44"/>
    <s v="Investimentos"/>
    <n v="0"/>
    <n v="739709.99"/>
    <n v="467221.86"/>
    <n v="467221.86"/>
    <n v="467221.86"/>
    <x v="1"/>
    <x v="56"/>
    <x v="2"/>
    <x v="1"/>
    <x v="28"/>
  </r>
  <r>
    <n v="160084"/>
    <s v="Fundo de Melhoria da Polícia Civil"/>
    <n v="6"/>
    <s v="Segurança Pública"/>
    <n v="707"/>
    <s v="Suporte Institucional Integrado"/>
    <n v="11846"/>
    <s v="2012, 2013, 2014, 2015, 2016: Manutenção de instalações físicas - PC; 2017, 2018, 2019: Manutenção e reforma de instalações físicas - PC; 2020: Obras, reformas e melhorias nas instalações físicas - PC"/>
    <n v="44"/>
    <s v="Investimentos"/>
    <n v="500000"/>
    <n v="101819.3"/>
    <n v="38898.199999999997"/>
    <n v="11330"/>
    <n v="11330"/>
    <x v="1"/>
    <x v="52"/>
    <x v="5"/>
    <x v="1"/>
    <x v="33"/>
  </r>
  <r>
    <n v="540096"/>
    <s v="Fundo Penitenciário do Estado de Santa Catarina - FUPESC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20"/>
    <s v="Profissionalização dos apenados e adolescentes em conflito com a lei - SJC"/>
    <n v="33"/>
    <s v="Outras Despesas Correntes"/>
    <n v="500000"/>
    <n v="2501005.19"/>
    <n v="611335.01"/>
    <n v="332673.01"/>
    <n v="332673.01"/>
    <x v="1"/>
    <x v="23"/>
    <x v="9"/>
    <x v="1"/>
    <x v="12"/>
  </r>
  <r>
    <n v="530025"/>
    <s v="Departamento Estadual de Infraestrutura"/>
    <n v="26"/>
    <s v="Transporte"/>
    <n v="110"/>
    <s v="Construção de Rodovias"/>
    <n v="1239"/>
    <s v="AP - Pavimentação da SC-390, trecho Anita Garibaldi - Celso Ramos"/>
    <n v="44"/>
    <s v="Investimentos"/>
    <n v="17000000"/>
    <n v="0"/>
    <n v="0"/>
    <n v="0"/>
    <n v="0"/>
    <x v="0"/>
    <x v="24"/>
    <x v="4"/>
    <x v="4"/>
    <x v="40"/>
  </r>
  <r>
    <n v="480091"/>
    <s v="Fundo Estadual de Saúde"/>
    <n v="10"/>
    <s v="Saúde"/>
    <n v="430"/>
    <s v="Atenção de Média e Alta Complexidade Ambulatorial e Hospitalar"/>
    <n v="12182"/>
    <s v="AP - Manter convênio para adequação da atenção da média e alta complexidade - ADR - Mafra"/>
    <n v="33"/>
    <s v="Outras Despesas Correntes"/>
    <n v="100000"/>
    <n v="0"/>
    <n v="0"/>
    <n v="0"/>
    <n v="0"/>
    <x v="1"/>
    <x v="0"/>
    <x v="0"/>
    <x v="1"/>
    <x v="0"/>
  </r>
  <r>
    <n v="540096"/>
    <s v="Fundo Penitenciário do Estado de Santa Catarina - FUPESC"/>
    <n v="4"/>
    <s v="Administração"/>
    <n v="900"/>
    <s v="Gestão Administrativa - Poder Executivo"/>
    <n v="12753"/>
    <s v="2015, 2016, 2017, 2018, 2019: Aquisição de veículos e equipamentos - FUNPAT - SEA; 2020: Aquisição de bens móveis para serviços administrativos FUNPAT - SEA"/>
    <n v="44"/>
    <s v="Investimentos"/>
    <n v="0"/>
    <n v="27200"/>
    <n v="0"/>
    <n v="0"/>
    <n v="0"/>
    <x v="1"/>
    <x v="23"/>
    <x v="2"/>
    <x v="1"/>
    <x v="4"/>
  </r>
  <r>
    <n v="520091"/>
    <s v="Fundo de Apoio ao Desenvolvimento Empresarial de Santa Catarina"/>
    <n v="4"/>
    <s v="Administração"/>
    <n v="200"/>
    <s v="Competitividade e Excelência Econômica"/>
    <n v="12975"/>
    <s v="2016: Subvenção Econômica a Empresas; 2017, 2018, 2019, 2020: Subvenções econômicas a empresas"/>
    <n v="45"/>
    <s v="Inversões Financeiras"/>
    <n v="14735213"/>
    <n v="0"/>
    <n v="0"/>
    <n v="0"/>
    <n v="0"/>
    <x v="1"/>
    <x v="57"/>
    <x v="2"/>
    <x v="1"/>
    <x v="41"/>
  </r>
  <r>
    <n v="450001"/>
    <s v="Secretaria de Estado da Educação"/>
    <n v="12"/>
    <s v="Educação"/>
    <n v="610"/>
    <s v="Educação Básica com Qualidade e Equidade"/>
    <n v="14227"/>
    <s v="Emenda parlamentar impositiva da Educação"/>
    <n v="33"/>
    <s v="Outras Despesas Correntes"/>
    <n v="0"/>
    <n v="4284849.66"/>
    <n v="2167442.41"/>
    <n v="372376.15"/>
    <n v="301376.15000000002"/>
    <x v="1"/>
    <x v="42"/>
    <x v="6"/>
    <x v="1"/>
    <x v="6"/>
  </r>
  <r>
    <n v="450001"/>
    <s v="Secretaria de Estado da Educação"/>
    <n v="12"/>
    <s v="Educação"/>
    <n v="610"/>
    <s v="Educação Básica com Qualidade e Equidade"/>
    <n v="7113"/>
    <s v="2010: Apoio Financeiro aos Municípios - SED; 2011, 2012, 2013, 2014, 2015: Apoio financeiro aos municípios - SED; 2016, 2017, 2018, 2019, 2020: Cooperação com municípios para gestão da educação básica"/>
    <n v="33"/>
    <s v="Outras Despesas Correntes"/>
    <n v="6000000"/>
    <n v="3824322.67"/>
    <n v="2745922.67"/>
    <n v="1404837.05"/>
    <n v="1232712.05"/>
    <x v="1"/>
    <x v="42"/>
    <x v="6"/>
    <x v="1"/>
    <x v="6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10937"/>
    <s v="Capacitação profissional dos agentes públicos - ENA"/>
    <n v="33"/>
    <s v="Outras Despesas Correntes"/>
    <n v="20000"/>
    <n v="15000"/>
    <n v="0"/>
    <n v="0"/>
    <n v="0"/>
    <x v="1"/>
    <x v="58"/>
    <x v="2"/>
    <x v="1"/>
    <x v="1"/>
  </r>
  <r>
    <n v="480091"/>
    <s v="Fundo Estadual de Saúde"/>
    <n v="10"/>
    <s v="Saúde"/>
    <n v="430"/>
    <s v="Atenção de Média e Alta Complexidade Ambulatorial e Hospitalar"/>
    <n v="13314"/>
    <s v="2016: AP - Reformar, equipar e ampliar o Hospital da Fundação - SDR - São Lourenço do Oeste; 2017, 2018, 2019: AP - Reformar, equipar e ampliar o Hospital da Fundação - ADR - São Lourenço do Oeste"/>
    <n v="44"/>
    <s v="Investimentos"/>
    <n v="100000"/>
    <n v="0"/>
    <n v="0"/>
    <n v="0"/>
    <n v="0"/>
    <x v="1"/>
    <x v="0"/>
    <x v="0"/>
    <x v="1"/>
    <x v="0"/>
  </r>
  <r>
    <n v="160097"/>
    <s v="Fundo de Melhoria da Polícia Militar"/>
    <n v="26"/>
    <s v="Transporte"/>
    <n v="130"/>
    <s v="Conservação e Segurança Rodoviária"/>
    <n v="122"/>
    <s v="Aquisição de combustíveis e lubrificantes - DEINFRA e PRMv"/>
    <n v="33"/>
    <s v="Outras Despesas Correntes"/>
    <n v="0"/>
    <n v="827678.91"/>
    <n v="827678.91"/>
    <n v="827678.91"/>
    <n v="827678.91"/>
    <x v="1"/>
    <x v="6"/>
    <x v="4"/>
    <x v="1"/>
    <x v="10"/>
  </r>
  <r>
    <n v="160084"/>
    <s v="Fundo de Melhoria da Polícia Civil"/>
    <n v="6"/>
    <s v="Segurança Pública"/>
    <n v="707"/>
    <s v="Suporte Institucional Integrado"/>
    <n v="13142"/>
    <s v="Gestão de pessoal terceirizado - PC"/>
    <n v="33"/>
    <s v="Outras Despesas Correntes"/>
    <n v="15200000"/>
    <n v="12488605.17"/>
    <n v="12284144.91"/>
    <n v="11278717.48"/>
    <n v="11278717.48"/>
    <x v="1"/>
    <x v="52"/>
    <x v="5"/>
    <x v="1"/>
    <x v="33"/>
  </r>
  <r>
    <n v="410051"/>
    <s v="Agência de Desenvolvimento Regional de Blumenau"/>
    <n v="4"/>
    <s v="Administração"/>
    <n v="850"/>
    <s v="2010, 2011: Qualificação e Valorização dos Servidores Públicos; 2012, 2013, 2014, 2015, 2016, 2017, 2018, 2019, 2020: Gestão de Pessoas"/>
    <n v="13603"/>
    <s v="Administração de pessoal e encargos sociais - ADR - Blumenau"/>
    <n v="31"/>
    <s v="Pessoal e Encargos Sociais"/>
    <n v="3498762"/>
    <n v="1489218.39"/>
    <n v="1489218.39"/>
    <n v="1489218.39"/>
    <n v="1489218.39"/>
    <x v="1"/>
    <x v="21"/>
    <x v="2"/>
    <x v="1"/>
    <x v="1"/>
  </r>
  <r>
    <n v="410059"/>
    <s v="Agência de Desenvolvimento Regional de Jaraguá do Sul"/>
    <n v="12"/>
    <s v="Educação"/>
    <n v="625"/>
    <s v="Valorização dos Profissionais da Educação"/>
    <n v="13970"/>
    <s v="Administração de pessoal e encargos sociais - GERED - ADR - Jaraguá do Sul"/>
    <n v="33"/>
    <s v="Outras Despesas Correntes"/>
    <n v="150064"/>
    <n v="36218.17"/>
    <n v="36218.17"/>
    <n v="36218.17"/>
    <n v="36218.17"/>
    <x v="1"/>
    <x v="59"/>
    <x v="6"/>
    <x v="1"/>
    <x v="8"/>
  </r>
  <r>
    <n v="410062"/>
    <s v="Agência de Desenvolvimento Regional de Lages"/>
    <n v="12"/>
    <s v="Educação"/>
    <n v="610"/>
    <s v="Educação Básica com Qualidade e Equidade"/>
    <n v="13944"/>
    <s v="Transporte escolar dos alunos da educação básica - ADR - Lages"/>
    <n v="33"/>
    <s v="Outras Despesas Correntes"/>
    <n v="6810945"/>
    <n v="0"/>
    <n v="0"/>
    <n v="0"/>
    <n v="0"/>
    <x v="1"/>
    <x v="16"/>
    <x v="6"/>
    <x v="1"/>
    <x v="6"/>
  </r>
  <r>
    <n v="520030"/>
    <s v="Fundação Escola de Governo - ENA"/>
    <n v="4"/>
    <s v="Administração"/>
    <n v="900"/>
    <s v="Gestão Administrativa - Poder Executivo"/>
    <n v="10940"/>
    <s v="Manutenção e modernização dos serviços de tecnologia da informação e comunicação - ENA"/>
    <n v="44"/>
    <s v="Investimentos"/>
    <n v="15000"/>
    <n v="15000"/>
    <n v="0"/>
    <n v="0"/>
    <n v="0"/>
    <x v="1"/>
    <x v="58"/>
    <x v="2"/>
    <x v="1"/>
    <x v="4"/>
  </r>
  <r>
    <n v="440022"/>
    <s v="Companhia Integrada de Desenvolvimento Agrícola de Santa Catarina"/>
    <n v="20"/>
    <s v="Agricultura"/>
    <n v="315"/>
    <s v="Defesa Sanitária Agropecuária"/>
    <n v="2625"/>
    <s v="Ações de Defesa Sanitária Vegetal"/>
    <n v="44"/>
    <s v="Investimentos"/>
    <n v="0"/>
    <n v="267540"/>
    <n v="199163.28"/>
    <n v="136863.28"/>
    <n v="136863.28"/>
    <x v="1"/>
    <x v="60"/>
    <x v="8"/>
    <x v="1"/>
    <x v="42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7"/>
    <s v="Projetos de engenharia rodoviária - BID-VI"/>
    <n v="44"/>
    <s v="Investimentos"/>
    <n v="0"/>
    <n v="2372242.5299999998"/>
    <n v="280740"/>
    <n v="0"/>
    <n v="0"/>
    <x v="1"/>
    <x v="5"/>
    <x v="4"/>
    <x v="1"/>
    <x v="38"/>
  </r>
  <r>
    <n v="410038"/>
    <s v="Agência de Desenvolvimento Regional de Maravilha"/>
    <n v="12"/>
    <s v="Educação"/>
    <n v="625"/>
    <s v="Valorização dos Profissionais da Educação"/>
    <n v="13637"/>
    <s v="Capacitação de profissionais da educação básica - ADR - Maravilha"/>
    <n v="33"/>
    <s v="Outras Despesas Correntes"/>
    <n v="107518"/>
    <n v="1953"/>
    <n v="1953"/>
    <n v="1953"/>
    <n v="1953"/>
    <x v="1"/>
    <x v="34"/>
    <x v="6"/>
    <x v="1"/>
    <x v="8"/>
  </r>
  <r>
    <n v="540091"/>
    <s v="Fundo Rotativo da Penitenciária  Industrial de Joinville"/>
    <n v="14"/>
    <s v="Direitos da Cidadania"/>
    <n v="750"/>
    <s v="Expansão e Modernização do Sistema Prisional e Socioeducativo"/>
    <n v="10924"/>
    <s v="Construção, reforma e ampliação de unidades do sistema prisional e socioeducativo"/>
    <n v="33"/>
    <s v="Outras Despesas Correntes"/>
    <n v="0"/>
    <n v="13280"/>
    <n v="13280"/>
    <n v="13280"/>
    <n v="13280"/>
    <x v="0"/>
    <x v="43"/>
    <x v="9"/>
    <x v="5"/>
    <x v="43"/>
  </r>
  <r>
    <n v="160097"/>
    <s v="Fundo de Melhoria da Polícia Militar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684667.12"/>
    <n v="684667.12"/>
    <n v="306891.12"/>
    <n v="299736.12"/>
    <x v="1"/>
    <x v="6"/>
    <x v="2"/>
    <x v="1"/>
    <x v="21"/>
  </r>
  <r>
    <n v="410062"/>
    <s v="Agência de Desenvolvimento Regional de Lages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39279.279999999999"/>
    <n v="39279.279999999999"/>
    <n v="39279.279999999999"/>
    <n v="39279.279999999999"/>
    <x v="1"/>
    <x v="16"/>
    <x v="0"/>
    <x v="1"/>
    <x v="2"/>
  </r>
  <r>
    <n v="270001"/>
    <s v="Secretaria de Estado do Desenvolvimento Econômico Sustentável"/>
    <n v="19"/>
    <s v="Ciência e Tecnologia"/>
    <n v="346"/>
    <s v="Tecnologia e Inovação para o Desenvolvimento Sustentável"/>
    <n v="13001"/>
    <s v="Apoiar projetos e programas voltados a empresa de base tecnológica"/>
    <n v="44"/>
    <s v="Investimentos"/>
    <n v="0"/>
    <n v="2655980"/>
    <n v="2044924.11"/>
    <n v="1565636.86"/>
    <n v="1565636.86"/>
    <x v="1"/>
    <x v="61"/>
    <x v="20"/>
    <x v="1"/>
    <x v="44"/>
  </r>
  <r>
    <n v="480091"/>
    <s v="Fundo Estadual de Saúde"/>
    <n v="10"/>
    <s v="Saúde"/>
    <n v="430"/>
    <s v="Atenção de Média e Alta Complexidade Ambulatorial e Hospitalar"/>
    <n v="5861"/>
    <s v="AP - Manutenção do Hospital terceirizado Regional Lenoir Vargas Ferreira - ADR - Chapecó"/>
    <n v="33"/>
    <s v="Outras Despesas Correntes"/>
    <n v="22000000"/>
    <n v="12600000"/>
    <n v="12600000"/>
    <n v="12600000"/>
    <n v="12600000"/>
    <x v="1"/>
    <x v="0"/>
    <x v="0"/>
    <x v="1"/>
    <x v="0"/>
  </r>
  <r>
    <n v="410056"/>
    <s v="Agência de Desenvolvimento Regional de Criciúma"/>
    <n v="27"/>
    <s v="Desporto e Lazer"/>
    <n v="650"/>
    <s v="Desenvolvimento e Fortalecimento do Esporte e do Lazer"/>
    <n v="11130"/>
    <s v="Apoio às ações na área do esporte - FUNDOSOCIAL"/>
    <n v="44"/>
    <s v="Investimentos"/>
    <n v="0"/>
    <n v="21704.9"/>
    <n v="21704.9"/>
    <n v="21704.9"/>
    <n v="21704.9"/>
    <x v="1"/>
    <x v="19"/>
    <x v="17"/>
    <x v="1"/>
    <x v="45"/>
  </r>
  <r>
    <n v="530001"/>
    <s v="Secretaria de Estado da Infraestrutura e Mobilidade"/>
    <n v="26"/>
    <s v="Transporte"/>
    <n v="120"/>
    <s v="Integração Logística"/>
    <n v="12956"/>
    <s v="Implantação de acesso a aeroportos"/>
    <n v="44"/>
    <s v="Investimentos"/>
    <n v="500000"/>
    <n v="792299.09"/>
    <n v="0"/>
    <n v="0"/>
    <n v="0"/>
    <x v="1"/>
    <x v="5"/>
    <x v="4"/>
    <x v="1"/>
    <x v="46"/>
  </r>
  <r>
    <n v="270001"/>
    <s v="Secretaria de Estado do Desenvolvimento Econômico Sustentável"/>
    <n v="19"/>
    <s v="Ciência e Tecnologia"/>
    <n v="346"/>
    <s v="Tecnologia e Inovação para o Desenvolvimento Sustentável"/>
    <n v="12987"/>
    <s v="2016, 2017, 2018, 2019: Implementar o Programa Catarinense de Inovação em SC; 2020: Estruturar e implementar o Ecossistema Catarinense de Inovação"/>
    <n v="44"/>
    <s v="Investimentos"/>
    <n v="0"/>
    <n v="6820.24"/>
    <n v="0"/>
    <n v="0"/>
    <n v="0"/>
    <x v="1"/>
    <x v="61"/>
    <x v="20"/>
    <x v="1"/>
    <x v="44"/>
  </r>
  <r>
    <n v="270092"/>
    <s v="Fundo Estadual de Recursos Hídricos"/>
    <n v="18"/>
    <s v="Gestão Ambiental"/>
    <n v="350"/>
    <s v="Gestão dos Recursos Hídricos"/>
    <n v="6516"/>
    <s v="Elaboração e implem do plano estadual de recursos hídricos e planos de bacias hidrog - SDS"/>
    <n v="33"/>
    <s v="Outras Despesas Correntes"/>
    <n v="3000000"/>
    <n v="640000"/>
    <n v="0"/>
    <n v="0"/>
    <n v="0"/>
    <x v="1"/>
    <x v="62"/>
    <x v="7"/>
    <x v="1"/>
    <x v="26"/>
  </r>
  <r>
    <n v="480091"/>
    <s v="Fundo Estadual de Saúde"/>
    <n v="10"/>
    <s v="Saúde"/>
    <n v="430"/>
    <s v="Atenção de Média e Alta Complexidade Ambulatorial e Hospitalar"/>
    <n v="13358"/>
    <s v="2016: AP - Construção e aparelhamento de Hospital Regional - SDR - São Joaquim; 2017, 2018: AP - Construção e aparelhamento de Hospital Regional - ADR - São Joaquim; 2019: AP - Construção e aparelhamento de Hospital Regional em São Joaquim"/>
    <n v="44"/>
    <s v="Investimentos"/>
    <n v="100000"/>
    <n v="0"/>
    <n v="0"/>
    <n v="0"/>
    <n v="0"/>
    <x v="1"/>
    <x v="0"/>
    <x v="0"/>
    <x v="1"/>
    <x v="0"/>
  </r>
  <r>
    <n v="270025"/>
    <s v="Instituto de Metrologia de Santa Catarina"/>
    <n v="4"/>
    <s v="Administração"/>
    <n v="900"/>
    <s v="Gestão Administrativa - Poder Executivo"/>
    <n v="3956"/>
    <s v="Manutenção e modernização dos serviços de tecnologia da informação e comunicação - IMETRO"/>
    <n v="33"/>
    <s v="Outras Despesas Correntes"/>
    <n v="100000"/>
    <n v="100000"/>
    <n v="0"/>
    <n v="0"/>
    <n v="0"/>
    <x v="1"/>
    <x v="63"/>
    <x v="2"/>
    <x v="1"/>
    <x v="4"/>
  </r>
  <r>
    <n v="410057"/>
    <s v="Agência de Desenvolvimento Regional de Araranguá"/>
    <n v="4"/>
    <s v="Administração"/>
    <n v="900"/>
    <s v="Gestão Administrativa - Poder Executivo"/>
    <n v="13849"/>
    <s v="Manutenção e modernização dos serviços de tecnologia da informação e comunicação - ADR - Araranguá"/>
    <n v="33"/>
    <s v="Outras Despesas Correntes"/>
    <n v="20000"/>
    <n v="0"/>
    <n v="0"/>
    <n v="0"/>
    <n v="0"/>
    <x v="1"/>
    <x v="28"/>
    <x v="2"/>
    <x v="1"/>
    <x v="4"/>
  </r>
  <r>
    <n v="410011"/>
    <s v="Agência de Desenvolvimento do Turismo de Santa Catarina"/>
    <n v="23"/>
    <s v="Comércio e Serviços"/>
    <n v="850"/>
    <s v="2010, 2011: Qualificação e Valorização dos Servidores Públicos; 2012, 2013, 2014, 2015, 2016, 2017, 2018, 2019, 2020: Gestão de Pessoas"/>
    <n v="14558"/>
    <s v="Encargos com estagiários - SOL"/>
    <n v="33"/>
    <s v="Outras Despesas Correntes"/>
    <n v="0"/>
    <n v="15000"/>
    <n v="1431.65"/>
    <n v="1431.65"/>
    <n v="1431.65"/>
    <x v="1"/>
    <x v="31"/>
    <x v="12"/>
    <x v="1"/>
    <x v="1"/>
  </r>
  <r>
    <n v="450001"/>
    <s v="Secretaria de Estado da Educação"/>
    <n v="12"/>
    <s v="Educação"/>
    <n v="610"/>
    <s v="Educação Básica com Qualidade e Equidade"/>
    <n v="11492"/>
    <s v="2012, 2013, 2014, 2015, 2016, 2017, 2018, 2019: Construção, ampliação ou reforma de unidades escolares - ensino profissional; 2020: Construção, ampliação ou reforma de unidades escolares - Ensino Profissional"/>
    <n v="44"/>
    <s v="Investimentos"/>
    <n v="9000000"/>
    <n v="11737741.84"/>
    <n v="0"/>
    <n v="0"/>
    <n v="0"/>
    <x v="1"/>
    <x v="42"/>
    <x v="6"/>
    <x v="1"/>
    <x v="6"/>
  </r>
  <r>
    <n v="520030"/>
    <s v="Fundação Escola de Governo - ENA"/>
    <n v="4"/>
    <s v="Administração"/>
    <n v="900"/>
    <s v="Gestão Administrativa - Poder Executivo"/>
    <n v="10940"/>
    <s v="Manutenção e modernização dos serviços de tecnologia da informação e comunicação - ENA"/>
    <n v="33"/>
    <s v="Outras Despesas Correntes"/>
    <n v="20000"/>
    <n v="15000"/>
    <n v="0"/>
    <n v="0"/>
    <n v="0"/>
    <x v="1"/>
    <x v="58"/>
    <x v="2"/>
    <x v="1"/>
    <x v="4"/>
  </r>
  <r>
    <n v="540096"/>
    <s v="Fundo Penitenciário do Estado de Santa Catarina - FUPESC"/>
    <n v="14"/>
    <s v="Direitos da Cidadania"/>
    <n v="750"/>
    <s v="Expansão e Modernização do Sistema Prisional e Socioeducativo"/>
    <n v="12540"/>
    <s v="Construção do presídio regional de Araranguá"/>
    <n v="44"/>
    <s v="Investimentos"/>
    <n v="10000000"/>
    <n v="10000000"/>
    <n v="0"/>
    <n v="0"/>
    <n v="0"/>
    <x v="1"/>
    <x v="23"/>
    <x v="9"/>
    <x v="1"/>
    <x v="43"/>
  </r>
  <r>
    <n v="470092"/>
    <s v="Fundo do Plano de Saúde dos Servidores Públicos Estaduais"/>
    <n v="4"/>
    <s v="Administração"/>
    <n v="900"/>
    <s v="Gestão Administrativa - Poder Executivo"/>
    <n v="12972"/>
    <s v="Administração e manutenção dos serviços para os Centros de Atenção ao Segurado - CAS - FPS - SEA"/>
    <n v="44"/>
    <s v="Investimentos"/>
    <n v="47203"/>
    <n v="47203"/>
    <n v="0"/>
    <n v="0"/>
    <n v="0"/>
    <x v="1"/>
    <x v="49"/>
    <x v="2"/>
    <x v="1"/>
    <x v="4"/>
  </r>
  <r>
    <n v="520002"/>
    <s v="Encargos Gerais do Estado"/>
    <n v="4"/>
    <s v="Administração"/>
    <n v="900"/>
    <s v="Gestão Administrativa - Poder Executivo"/>
    <n v="10216"/>
    <s v="Participação no capital social - EPAGRI"/>
    <n v="45"/>
    <s v="Inversões Financeiras"/>
    <n v="6000000"/>
    <n v="3791911.72"/>
    <n v="0"/>
    <n v="0"/>
    <n v="0"/>
    <x v="1"/>
    <x v="3"/>
    <x v="2"/>
    <x v="1"/>
    <x v="4"/>
  </r>
  <r>
    <n v="480091"/>
    <s v="Fundo Estadual de Saúde"/>
    <n v="10"/>
    <s v="Saúde"/>
    <n v="400"/>
    <s v="Gestão do SUS"/>
    <n v="14232"/>
    <s v="2019: Ações para qualificação das ouvidorias municipais; 2020: Ações de readequação e qualificação das ouvidorias"/>
    <n v="44"/>
    <s v="Investimentos"/>
    <n v="400000"/>
    <n v="400000"/>
    <n v="0"/>
    <n v="0"/>
    <n v="0"/>
    <x v="1"/>
    <x v="0"/>
    <x v="0"/>
    <x v="1"/>
    <x v="2"/>
  </r>
  <r>
    <n v="230023"/>
    <s v="Santa Catarina Turismo S.A."/>
    <n v="23"/>
    <s v="Comércio e Serviços"/>
    <n v="640"/>
    <s v="Desenvolvimento do Turismo Catarinense"/>
    <n v="11508"/>
    <s v="Preparação de profissionais p/ apresentar destino turístico SC nos mercados nacional e internacional"/>
    <n v="33"/>
    <s v="Outras Despesas Correntes"/>
    <n v="5000"/>
    <n v="0"/>
    <n v="0"/>
    <n v="0"/>
    <n v="0"/>
    <x v="1"/>
    <x v="64"/>
    <x v="12"/>
    <x v="1"/>
    <x v="20"/>
  </r>
  <r>
    <n v="450022"/>
    <s v="Fundação Universidade do Estado de Santa Catarina"/>
    <n v="12"/>
    <s v="Educação"/>
    <n v="630"/>
    <s v="Gestão do Ensino Superior"/>
    <n v="3176"/>
    <s v="Incentivo aos programas e projetos de extensão da UDESC"/>
    <n v="33"/>
    <s v="Outras Despesas Correntes"/>
    <n v="1000000"/>
    <n v="988476.62"/>
    <n v="960895.38"/>
    <n v="866648.43"/>
    <n v="866648.43"/>
    <x v="1"/>
    <x v="50"/>
    <x v="6"/>
    <x v="1"/>
    <x v="36"/>
  </r>
  <r>
    <n v="160091"/>
    <s v="Fundo para Melhoria da Segurança Pública"/>
    <n v="6"/>
    <s v="Segurança Pública"/>
    <n v="707"/>
    <s v="Suporte Institucional Integrado"/>
    <n v="13167"/>
    <s v="Gestão dos contratos de locação - IGP"/>
    <n v="33"/>
    <s v="Outras Despesas Correntes"/>
    <n v="1709475"/>
    <n v="1775432.45"/>
    <n v="1774729.34"/>
    <n v="1774246.28"/>
    <n v="1774246.28"/>
    <x v="1"/>
    <x v="65"/>
    <x v="5"/>
    <x v="1"/>
    <x v="33"/>
  </r>
  <r>
    <n v="230021"/>
    <s v="Fundação Catarinense de Esporte"/>
    <n v="27"/>
    <s v="Desporto e Lazer"/>
    <n v="650"/>
    <s v="Desenvolvimento e Fortalecimento do Esporte e do Lazer"/>
    <n v="11138"/>
    <s v="Realização de eventos de esporte e lazer"/>
    <n v="33"/>
    <s v="Outras Despesas Correntes"/>
    <n v="6108716"/>
    <n v="4196222.8499999996"/>
    <n v="3877151.61"/>
    <n v="3549815.26"/>
    <n v="3548284.14"/>
    <x v="1"/>
    <x v="44"/>
    <x v="17"/>
    <x v="1"/>
    <x v="45"/>
  </r>
  <r>
    <n v="410057"/>
    <s v="Agência de Desenvolvimento Regional de Araranguá"/>
    <n v="4"/>
    <s v="Administração"/>
    <n v="850"/>
    <s v="2010, 2011: Qualificação e Valorização dos Servidores Públicos; 2012, 2013, 2014, 2015, 2016, 2017, 2018, 2019, 2020: Gestão de Pessoas"/>
    <n v="13841"/>
    <s v="Administração de pessoal e encargos sociais - ADR - Araranguá"/>
    <n v="31"/>
    <s v="Pessoal e Encargos Sociais"/>
    <n v="2260000"/>
    <n v="288853.12"/>
    <n v="288853.12"/>
    <n v="288853.12"/>
    <n v="288853.12"/>
    <x v="1"/>
    <x v="28"/>
    <x v="2"/>
    <x v="1"/>
    <x v="1"/>
  </r>
  <r>
    <n v="410058"/>
    <s v="Agência de Desenvolvimento Regional de Joinville"/>
    <n v="12"/>
    <s v="Educação"/>
    <n v="625"/>
    <s v="Valorização dos Profissionais da Educação"/>
    <n v="13913"/>
    <s v="Administração de pessoal e encargos sociais - GERED - ADR - Joinville"/>
    <n v="33"/>
    <s v="Outras Despesas Correntes"/>
    <n v="157572"/>
    <n v="58236.81"/>
    <n v="58236.81"/>
    <n v="58236.81"/>
    <n v="58236.81"/>
    <x v="1"/>
    <x v="26"/>
    <x v="6"/>
    <x v="1"/>
    <x v="8"/>
  </r>
  <r>
    <n v="410055"/>
    <s v="Agência de Desenvolvimento Regional de Tubarão"/>
    <n v="12"/>
    <s v="Educação"/>
    <n v="625"/>
    <s v="Valorização dos Profissionais da Educação"/>
    <n v="13801"/>
    <s v="Administração de pessoal e encargos sociais - GERED - ADR - Tubarão"/>
    <n v="33"/>
    <s v="Outras Despesas Correntes"/>
    <n v="272414"/>
    <n v="92431.15"/>
    <n v="92431.15"/>
    <n v="92431.15"/>
    <n v="92431.15"/>
    <x v="1"/>
    <x v="66"/>
    <x v="6"/>
    <x v="1"/>
    <x v="8"/>
  </r>
  <r>
    <n v="540096"/>
    <s v="Fundo Penitenciário do Estado de Santa Catarina - FUPESC"/>
    <n v="14"/>
    <s v="Direitos da Cidadania"/>
    <n v="740"/>
    <s v="Gestão do Sistema Prisional e Socioeducativo"/>
    <n v="10927"/>
    <s v="Administração e manutenção dos serviços administrativos gerais - SAP"/>
    <n v="33"/>
    <s v="Outras Despesas Correntes"/>
    <n v="95311298"/>
    <n v="133693732.81999999"/>
    <n v="132158461.53"/>
    <n v="122397203.22"/>
    <n v="101083441.70999999"/>
    <x v="1"/>
    <x v="23"/>
    <x v="9"/>
    <x v="1"/>
    <x v="16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22"/>
    <s v="2012, 2013, 2014, 2015, 2016, 2017: Ampliação da atuação do Estado na Defensoria Pública; 2018, 2019: Ampliação da atuação do Estado na Defensoria Pública - DPE; 2020: Ampliação e manutenção da atuação da Defensoria Pública no Estado"/>
    <n v="33"/>
    <s v="Outras Despesas Correntes"/>
    <n v="4121245"/>
    <n v="9095687.5500000007"/>
    <n v="7642279.8399999999"/>
    <n v="7262104.6100000003"/>
    <n v="7261944.8799999999"/>
    <x v="1"/>
    <x v="20"/>
    <x v="9"/>
    <x v="1"/>
    <x v="14"/>
  </r>
  <r>
    <n v="410040"/>
    <s v="Agência de Desenvolvimento Regional de Chapecó"/>
    <n v="4"/>
    <s v="Administração"/>
    <n v="850"/>
    <s v="2010, 2011: Qualificação e Valorização dos Servidores Públicos; 2012, 2013, 2014, 2015, 2016, 2017, 2018, 2019, 2020: Gestão de Pessoas"/>
    <n v="13673"/>
    <s v="Administração de pessoal e encargos sociais - ADR - Chapecó"/>
    <n v="33"/>
    <s v="Outras Despesas Correntes"/>
    <n v="70000"/>
    <n v="37633.43"/>
    <n v="37633.43"/>
    <n v="37633.43"/>
    <n v="37633.43"/>
    <x v="1"/>
    <x v="14"/>
    <x v="2"/>
    <x v="1"/>
    <x v="1"/>
  </r>
  <r>
    <n v="410037"/>
    <s v="Agência de Desenvolvimento Regional de São Miguel do Oeste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46743.73"/>
    <n v="46743.73"/>
    <n v="46743.73"/>
    <n v="46743.73"/>
    <x v="1"/>
    <x v="10"/>
    <x v="0"/>
    <x v="1"/>
    <x v="2"/>
  </r>
  <r>
    <n v="410043"/>
    <s v="Agência de Desenvolvimento Regional de Joaçaba"/>
    <n v="4"/>
    <s v="Administração"/>
    <n v="900"/>
    <s v="Gestão Administrativa - Poder Executivo"/>
    <n v="13733"/>
    <s v="Administração e manutenção dos serviços administrativos gerais - ADR - Joaçaba"/>
    <n v="33"/>
    <s v="Outras Despesas Correntes"/>
    <n v="529685"/>
    <n v="67347.31"/>
    <n v="67347.31"/>
    <n v="67347.31"/>
    <n v="67347.31"/>
    <x v="1"/>
    <x v="7"/>
    <x v="2"/>
    <x v="1"/>
    <x v="4"/>
  </r>
  <r>
    <n v="540096"/>
    <s v="Fundo Penitenciário do Estado de Santa Catarina - FUPESC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19"/>
    <s v="Atendimento social, psicológico, jurídico, pedagógico e saúde ao sistema prisional e socioeducativo"/>
    <n v="33"/>
    <s v="Outras Despesas Correntes"/>
    <n v="18000000"/>
    <n v="12879943.130000001"/>
    <n v="12827715.17"/>
    <n v="12761522.08"/>
    <n v="12526589.73"/>
    <x v="1"/>
    <x v="23"/>
    <x v="9"/>
    <x v="1"/>
    <x v="12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12483"/>
    <s v="Transferência de renda complementar - Santa Renda"/>
    <n v="33"/>
    <s v="Outras Despesas Correntes"/>
    <n v="12000000"/>
    <n v="5886651.6500000004"/>
    <n v="5886651.6500000004"/>
    <n v="5886651.6500000004"/>
    <n v="5886651.6500000004"/>
    <x v="1"/>
    <x v="67"/>
    <x v="11"/>
    <x v="1"/>
    <x v="47"/>
  </r>
  <r>
    <n v="410048"/>
    <s v="Agência de Desenvolvimento Regional de Rio do Sul"/>
    <n v="12"/>
    <s v="Educação"/>
    <n v="610"/>
    <s v="Educação Básica com Qualidade e Equidade"/>
    <n v="13853"/>
    <s v="AP - Manutenção e reforma de escolas - educação básica - ADR - Rio do Sul"/>
    <n v="33"/>
    <s v="Outras Despesas Correntes"/>
    <n v="1927836"/>
    <n v="76503.77"/>
    <n v="76503.77"/>
    <n v="76503.77"/>
    <n v="76503.77"/>
    <x v="1"/>
    <x v="8"/>
    <x v="6"/>
    <x v="1"/>
    <x v="6"/>
  </r>
  <r>
    <n v="410053"/>
    <s v="Agência de Desenvolvimento Regional de Itajai"/>
    <n v="4"/>
    <s v="Administração"/>
    <n v="900"/>
    <s v="Gestão Administrativa - Poder Executivo"/>
    <n v="13685"/>
    <s v="Administração e manutenção dos serviços administrativos gerais - ADR - Itajaí"/>
    <n v="33"/>
    <s v="Outras Despesas Correntes"/>
    <n v="1594079"/>
    <n v="157468.45000000001"/>
    <n v="157468.45000000001"/>
    <n v="157468.45000000001"/>
    <n v="157468.45000000001"/>
    <x v="1"/>
    <x v="68"/>
    <x v="2"/>
    <x v="1"/>
    <x v="4"/>
  </r>
  <r>
    <n v="470091"/>
    <s v="Fundo de Materiais, Publicações e Impressos Oficiais"/>
    <n v="4"/>
    <s v="Administração"/>
    <n v="900"/>
    <s v="Gestão Administrativa - Poder Executivo"/>
    <n v="12968"/>
    <s v="2016, 2017, 2018: Administração e manutenção dos serviços da Imprensa Oficial - FMPIO - SEA; 2019: Administração e Modernização do Arquivo Público e da Imprensa Oficial - FMPIO - SEA"/>
    <n v="33"/>
    <s v="Outras Despesas Correntes"/>
    <n v="2258869"/>
    <n v="2421801.8199999998"/>
    <n v="1144600.57"/>
    <n v="1136352.31"/>
    <n v="1136352.31"/>
    <x v="1"/>
    <x v="36"/>
    <x v="2"/>
    <x v="1"/>
    <x v="4"/>
  </r>
  <r>
    <n v="480091"/>
    <s v="Fundo Estadual de Saúde"/>
    <n v="10"/>
    <s v="Saúde"/>
    <n v="440"/>
    <s v="2010, 2011: Educação Permanente para o Sistema Único de Saúde; 2012, 2013, 2014, 2015, 2016, 2017, 2018, 2019, 2020: Assistência Farmacêutica"/>
    <n v="11477"/>
    <s v="Repasse de recurso financeiro aos municípios para compra de medicamentos básicos"/>
    <n v="33"/>
    <s v="Outras Despesas Correntes"/>
    <n v="29200000"/>
    <n v="33581991.770000003"/>
    <n v="33026891.32"/>
    <n v="30598326.960000001"/>
    <n v="30591396.329999998"/>
    <x v="1"/>
    <x v="0"/>
    <x v="0"/>
    <x v="1"/>
    <x v="48"/>
  </r>
  <r>
    <n v="530025"/>
    <s v="Departamento Estadual de Infraestrutura"/>
    <n v="26"/>
    <s v="Transporte"/>
    <n v="145"/>
    <s v="2012, 2013, 2014, 2015, 2016, 2017, 2018, 2019: Elaboração de Projetos e Estudos de Infraestrutura; 2020: Elaboração de Planos, Estudos e Projetos de Infraestrutura"/>
    <n v="235"/>
    <s v="Projetos de engenharia rodoviária - DEINFRA"/>
    <n v="44"/>
    <s v="Investimentos"/>
    <n v="4000000"/>
    <n v="198531.77"/>
    <n v="198531.77"/>
    <n v="198531.77"/>
    <n v="198531.77"/>
    <x v="1"/>
    <x v="24"/>
    <x v="4"/>
    <x v="1"/>
    <x v="38"/>
  </r>
  <r>
    <n v="410091"/>
    <s v="Fundo Especial de Estudos Jurídicos e de Reaparelhamento"/>
    <n v="3"/>
    <s v="Essencial à Justiça"/>
    <n v="850"/>
    <s v="2010, 2011: Qualificação e Valorização dos Servidores Públicos; 2012, 2013, 2014, 2015, 2016, 2017, 2018, 2019, 2020: Gestão de Pessoas"/>
    <n v="8083"/>
    <s v="Encargos com estagiários - FUNJURE - PGE"/>
    <n v="33"/>
    <s v="Outras Despesas Correntes"/>
    <n v="2905000"/>
    <n v="4615000"/>
    <n v="2461073"/>
    <n v="2461073"/>
    <n v="2461073"/>
    <x v="1"/>
    <x v="40"/>
    <x v="16"/>
    <x v="1"/>
    <x v="1"/>
  </r>
  <r>
    <n v="530025"/>
    <s v="Departamento Estadual de Infraestrutura"/>
    <n v="26"/>
    <s v="Transporte"/>
    <n v="101"/>
    <s v="Acelera Santa Catarina"/>
    <n v="1302"/>
    <s v="AP - Pavimentação da SC-370, trecho Urubici - Serra do Corvo Branco - Aiurê - Grão Pará"/>
    <n v="44"/>
    <s v="Investimentos"/>
    <n v="10000000"/>
    <n v="3647947.58"/>
    <n v="3647947.58"/>
    <n v="3647947.58"/>
    <n v="3647947.58"/>
    <x v="1"/>
    <x v="24"/>
    <x v="4"/>
    <x v="1"/>
    <x v="19"/>
  </r>
  <r>
    <n v="530025"/>
    <s v="Departamento Estadual de Infraestrutura"/>
    <n v="26"/>
    <s v="Transporte"/>
    <n v="110"/>
    <s v="Construção de Rodovias"/>
    <n v="12697"/>
    <s v="AP - Pavim SC-390, tr BR-116 (p Lages) - São Jorge, acesso Bodegão (p Usina Pai-Querê/ Coxilha Rica)"/>
    <n v="44"/>
    <s v="Investimentos"/>
    <n v="28728000"/>
    <n v="20131871.489999998"/>
    <n v="20131871.489999998"/>
    <n v="20131871.489999998"/>
    <n v="20131871.489999998"/>
    <x v="0"/>
    <x v="24"/>
    <x v="4"/>
    <x v="6"/>
    <x v="40"/>
  </r>
  <r>
    <n v="410056"/>
    <s v="Agência de Desenvolvimento Regional de Criciúma"/>
    <n v="12"/>
    <s v="Educação"/>
    <n v="610"/>
    <s v="Educação Básica com Qualidade e Equidade"/>
    <n v="13828"/>
    <s v="Operacionalização da educação profissional - ADR - Criciúma"/>
    <n v="33"/>
    <s v="Outras Despesas Correntes"/>
    <n v="250789"/>
    <n v="0"/>
    <n v="0"/>
    <n v="0"/>
    <n v="0"/>
    <x v="1"/>
    <x v="19"/>
    <x v="6"/>
    <x v="1"/>
    <x v="6"/>
  </r>
  <r>
    <n v="410056"/>
    <s v="Agência de Desenvolvimento Regional de Criciúma"/>
    <n v="12"/>
    <s v="Educação"/>
    <n v="625"/>
    <s v="Valorização dos Profissionais da Educação"/>
    <n v="13833"/>
    <s v="Administração de pessoal e encargos sociais - GERED - ADR - Criciúma"/>
    <n v="31"/>
    <s v="Pessoal e Encargos Sociais"/>
    <n v="5465282"/>
    <n v="1533701.65"/>
    <n v="1533701.65"/>
    <n v="1533701.65"/>
    <n v="1533701.65"/>
    <x v="1"/>
    <x v="19"/>
    <x v="6"/>
    <x v="1"/>
    <x v="8"/>
  </r>
  <r>
    <n v="530001"/>
    <s v="Secretaria de Estado da Infraestrutura e Mobilidade"/>
    <n v="26"/>
    <s v="Transporte"/>
    <n v="140"/>
    <s v="Reabilitação e Aumento de Capacidade de Rodovias"/>
    <n v="14471"/>
    <s v="2019: AP - Reabilitação/aum cap SC-283, tr BR-153 -Concórdia-Seara-Chapecó - S Carlos - Palmitos - Mondaí; 2020: Reabiliação/aum capac SC-283, tr BR-153 - Concórdia - Seara - Chapecó - S.Carlos - Palmitos - Mondaí"/>
    <n v="44"/>
    <s v="Investimentos"/>
    <n v="0"/>
    <n v="589774.6"/>
    <n v="0"/>
    <n v="0"/>
    <n v="0"/>
    <x v="1"/>
    <x v="5"/>
    <x v="4"/>
    <x v="1"/>
    <x v="25"/>
  </r>
  <r>
    <n v="410053"/>
    <s v="Agência de Desenvolvimento Regional de Itajai"/>
    <n v="12"/>
    <s v="Educação"/>
    <n v="625"/>
    <s v="Valorização dos Profissionais da Educação"/>
    <n v="13713"/>
    <s v="Administração de pessoal e encargos sociais - GERED - ADR - Itajaí"/>
    <n v="31"/>
    <s v="Pessoal e Encargos Sociais"/>
    <n v="7326275"/>
    <n v="1869727.6"/>
    <n v="1869727.6"/>
    <n v="1869727.6"/>
    <n v="1869727.6"/>
    <x v="1"/>
    <x v="68"/>
    <x v="6"/>
    <x v="1"/>
    <x v="8"/>
  </r>
  <r>
    <n v="470076"/>
    <s v="Fundo Financeiro"/>
    <n v="9"/>
    <s v="Previdência Social"/>
    <n v="860"/>
    <s v="Gestão Previdenciária"/>
    <n v="9662"/>
    <s v="Pensões - ALESC - Fundo Financeiro"/>
    <n v="31"/>
    <s v="Pessoal e Encargos Sociais"/>
    <n v="58500000"/>
    <n v="64426598.840000004"/>
    <n v="52694223.359999999"/>
    <n v="52694223.359999999"/>
    <n v="52694223.359999999"/>
    <x v="1"/>
    <x v="25"/>
    <x v="1"/>
    <x v="1"/>
    <x v="17"/>
  </r>
  <r>
    <n v="410041"/>
    <s v="Agência de Desenvolvimento Regional de Xanxerê"/>
    <n v="4"/>
    <s v="Administração"/>
    <n v="900"/>
    <s v="Gestão Administrativa - Poder Executivo"/>
    <n v="13698"/>
    <s v="Manutenção e modernização dos serviços de tecnologia da informação e comunicação - ADR - Xanxerê"/>
    <n v="33"/>
    <s v="Outras Despesas Correntes"/>
    <n v="70000"/>
    <n v="18797.47"/>
    <n v="18797.47"/>
    <n v="18797.47"/>
    <n v="18797.47"/>
    <x v="1"/>
    <x v="69"/>
    <x v="2"/>
    <x v="1"/>
    <x v="4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16"/>
    <s v="Desapropriação de áreas para obras de infraestrutura - DEINFRA"/>
    <n v="44"/>
    <s v="Investimentos"/>
    <n v="15000000"/>
    <n v="11948.2"/>
    <n v="11948.2"/>
    <n v="11948.2"/>
    <n v="11948.2"/>
    <x v="1"/>
    <x v="24"/>
    <x v="4"/>
    <x v="1"/>
    <x v="15"/>
  </r>
  <r>
    <n v="410005"/>
    <s v="Secretaria de Estado de Comunicação"/>
    <n v="24"/>
    <s v="Comunicações"/>
    <n v="810"/>
    <s v="Comunicação do Poder Executivo"/>
    <n v="2565"/>
    <s v="Campanhas de caráter social, informativa e institucional - SECOM"/>
    <n v="33"/>
    <s v="Outras Despesas Correntes"/>
    <n v="63000000"/>
    <n v="931.39"/>
    <n v="931.39"/>
    <n v="931.39"/>
    <n v="931.39"/>
    <x v="1"/>
    <x v="45"/>
    <x v="13"/>
    <x v="1"/>
    <x v="23"/>
  </r>
  <r>
    <n v="410057"/>
    <s v="Agência de Desenvolvimento Regional de Araranguá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32388.58"/>
    <n v="32388.58"/>
    <n v="32388.58"/>
    <n v="32388.58"/>
    <x v="1"/>
    <x v="28"/>
    <x v="0"/>
    <x v="1"/>
    <x v="2"/>
  </r>
  <r>
    <n v="230023"/>
    <s v="Santa Catarina Turismo S.A."/>
    <n v="23"/>
    <s v="Comércio e Serviços"/>
    <n v="900"/>
    <s v="Gestão Administrativa - Poder Executivo"/>
    <n v="4600"/>
    <s v="Administração e manutenção dos serviços administrativos gerais - SANTUR"/>
    <n v="44"/>
    <s v="Investimentos"/>
    <n v="55000"/>
    <n v="1709.2"/>
    <n v="1709.2"/>
    <n v="1709.2"/>
    <n v="1709.2"/>
    <x v="1"/>
    <x v="64"/>
    <x v="12"/>
    <x v="1"/>
    <x v="4"/>
  </r>
  <r>
    <n v="480091"/>
    <s v="Fundo Estadual de Saúde"/>
    <n v="10"/>
    <s v="Saúde"/>
    <n v="430"/>
    <s v="Atenção de Média e Alta Complexidade Ambulatorial e Hospitalar"/>
    <n v="11293"/>
    <s v="2012, 2013, 2014, 2015: Manutenção, implementação e ampliação das unidades do SAMU; 2016: Manutenção, implementação e ampliação das unidades do Serviço de Atendimento Movel de Urgência; 2017: Manutenção das unidades do Serviço de Atendimento Móvel de Urgência (SAMU); 2018, 2019, 2020: Manutenção do Serviço de Atendimento Móvel de Urgência - SAMU"/>
    <n v="44"/>
    <s v="Investimentos"/>
    <n v="0"/>
    <n v="4049238.42"/>
    <n v="3398300"/>
    <n v="3398300"/>
    <n v="3398300"/>
    <x v="1"/>
    <x v="0"/>
    <x v="0"/>
    <x v="1"/>
    <x v="0"/>
  </r>
  <r>
    <n v="410047"/>
    <s v="Agência de Desenvolvimento Regional de Curitibanos"/>
    <n v="12"/>
    <s v="Educação"/>
    <n v="610"/>
    <s v="Educação Básica com Qualidade e Equidade"/>
    <n v="13820"/>
    <s v="Administração e manutenção da Gerência Regional de Educação - ADR - Curitibanos"/>
    <n v="33"/>
    <s v="Outras Despesas Correntes"/>
    <n v="267918"/>
    <n v="4354.1899999999996"/>
    <n v="4354.1899999999996"/>
    <n v="4354.1899999999996"/>
    <n v="4354.1899999999996"/>
    <x v="1"/>
    <x v="32"/>
    <x v="6"/>
    <x v="1"/>
    <x v="6"/>
  </r>
  <r>
    <n v="160097"/>
    <s v="Fundo de Melhoria da Polícia Militar"/>
    <n v="3"/>
    <s v="Essencial à Justiça"/>
    <n v="900"/>
    <s v="Gestão Administrativa - Poder Executivo"/>
    <n v="8100"/>
    <s v="Administração e manutenção dos serviços administrativos gerais - FUNJURE - PGE"/>
    <n v="33"/>
    <s v="Outras Despesas Correntes"/>
    <n v="0"/>
    <n v="53891.83"/>
    <n v="53891.83"/>
    <n v="48544.44"/>
    <n v="43869.73"/>
    <x v="1"/>
    <x v="6"/>
    <x v="16"/>
    <x v="1"/>
    <x v="4"/>
  </r>
  <r>
    <n v="530001"/>
    <s v="Secretaria de Estado da Infraestrutura e Mobilidade"/>
    <n v="26"/>
    <s v="Transporte"/>
    <n v="115"/>
    <s v="Gestão do Sistema de Transporte Intermunicipal de Pessoas"/>
    <n v="14277"/>
    <s v="Construção e reforma de terminais rodoviários de passageiros"/>
    <n v="44"/>
    <s v="Investimentos"/>
    <n v="0"/>
    <n v="50500"/>
    <n v="0"/>
    <n v="0"/>
    <n v="0"/>
    <x v="1"/>
    <x v="5"/>
    <x v="4"/>
    <x v="1"/>
    <x v="24"/>
  </r>
  <r>
    <n v="410094"/>
    <s v="Fundo de Desenvolvimento Social"/>
    <n v="6"/>
    <s v="Segurança Pública"/>
    <n v="730"/>
    <s v="Gestão de Riscos"/>
    <n v="11107"/>
    <s v="Apoio financeiro ao Corpo de Bombeiros Voluntários - FUNDOSOCIAL"/>
    <n v="44"/>
    <s v="Investimentos"/>
    <n v="3500000"/>
    <n v="1567472.85"/>
    <n v="0"/>
    <n v="0"/>
    <n v="0"/>
    <x v="1"/>
    <x v="27"/>
    <x v="5"/>
    <x v="1"/>
    <x v="30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249"/>
    <s v="Gerenciamento do Financiamento - BNDES"/>
    <n v="44"/>
    <s v="Investimentos"/>
    <n v="50000"/>
    <n v="50000"/>
    <n v="0"/>
    <n v="0"/>
    <n v="0"/>
    <x v="1"/>
    <x v="5"/>
    <x v="4"/>
    <x v="1"/>
    <x v="15"/>
  </r>
  <r>
    <n v="440001"/>
    <s v="Secretaria de Estado da Agricultura, Pesca e Desenvolvimento Rural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33"/>
    <s v="Outras Despesas Correntes"/>
    <n v="0"/>
    <n v="1328127.6299999999"/>
    <n v="1328127.6299999999"/>
    <n v="1238127.6299999999"/>
    <n v="1238127.6299999999"/>
    <x v="1"/>
    <x v="70"/>
    <x v="2"/>
    <x v="1"/>
    <x v="21"/>
  </r>
  <r>
    <n v="160085"/>
    <s v="Fundo de Melhoria do Corpo de Bombeiros Militar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980000"/>
    <n v="980000"/>
    <n v="690000"/>
    <n v="690000"/>
    <x v="1"/>
    <x v="41"/>
    <x v="2"/>
    <x v="1"/>
    <x v="21"/>
  </r>
  <r>
    <n v="440022"/>
    <s v="Companhia Integrada de Desenvolvimento Agrícola de Santa Catarina"/>
    <n v="3"/>
    <s v="Essencial à Justiça"/>
    <n v="915"/>
    <s v="Gestão Estratégica - Ministério Público"/>
    <n v="6499"/>
    <s v="Reconstituição de bens lesados"/>
    <n v="33"/>
    <s v="Outras Despesas Correntes"/>
    <n v="0"/>
    <n v="61904.68"/>
    <n v="61904.68"/>
    <n v="61904.68"/>
    <n v="61904.68"/>
    <x v="0"/>
    <x v="60"/>
    <x v="16"/>
    <x v="7"/>
    <x v="49"/>
  </r>
  <r>
    <n v="160097"/>
    <s v="Fundo de Melhoria da Polícia Militar"/>
    <n v="3"/>
    <s v="Essencial à Justiça"/>
    <n v="910"/>
    <s v="Gestão Administrativa - Ministério Público"/>
    <n v="6766"/>
    <s v="Aperfeiçoamento de membros e servidores do Ministério Público"/>
    <n v="33"/>
    <s v="Outras Despesas Correntes"/>
    <n v="0"/>
    <n v="39200"/>
    <n v="39200"/>
    <n v="39200"/>
    <n v="0"/>
    <x v="0"/>
    <x v="6"/>
    <x v="16"/>
    <x v="8"/>
    <x v="50"/>
  </r>
  <r>
    <n v="520002"/>
    <s v="Encargos Gerais do Estado"/>
    <n v="4"/>
    <s v="Administração"/>
    <n v="900"/>
    <s v="Gestão Administrativa - Poder Executivo"/>
    <n v="11468"/>
    <s v="Parcelamento de obrigações patronais à cargo da EGE"/>
    <n v="31"/>
    <s v="Pessoal e Encargos Sociais"/>
    <n v="500000"/>
    <n v="500000"/>
    <n v="408888.03"/>
    <n v="408888.03"/>
    <n v="408888.03"/>
    <x v="1"/>
    <x v="3"/>
    <x v="2"/>
    <x v="1"/>
    <x v="4"/>
  </r>
  <r>
    <n v="160097"/>
    <s v="Fundo de Melhoria da Polícia Militar"/>
    <n v="6"/>
    <s v="Segurança Pública"/>
    <n v="705"/>
    <s v="Segurança Cidadã"/>
    <n v="11917"/>
    <s v="2012, 2013, 2014, 2015, 2016: Proteção a vítima e testemunhas ameaçadas; 2017, 2018, 2019, 2020: Programa de proteção à vítima e testemunhas de crimes"/>
    <n v="33"/>
    <s v="Outras Despesas Correntes"/>
    <n v="0"/>
    <n v="56770.01"/>
    <n v="56770.01"/>
    <n v="56770.01"/>
    <n v="56770.01"/>
    <x v="1"/>
    <x v="6"/>
    <x v="5"/>
    <x v="1"/>
    <x v="51"/>
  </r>
  <r>
    <n v="450022"/>
    <s v="Fundação Universidade do Estado de Santa Catarina"/>
    <n v="12"/>
    <s v="Educação"/>
    <n v="630"/>
    <s v="Gestão do Ensino Superior"/>
    <n v="5320"/>
    <s v="Aquisição, construção e reforma de bens imóveis - UDESC/Laguna - CERES"/>
    <n v="33"/>
    <s v="Outras Despesas Correntes"/>
    <n v="0"/>
    <n v="22213.03"/>
    <n v="22213.03"/>
    <n v="7213.03"/>
    <n v="7213.03"/>
    <x v="1"/>
    <x v="50"/>
    <x v="6"/>
    <x v="1"/>
    <x v="36"/>
  </r>
  <r>
    <n v="520030"/>
    <s v="Fundação Escola de Governo - ENA"/>
    <n v="12"/>
    <s v="Educação"/>
    <n v="850"/>
    <s v="2010, 2011: Qualificação e Valorização dos Servidores Públicos; 2012, 2013, 2014, 2015, 2016, 2017, 2018, 2019, 2020: Gestão de Pessoas"/>
    <n v="5852"/>
    <s v="Capacitação e treinamento profissional - UDESC"/>
    <n v="33"/>
    <s v="Outras Despesas Correntes"/>
    <n v="0"/>
    <n v="7715"/>
    <n v="7715"/>
    <n v="7715"/>
    <n v="7715"/>
    <x v="1"/>
    <x v="58"/>
    <x v="6"/>
    <x v="1"/>
    <x v="1"/>
  </r>
  <r>
    <n v="530025"/>
    <s v="Departamento Estadual de Infraestrutura"/>
    <n v="26"/>
    <s v="Transporte"/>
    <n v="130"/>
    <s v="Conservação e Segurança Rodoviária"/>
    <n v="12451"/>
    <s v="2013, 2014, 2015, 2016, 2017, 2018: Tratamento de pontos críticos nas rodovias - BID-VI; 2019: Tratamento de pontos críticos e passivos ambientais nas rodovias - BID-VI"/>
    <n v="44"/>
    <s v="Investimentos"/>
    <n v="17000000"/>
    <n v="1928430.84"/>
    <n v="1928430.84"/>
    <n v="1928430.84"/>
    <n v="1928430.84"/>
    <x v="1"/>
    <x v="24"/>
    <x v="4"/>
    <x v="1"/>
    <x v="10"/>
  </r>
  <r>
    <n v="480091"/>
    <s v="Fundo Estadual de Saúde"/>
    <n v="10"/>
    <s v="Saúde"/>
    <n v="900"/>
    <s v="Gestão Administrativa - Poder Executivo"/>
    <n v="4650"/>
    <s v="Administração e manutenção dos serviços administrativos gerais - SES"/>
    <n v="31"/>
    <s v="Pessoal e Encargos Sociais"/>
    <n v="0"/>
    <n v="526224.21"/>
    <n v="526224.21"/>
    <n v="526224.21"/>
    <n v="526224.21"/>
    <x v="1"/>
    <x v="0"/>
    <x v="0"/>
    <x v="1"/>
    <x v="4"/>
  </r>
  <r>
    <n v="410051"/>
    <s v="Agência de Desenvolvimento Regional de Blumenau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687765.69"/>
    <n v="687765.69"/>
    <n v="687765.69"/>
    <n v="687765.69"/>
    <x v="1"/>
    <x v="21"/>
    <x v="4"/>
    <x v="1"/>
    <x v="15"/>
  </r>
  <r>
    <n v="160097"/>
    <s v="Fundo de Melhoria da Polícia Militar"/>
    <n v="18"/>
    <s v="Gestão Ambiental"/>
    <n v="340"/>
    <s v="Desenvolvimento Ambiental Sustentável"/>
    <n v="8470"/>
    <s v="Fiscalização e atendimento de reclamações ambientais - IMA"/>
    <n v="33"/>
    <s v="Outras Despesas Correntes"/>
    <n v="0"/>
    <n v="509000"/>
    <n v="508999.94"/>
    <n v="409395.78"/>
    <n v="409395.78"/>
    <x v="1"/>
    <x v="6"/>
    <x v="7"/>
    <x v="1"/>
    <x v="7"/>
  </r>
  <r>
    <n v="410048"/>
    <s v="Agência de Desenvolvimento Regional de Rio do Sul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200000"/>
    <n v="200000"/>
    <n v="200000"/>
    <n v="200000"/>
    <x v="1"/>
    <x v="8"/>
    <x v="4"/>
    <x v="1"/>
    <x v="15"/>
  </r>
  <r>
    <n v="480091"/>
    <s v="Fundo Estadual de Saúde"/>
    <n v="10"/>
    <s v="Saúde"/>
    <n v="900"/>
    <s v="Gestão Administrativa - Poder Executivo"/>
    <n v="14263"/>
    <s v="Encargos com precatórios - SES"/>
    <n v="33"/>
    <s v="Outras Despesas Correntes"/>
    <n v="0"/>
    <n v="1042347.78"/>
    <n v="733318.91"/>
    <n v="733318.91"/>
    <n v="733318.91"/>
    <x v="1"/>
    <x v="0"/>
    <x v="0"/>
    <x v="1"/>
    <x v="4"/>
  </r>
  <r>
    <n v="530001"/>
    <s v="Secretaria de Estado da Infraestrutura e Mobilidade"/>
    <n v="26"/>
    <s v="Transporte"/>
    <n v="140"/>
    <s v="Reabilitação e Aumento de Capacidade de Rodovias"/>
    <n v="14468"/>
    <s v="2019: AP - Reabilitação/aumento capacidade da SC-407, trecho Biguaçu - Antônio Carlos; 2020: Reabilitação/aumento de capacidade da SC-407, trecho Biguaçu - Antônio Carlos"/>
    <n v="44"/>
    <s v="Investimentos"/>
    <n v="0"/>
    <n v="3571527.33"/>
    <n v="240244.77"/>
    <n v="240244.77"/>
    <n v="240244.77"/>
    <x v="1"/>
    <x v="5"/>
    <x v="4"/>
    <x v="1"/>
    <x v="25"/>
  </r>
  <r>
    <n v="410060"/>
    <s v="Agência de Desenvolvimento Regional de Mafra"/>
    <n v="12"/>
    <s v="Educação"/>
    <n v="625"/>
    <s v="Valorização dos Profissionais da Educação"/>
    <n v="13898"/>
    <s v="Capacitação de profissionais da educação básica - ADR - Mafra"/>
    <n v="33"/>
    <s v="Outras Despesas Correntes"/>
    <n v="235004"/>
    <n v="0"/>
    <n v="0"/>
    <n v="0"/>
    <n v="0"/>
    <x v="1"/>
    <x v="2"/>
    <x v="6"/>
    <x v="1"/>
    <x v="8"/>
  </r>
  <r>
    <n v="480091"/>
    <s v="Fundo Estadual de Saúde"/>
    <n v="10"/>
    <s v="Saúde"/>
    <n v="430"/>
    <s v="Atenção de Média e Alta Complexidade Ambulatorial e Hospitalar"/>
    <n v="12368"/>
    <s v="2012, 2013, 2014, 2015: Assistência médica hospitalar de média e alta complexidade - SDR - Timbó; 2016: AP - Atendimento hospitalar de média e alta complexidade - SDR - Timbó; 2017, 2018: AP - Atendimento hospitalar de média e alta complexidade - ADR - Timbó; 2019: AP - Atendimento hospitalar de média e alta complexidade na região de Timbó"/>
    <n v="33"/>
    <s v="Outras Despesas Correntes"/>
    <n v="100000"/>
    <n v="0"/>
    <n v="0"/>
    <n v="0"/>
    <n v="0"/>
    <x v="1"/>
    <x v="0"/>
    <x v="0"/>
    <x v="1"/>
    <x v="0"/>
  </r>
  <r>
    <n v="410039"/>
    <s v="Agência de Desenvolvimento Regional de São Lourenço do Oeste"/>
    <n v="12"/>
    <s v="Educação"/>
    <n v="625"/>
    <s v="Valorização dos Profissionais da Educação"/>
    <n v="13659"/>
    <s v="Capacitação de profissionais da educação básica - ADR - São Lourenço do Oeste"/>
    <n v="33"/>
    <s v="Outras Despesas Correntes"/>
    <n v="40251"/>
    <n v="0"/>
    <n v="0"/>
    <n v="0"/>
    <n v="0"/>
    <x v="1"/>
    <x v="71"/>
    <x v="6"/>
    <x v="1"/>
    <x v="8"/>
  </r>
  <r>
    <n v="410039"/>
    <s v="Agência de Desenvolvimento Regional de São Lourenço do Oeste"/>
    <n v="4"/>
    <s v="Administração"/>
    <n v="900"/>
    <s v="Gestão Administrativa - Poder Executivo"/>
    <n v="13655"/>
    <s v="Manutenção e modernização dos serviços de tencnol da inform e comunic - ADR - São Lourenço do Oeste"/>
    <n v="33"/>
    <s v="Outras Despesas Correntes"/>
    <n v="16000"/>
    <n v="0"/>
    <n v="0"/>
    <n v="0"/>
    <n v="0"/>
    <x v="1"/>
    <x v="71"/>
    <x v="2"/>
    <x v="1"/>
    <x v="4"/>
  </r>
  <r>
    <n v="180001"/>
    <s v="Secretaria de Estado do Planejamento"/>
    <n v="4"/>
    <s v="Administração"/>
    <n v="209"/>
    <s v="2016: Desenvolvimento e Redução das Desigualdades Regionais; 2017, 2018, 2019: Crescendo Juntos - Programa de Desenvolvimento e Redução das Desigualdades Regionais"/>
    <n v="13086"/>
    <s v="2016: Formulação e implementação de programa para redução das desigualdades; 2017, 2018, 2019: Programa para redução das desigualdades regionais"/>
    <n v="33"/>
    <s v="Outras Despesas Correntes"/>
    <n v="23000"/>
    <n v="0"/>
    <n v="0"/>
    <n v="0"/>
    <n v="0"/>
    <x v="1"/>
    <x v="15"/>
    <x v="2"/>
    <x v="1"/>
    <x v="22"/>
  </r>
  <r>
    <n v="180001"/>
    <s v="Secretaria de Estado do Planejamento"/>
    <n v="4"/>
    <s v="Administração"/>
    <n v="900"/>
    <s v="Gestão Administrativa - Poder Executivo"/>
    <n v="1225"/>
    <s v="Manutenção e modernização dos serviços de tecnologia da informação e comunicação - SPG"/>
    <n v="33"/>
    <s v="Outras Despesas Correntes"/>
    <n v="4000"/>
    <n v="0"/>
    <n v="0"/>
    <n v="0"/>
    <n v="0"/>
    <x v="1"/>
    <x v="15"/>
    <x v="2"/>
    <x v="1"/>
    <x v="4"/>
  </r>
  <r>
    <n v="470076"/>
    <s v="Fundo Financeiro"/>
    <n v="9"/>
    <s v="Previdência Social"/>
    <n v="860"/>
    <s v="Gestão Previdenciária"/>
    <n v="9660"/>
    <s v="Pensões - TJ - Fundo Financeiro"/>
    <n v="33"/>
    <s v="Outras Despesas Correntes"/>
    <n v="300000"/>
    <n v="300000"/>
    <n v="0"/>
    <n v="0"/>
    <n v="0"/>
    <x v="1"/>
    <x v="25"/>
    <x v="1"/>
    <x v="1"/>
    <x v="17"/>
  </r>
  <r>
    <n v="480091"/>
    <s v="Fundo Estadual de Saúde"/>
    <n v="10"/>
    <s v="Saúde"/>
    <n v="430"/>
    <s v="Atenção de Média e Alta Complexidade Ambulatorial e Hospitalar"/>
    <n v="13356"/>
    <s v="2016: AP - Incentivos financeiros para os hospitais da região  - SDR - Araranguá; 2017, 2018, 2019: AP - Incentivos financeiros para os hospitais da região - ADR - Araranguá"/>
    <n v="33"/>
    <s v="Outras Despesas Correntes"/>
    <n v="100000"/>
    <n v="0"/>
    <n v="0"/>
    <n v="0"/>
    <n v="0"/>
    <x v="1"/>
    <x v="0"/>
    <x v="0"/>
    <x v="1"/>
    <x v="0"/>
  </r>
  <r>
    <n v="480091"/>
    <s v="Fundo Estadual de Saúde"/>
    <n v="10"/>
    <s v="Saúde"/>
    <n v="400"/>
    <s v="Gestão do SUS"/>
    <n v="11283"/>
    <s v="Realização das atividades da superintendência de serviços especializados e regulação"/>
    <n v="44"/>
    <s v="Investimentos"/>
    <n v="0"/>
    <n v="394595.8"/>
    <n v="0"/>
    <n v="0"/>
    <n v="0"/>
    <x v="1"/>
    <x v="0"/>
    <x v="0"/>
    <x v="1"/>
    <x v="2"/>
  </r>
  <r>
    <n v="480091"/>
    <s v="Fundo Estadual de Saúde"/>
    <n v="10"/>
    <s v="Saúde"/>
    <n v="900"/>
    <s v="Gestão Administrativa - Poder Executivo"/>
    <n v="5373"/>
    <s v="2010: Manutenção dos Serviços Administrativos Gerais - GERSA - SDR - Xanxerê; 2011, 2012, 2013, 2014: Manutenção dos serviços administrativos gerais - GERSA - SDR - Xanxerê; 2016: AP - Construção de sede própria - GERSA - SDR - Xanxerê; 2017, 2018, 2019: AP - Construção de sede própria - GERSA - ADR - Xanxerê"/>
    <n v="44"/>
    <s v="Investimentos"/>
    <n v="100000"/>
    <n v="0"/>
    <n v="0"/>
    <n v="0"/>
    <n v="0"/>
    <x v="1"/>
    <x v="0"/>
    <x v="0"/>
    <x v="1"/>
    <x v="4"/>
  </r>
  <r>
    <n v="440022"/>
    <s v="Companhia Integrada de Desenvolvimento Agrícola de Santa Catarina"/>
    <n v="20"/>
    <s v="Agricultura"/>
    <n v="900"/>
    <s v="Gestão Administrativa - Poder Executivo"/>
    <n v="3781"/>
    <s v="Manutenção e modernização dos serviços de tecnologia da informação e comunicação - CIDASC"/>
    <n v="44"/>
    <s v="Investimentos"/>
    <n v="0"/>
    <n v="12236.35"/>
    <n v="12236.35"/>
    <n v="12236.35"/>
    <n v="12236.35"/>
    <x v="1"/>
    <x v="60"/>
    <x v="8"/>
    <x v="1"/>
    <x v="4"/>
  </r>
  <r>
    <n v="160091"/>
    <s v="Fundo para Melhoria da Segurança Pública"/>
    <n v="6"/>
    <s v="Segurança Pública"/>
    <n v="707"/>
    <s v="Suporte Institucional Integrado"/>
    <n v="4072"/>
    <s v="Gestão estratégica, controle e suporte adminsitrativo - PM"/>
    <n v="44"/>
    <s v="Investimentos"/>
    <n v="0"/>
    <n v="0"/>
    <n v="0"/>
    <n v="0"/>
    <n v="0"/>
    <x v="1"/>
    <x v="65"/>
    <x v="5"/>
    <x v="1"/>
    <x v="33"/>
  </r>
  <r>
    <n v="530001"/>
    <s v="Secretaria de Estado da Infraestrutura e Mobilidade"/>
    <n v="26"/>
    <s v="Transporte"/>
    <n v="100"/>
    <s v="2010, 2011: ProPav Rural; 2012, 2013, 2014, 2015, 2016, 2017, 2018, 2019, 2020: Caminhos do Desenvolvimento"/>
    <n v="14292"/>
    <s v="Revitalização de rodovias - obras e supervisão"/>
    <n v="44"/>
    <s v="Investimentos"/>
    <n v="0"/>
    <n v="462656.07"/>
    <n v="0"/>
    <n v="0"/>
    <n v="0"/>
    <x v="1"/>
    <x v="5"/>
    <x v="4"/>
    <x v="1"/>
    <x v="28"/>
  </r>
  <r>
    <n v="520002"/>
    <s v="Encargos Gerais do Estado"/>
    <n v="4"/>
    <s v="Administração"/>
    <n v="900"/>
    <s v="Gestão Administrativa - Poder Executivo"/>
    <n v="10033"/>
    <s v="Participação no capital social - CELESC Distribuição"/>
    <n v="45"/>
    <s v="Inversões Financeiras"/>
    <n v="1000"/>
    <n v="1000"/>
    <n v="0"/>
    <n v="0"/>
    <n v="0"/>
    <x v="1"/>
    <x v="3"/>
    <x v="2"/>
    <x v="1"/>
    <x v="4"/>
  </r>
  <r>
    <n v="470091"/>
    <s v="Fundo de Materiais, Publicações e Impressos Oficiais"/>
    <n v="4"/>
    <s v="Administração"/>
    <n v="900"/>
    <s v="Gestão Administrativa - Poder Executivo"/>
    <n v="2700"/>
    <s v="Administração e manutenção dos serviços administrativos gerais - FMPIO - SEA"/>
    <n v="44"/>
    <s v="Investimentos"/>
    <n v="6837"/>
    <n v="6837"/>
    <n v="0"/>
    <n v="0"/>
    <n v="0"/>
    <x v="1"/>
    <x v="36"/>
    <x v="2"/>
    <x v="1"/>
    <x v="4"/>
  </r>
  <r>
    <n v="480091"/>
    <s v="Fundo Estadual de Saúde"/>
    <n v="10"/>
    <s v="Saúde"/>
    <n v="430"/>
    <s v="Atenção de Média e Alta Complexidade Ambulatorial e Hospitalar"/>
    <n v="11435"/>
    <s v="2012, 2013: Implantação da Rede Psicossocial; 2014, 2015, 2016: Implantação da Rede de Saúde Mental - Psicossocial; 2017, 2018, 2019, 2020: Rede de atenção psicossocial"/>
    <n v="33"/>
    <s v="Outras Despesas Correntes"/>
    <n v="13300000"/>
    <n v="16207202.189999999"/>
    <n v="8497859.8599999994"/>
    <n v="8387379.25"/>
    <n v="8377379.25"/>
    <x v="1"/>
    <x v="0"/>
    <x v="0"/>
    <x v="1"/>
    <x v="0"/>
  </r>
  <r>
    <n v="450021"/>
    <s v="Fundação Catarinense de Educação Especial"/>
    <n v="12"/>
    <s v="Educação"/>
    <n v="850"/>
    <s v="2010, 2011: Qualificação e Valorização dos Servidores Públicos; 2012, 2013, 2014, 2015, 2016, 2017, 2018, 2019, 2020: Gestão de Pessoas"/>
    <n v="878"/>
    <s v="Administração de pessoal e encargos sociais - FCEE"/>
    <n v="31"/>
    <s v="Pessoal e Encargos Sociais"/>
    <n v="34045997"/>
    <n v="24742483.09"/>
    <n v="24485986.219999999"/>
    <n v="24417527.649999999"/>
    <n v="24384690.760000002"/>
    <x v="1"/>
    <x v="29"/>
    <x v="6"/>
    <x v="1"/>
    <x v="1"/>
  </r>
  <r>
    <n v="450021"/>
    <s v="Fundação Catarinense de Educação Especial"/>
    <n v="12"/>
    <s v="Educação"/>
    <n v="850"/>
    <s v="2010, 2011: Qualificação e Valorização dos Servidores Públicos; 2012, 2013, 2014, 2015, 2016, 2017, 2018, 2019, 2020: Gestão de Pessoas"/>
    <n v="878"/>
    <s v="Administração de pessoal e encargos sociais - FCEE"/>
    <n v="33"/>
    <s v="Outras Despesas Correntes"/>
    <n v="3979193"/>
    <n v="3646388.99"/>
    <n v="3610864.63"/>
    <n v="3610864.63"/>
    <n v="3347219.22"/>
    <x v="1"/>
    <x v="29"/>
    <x v="6"/>
    <x v="1"/>
    <x v="1"/>
  </r>
  <r>
    <n v="480091"/>
    <s v="Fundo Estadual de Saúde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4450000"/>
    <n v="427366.35"/>
    <n v="377074.98"/>
    <n v="300885.71000000002"/>
    <n v="229704.47"/>
    <x v="1"/>
    <x v="0"/>
    <x v="0"/>
    <x v="1"/>
    <x v="2"/>
  </r>
  <r>
    <n v="260096"/>
    <s v="Fundo Estadual de Combate e Erradicação da Pobreza"/>
    <n v="8"/>
    <s v="Assistência Social"/>
    <n v="101"/>
    <s v="Acelera Santa Catarina"/>
    <n v="12744"/>
    <s v="Construção de centro de referência especializado de assistência social - CREAS - FECEP"/>
    <n v="44"/>
    <s v="Investimentos"/>
    <n v="500000"/>
    <n v="2802157.51"/>
    <n v="863217.52"/>
    <n v="438727.98"/>
    <n v="438727.98"/>
    <x v="1"/>
    <x v="30"/>
    <x v="11"/>
    <x v="1"/>
    <x v="19"/>
  </r>
  <r>
    <n v="550091"/>
    <s v="Fundo Estadual de Defesa Civil"/>
    <n v="6"/>
    <s v="Segurança Pública"/>
    <n v="735"/>
    <s v="Gestão de Desastres"/>
    <n v="12481"/>
    <s v="2013, 2014, 2015: Obras de reabilitação e recuperação; 2016, 2017, 2018, 2019: Ações de Reabilitação e Recuperação em Defesa Civil"/>
    <n v="44"/>
    <s v="Investimentos"/>
    <n v="6000000"/>
    <n v="4609786.97"/>
    <n v="4377650.07"/>
    <n v="3674458.26"/>
    <n v="3674458.26"/>
    <x v="1"/>
    <x v="72"/>
    <x v="5"/>
    <x v="1"/>
    <x v="52"/>
  </r>
  <r>
    <n v="410002"/>
    <s v="Procuradoria Geral do Estado"/>
    <n v="12"/>
    <s v="Educação"/>
    <n v="900"/>
    <s v="Gestão Administrativa - Poder Executivo"/>
    <n v="4840"/>
    <s v="Administração e manutenção dos serviços administrativos gerais - SED"/>
    <n v="31"/>
    <s v="Pessoal e Encargos Sociais"/>
    <n v="0"/>
    <n v="7315770.9299999997"/>
    <n v="7315770.9299999997"/>
    <n v="7315770.9299999997"/>
    <n v="7315770.9299999997"/>
    <x v="1"/>
    <x v="73"/>
    <x v="6"/>
    <x v="1"/>
    <x v="4"/>
  </r>
  <r>
    <n v="410011"/>
    <s v="Agência de Desenvolvimento do Turismo de Santa Catarina"/>
    <n v="23"/>
    <s v="Comércio e Serviços"/>
    <n v="900"/>
    <s v="Gestão Administrativa - Poder Executivo"/>
    <n v="14567"/>
    <s v="Administração e manutenção dos serviços administrativos gerais - SOL"/>
    <n v="33"/>
    <s v="Outras Despesas Correntes"/>
    <n v="0"/>
    <n v="3000000"/>
    <n v="2335217.23"/>
    <n v="2023775.7"/>
    <n v="2021495.7"/>
    <x v="1"/>
    <x v="31"/>
    <x v="12"/>
    <x v="1"/>
    <x v="4"/>
  </r>
  <r>
    <n v="410040"/>
    <s v="Agência de Desenvolvimento Regional de Chapecó"/>
    <n v="12"/>
    <s v="Educação"/>
    <n v="625"/>
    <s v="Valorização dos Profissionais da Educação"/>
    <n v="13693"/>
    <s v="Administração de pessoal e encargos sociais - GERED - ADR - Chapecó"/>
    <n v="31"/>
    <s v="Pessoal e Encargos Sociais"/>
    <n v="4084457"/>
    <n v="1101113.17"/>
    <n v="1101113.17"/>
    <n v="1101113.17"/>
    <n v="1101113.17"/>
    <x v="1"/>
    <x v="14"/>
    <x v="6"/>
    <x v="1"/>
    <x v="8"/>
  </r>
  <r>
    <n v="450001"/>
    <s v="Secretaria de Estado da Educação"/>
    <n v="12"/>
    <s v="Educação"/>
    <n v="610"/>
    <s v="Educação Básica com Qualidade e Equidade"/>
    <n v="14150"/>
    <s v="Operacionalização da educação básica Grande Florianópilis"/>
    <n v="33"/>
    <s v="Outras Despesas Correntes"/>
    <n v="11226934"/>
    <n v="12362391.029999999"/>
    <n v="7496459.4000000004"/>
    <n v="6681999.3099999996"/>
    <n v="6679299.3099999996"/>
    <x v="1"/>
    <x v="42"/>
    <x v="6"/>
    <x v="1"/>
    <x v="6"/>
  </r>
  <r>
    <n v="470076"/>
    <s v="Fundo Financeiro"/>
    <n v="9"/>
    <s v="Previdência Social"/>
    <n v="860"/>
    <s v="Gestão Previdenciária"/>
    <n v="9346"/>
    <s v="Encargos com inativos - IPREV - Fundo Financeiro"/>
    <n v="31"/>
    <s v="Pessoal e Encargos Sociais"/>
    <n v="51760000"/>
    <n v="49297131.119999997"/>
    <n v="36486331.57"/>
    <n v="36486331.57"/>
    <n v="36486331.57"/>
    <x v="1"/>
    <x v="25"/>
    <x v="1"/>
    <x v="1"/>
    <x v="17"/>
  </r>
  <r>
    <n v="160097"/>
    <s v="Fundo de Melhoria da Polícia Militar"/>
    <n v="6"/>
    <s v="Segurança Pública"/>
    <n v="706"/>
    <s v="De Olho no Crime"/>
    <n v="13118"/>
    <s v="2016, 2017: Segurança, fiscalização e educação no trânsito - PM; 2018: Segurança e mobilidade no trânsito urbano e nas rodovias estaduais - PM; 2019, 2020: Segurança e mobilidade no trânsito urbano - PM"/>
    <n v="33"/>
    <s v="Outras Despesas Correntes"/>
    <n v="13252761"/>
    <n v="19305203.920000002"/>
    <n v="10824392.939999999"/>
    <n v="9029955.3800000008"/>
    <n v="8813318.0899999999"/>
    <x v="1"/>
    <x v="6"/>
    <x v="5"/>
    <x v="1"/>
    <x v="5"/>
  </r>
  <r>
    <n v="160084"/>
    <s v="Fundo de Melhoria da Polícia Civil"/>
    <n v="6"/>
    <s v="Segurança Pública"/>
    <n v="707"/>
    <s v="Suporte Institucional Integrado"/>
    <n v="6753"/>
    <s v="2010: Manutenção e Serviços Administrativos Gerais - PC; 2011: Manutenção e serviços administrativos gerais - PC; 2012, 2013, 2014, 2015: Contratação de serviços para operacionalização da administração - PC; 2016: Administração e manutenção dos serviços administrativos gerais - PC; 2017, 2018, 2019: Administração e Manutenção dos insumos, materiais e serviços administrativos gerais - PC; 2020: Administração e gestão da estrutura administrativa - PC"/>
    <n v="44"/>
    <s v="Investimentos"/>
    <n v="300000"/>
    <n v="8626.4699999999993"/>
    <n v="8626.4699999999993"/>
    <n v="8626.4699999999993"/>
    <n v="8626.4699999999993"/>
    <x v="1"/>
    <x v="52"/>
    <x v="5"/>
    <x v="1"/>
    <x v="33"/>
  </r>
  <r>
    <n v="410053"/>
    <s v="Agência de Desenvolvimento Regional de Itajai"/>
    <n v="12"/>
    <s v="Educação"/>
    <n v="610"/>
    <s v="Educação Básica com Qualidade e Equidade"/>
    <n v="13703"/>
    <s v="Manutenção e reforma de escolas - educação básica - ADR - Itajaí"/>
    <n v="33"/>
    <s v="Outras Despesas Correntes"/>
    <n v="1467205"/>
    <n v="927758.27"/>
    <n v="927758.27"/>
    <n v="927758.27"/>
    <n v="927758.27"/>
    <x v="1"/>
    <x v="68"/>
    <x v="6"/>
    <x v="1"/>
    <x v="6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1242"/>
    <s v="Capacitação profissional dos agentes públicos - SPG"/>
    <n v="33"/>
    <s v="Outras Despesas Correntes"/>
    <n v="0"/>
    <n v="6930"/>
    <n v="6930"/>
    <n v="6930"/>
    <n v="6930"/>
    <x v="1"/>
    <x v="58"/>
    <x v="2"/>
    <x v="1"/>
    <x v="1"/>
  </r>
  <r>
    <n v="270021"/>
    <s v="Instituto do Meio Ambiente do Estado de Santa Catarina - IMA"/>
    <n v="18"/>
    <s v="Gestão Ambiental"/>
    <n v="340"/>
    <s v="Desenvolvimento Ambiental Sustentável"/>
    <n v="8470"/>
    <s v="Fiscalização e atendimento de reclamações ambientais - IMA"/>
    <n v="44"/>
    <s v="Investimentos"/>
    <n v="0"/>
    <n v="780416"/>
    <n v="665884.63"/>
    <n v="15840.88"/>
    <n v="15840.88"/>
    <x v="1"/>
    <x v="9"/>
    <x v="7"/>
    <x v="1"/>
    <x v="7"/>
  </r>
  <r>
    <n v="260001"/>
    <s v="Secretaria de Estado de Desenvolvimento Social"/>
    <n v="11"/>
    <s v="Trabalho"/>
    <n v="530"/>
    <s v="Pró-Emprego e Renda"/>
    <n v="967"/>
    <s v="2010: Economia Solidária - SST; 2011, 2012, 2013, 2014, 2015: Economia solidária - SST; 2016, 2017, 2018, 2019: Programa Catarinense de Geração de Renda"/>
    <n v="33"/>
    <s v="Outras Despesas Correntes"/>
    <n v="0"/>
    <n v="2916556.23"/>
    <n v="2041718.16"/>
    <n v="2041712.92"/>
    <n v="2041712.92"/>
    <x v="1"/>
    <x v="22"/>
    <x v="19"/>
    <x v="1"/>
    <x v="37"/>
  </r>
  <r>
    <n v="470091"/>
    <s v="Fundo de Materiais, Publicações e Impressos Oficiais"/>
    <n v="4"/>
    <s v="Administração"/>
    <n v="900"/>
    <s v="Gestão Administrativa - Poder Executivo"/>
    <n v="12964"/>
    <s v="Administração e manutenção dos serviços das Perícias Médicas - FMPIO - SEA"/>
    <n v="33"/>
    <s v="Outras Despesas Correntes"/>
    <n v="1007788"/>
    <n v="1105435.8999999999"/>
    <n v="500426.68"/>
    <n v="500174.4"/>
    <n v="500174.4"/>
    <x v="1"/>
    <x v="36"/>
    <x v="2"/>
    <x v="1"/>
    <x v="4"/>
  </r>
  <r>
    <n v="480091"/>
    <s v="Fundo Estadual de Saúde"/>
    <n v="10"/>
    <s v="Saúde"/>
    <n v="900"/>
    <s v="Gestão Administrativa - Poder Executivo"/>
    <n v="4771"/>
    <s v="Manutenção e modernização dos serviços de tecnologia da informação e comunicação - SES"/>
    <n v="33"/>
    <s v="Outras Despesas Correntes"/>
    <n v="33600000"/>
    <n v="20248772.43"/>
    <n v="20088097.190000001"/>
    <n v="18059791.32"/>
    <n v="12366165.68"/>
    <x v="1"/>
    <x v="0"/>
    <x v="0"/>
    <x v="1"/>
    <x v="4"/>
  </r>
  <r>
    <n v="160085"/>
    <s v="Fundo de Melhoria do Corpo de Bombeiros Militar"/>
    <n v="10"/>
    <s v="Saúde"/>
    <n v="430"/>
    <s v="Atenção de Média e Alta Complexidade Ambulatorial e Hospitalar"/>
    <n v="11293"/>
    <s v="2012, 2013, 2014, 2015: Manutenção, implementação e ampliação das unidades do SAMU; 2016: Manutenção, implementação e ampliação das unidades do Serviço de Atendimento Movel de Urgência; 2017: Manutenção das unidades do Serviço de Atendimento Móvel de Urgência (SAMU); 2018, 2019, 2020: Manutenção do Serviço de Atendimento Móvel de Urgência - SAMU"/>
    <n v="33"/>
    <s v="Outras Despesas Correntes"/>
    <n v="0"/>
    <n v="47308100.68"/>
    <n v="47308100.68"/>
    <n v="47308100.68"/>
    <n v="47308100.68"/>
    <x v="1"/>
    <x v="41"/>
    <x v="0"/>
    <x v="1"/>
    <x v="0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2026"/>
    <s v="Capacitação continuada e integrada dos atores da Política de Assistência Social"/>
    <n v="33"/>
    <s v="Outras Despesas Correntes"/>
    <n v="0"/>
    <n v="2734418.4"/>
    <n v="0"/>
    <n v="0"/>
    <n v="0"/>
    <x v="1"/>
    <x v="67"/>
    <x v="11"/>
    <x v="1"/>
    <x v="47"/>
  </r>
  <r>
    <n v="530023"/>
    <s v="Departamento de Transportes e Terminais"/>
    <n v="24"/>
    <s v="Comunicações"/>
    <n v="810"/>
    <s v="Comunicação do Poder Executivo"/>
    <n v="11650"/>
    <s v="2012, 2013, 2014, 2015: Publicidade e propaganda - DETER; 2016, 2017, 2018, 2019: Realização de campanhas de caráter social informativo e institucional - DETER"/>
    <n v="33"/>
    <s v="Outras Despesas Correntes"/>
    <n v="15000"/>
    <n v="0"/>
    <n v="0"/>
    <n v="0"/>
    <n v="0"/>
    <x v="1"/>
    <x v="11"/>
    <x v="13"/>
    <x v="1"/>
    <x v="23"/>
  </r>
  <r>
    <n v="540097"/>
    <s v="Fundo Rotativo do Complexo Penitenciário da Grande Florianópolis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21"/>
    <s v="2011: Disponib trabalho prisional reintegração social apenado SPA - SDR - Grande Florianópolis; 2012, 2013, 2014, 2015, 2016, 2017, 2018, 2019, 2020: Profissionalização e reintegração social do apenado do complexo penit de São Pedro de Alcântara"/>
    <n v="44"/>
    <s v="Investimentos"/>
    <n v="0"/>
    <n v="111972.54"/>
    <n v="111720.24"/>
    <n v="100146.84"/>
    <n v="82566.84"/>
    <x v="1"/>
    <x v="74"/>
    <x v="9"/>
    <x v="1"/>
    <x v="12"/>
  </r>
  <r>
    <n v="470001"/>
    <s v="Secretaria de Estado da Administração"/>
    <n v="4"/>
    <s v="Administração"/>
    <n v="208"/>
    <s v="Planejamento Estratégico de Desenvolvimento e Gestão de Informações"/>
    <n v="15012"/>
    <s v="Desenvolvimento de estudos, projetos e ações de gestão organizacional"/>
    <n v="33"/>
    <s v="Outras Despesas Correntes"/>
    <n v="0"/>
    <n v="0"/>
    <n v="0"/>
    <n v="0"/>
    <n v="0"/>
    <x v="1"/>
    <x v="35"/>
    <x v="2"/>
    <x v="1"/>
    <x v="11"/>
  </r>
  <r>
    <n v="470001"/>
    <s v="Secretaria de Estado da Administração"/>
    <n v="4"/>
    <s v="Administração"/>
    <n v="870"/>
    <s v="Pensões Especiais"/>
    <n v="1039"/>
    <s v="Pensão a ex-servidor não estável"/>
    <n v="33"/>
    <s v="Outras Despesas Correntes"/>
    <n v="636404"/>
    <n v="585644.01"/>
    <n v="585644.01"/>
    <n v="585644.01"/>
    <n v="585644.01"/>
    <x v="1"/>
    <x v="35"/>
    <x v="2"/>
    <x v="1"/>
    <x v="31"/>
  </r>
  <r>
    <n v="410056"/>
    <s v="Agência de Desenvolvimento Regional de Criciúma"/>
    <n v="12"/>
    <s v="Educação"/>
    <n v="625"/>
    <s v="Valorização dos Profissionais da Educação"/>
    <n v="13833"/>
    <s v="Administração de pessoal e encargos sociais - GERED - ADR - Criciúma"/>
    <n v="33"/>
    <s v="Outras Despesas Correntes"/>
    <n v="169394"/>
    <n v="60455.42"/>
    <n v="60455.42"/>
    <n v="60455.42"/>
    <n v="60455.42"/>
    <x v="1"/>
    <x v="19"/>
    <x v="6"/>
    <x v="1"/>
    <x v="8"/>
  </r>
  <r>
    <n v="530025"/>
    <s v="Departamento Estadual de Infraestrutura"/>
    <n v="26"/>
    <s v="Transporte"/>
    <n v="140"/>
    <s v="Reabilitação e Aumento de Capacidade de Rodovias"/>
    <n v="12227"/>
    <s v="Reabilitação da SC-135, trecho Caçador - Rio das Antas - Videira"/>
    <n v="44"/>
    <s v="Investimentos"/>
    <n v="11000000"/>
    <n v="0"/>
    <n v="0"/>
    <n v="0"/>
    <n v="0"/>
    <x v="0"/>
    <x v="24"/>
    <x v="4"/>
    <x v="9"/>
    <x v="25"/>
  </r>
  <r>
    <n v="550091"/>
    <s v="Fundo Estadual de Defesa Civil"/>
    <n v="6"/>
    <s v="Segurança Pública"/>
    <n v="850"/>
    <s v="2010, 2011: Qualificação e Valorização dos Servidores Públicos; 2012, 2013, 2014, 2015, 2016, 2017, 2018, 2019, 2020: Gestão de Pessoas"/>
    <n v="13496"/>
    <s v="Administração de pessoal e encargos sociais - SDC"/>
    <n v="33"/>
    <s v="Outras Despesas Correntes"/>
    <n v="294216"/>
    <n v="303616"/>
    <n v="234582.2"/>
    <n v="234582.2"/>
    <n v="231274.34"/>
    <x v="1"/>
    <x v="72"/>
    <x v="5"/>
    <x v="1"/>
    <x v="1"/>
  </r>
  <r>
    <n v="410045"/>
    <s v="Agência de Desenvolvimento Regional de Videira"/>
    <n v="12"/>
    <s v="Educação"/>
    <n v="610"/>
    <s v="Educação Básica com Qualidade e Equidade"/>
    <n v="13791"/>
    <s v="Operacionalização da educação básica - ADR - Videira"/>
    <n v="33"/>
    <s v="Outras Despesas Correntes"/>
    <n v="2720340"/>
    <n v="151908.35"/>
    <n v="151908.35"/>
    <n v="151908.35"/>
    <n v="151908.35"/>
    <x v="1"/>
    <x v="75"/>
    <x v="6"/>
    <x v="1"/>
    <x v="6"/>
  </r>
  <r>
    <n v="480091"/>
    <s v="Fundo Estadual de Saúde"/>
    <n v="10"/>
    <s v="Saúde"/>
    <n v="430"/>
    <s v="Atenção de Média e Alta Complexidade Ambulatorial e Hospitalar"/>
    <n v="13335"/>
    <s v="2016: AP - Credenciamento de leitos hospitalares - SDR - Timbó; 2017, 2018: AP - Credenciamento de leitos hospitalares - ADR - Timbó; 2019: AP - Credenciamento de leitos hospitalares na região de Timbó"/>
    <n v="33"/>
    <s v="Outras Despesas Correntes"/>
    <n v="100000"/>
    <n v="0"/>
    <n v="0"/>
    <n v="0"/>
    <n v="0"/>
    <x v="1"/>
    <x v="0"/>
    <x v="0"/>
    <x v="1"/>
    <x v="0"/>
  </r>
  <r>
    <n v="270024"/>
    <s v="Fundação de Amparo à Pesquisa e Inovação do Estado de Santa Catarina"/>
    <n v="19"/>
    <s v="Ciência e Tecnologia"/>
    <n v="850"/>
    <s v="2010, 2011: Qualificação e Valorização dos Servidores Públicos; 2012, 2013, 2014, 2015, 2016, 2017, 2018, 2019, 2020: Gestão de Pessoas"/>
    <n v="5200"/>
    <s v="Encargos com estagiários - FAPESC"/>
    <n v="33"/>
    <s v="Outras Despesas Correntes"/>
    <n v="43200"/>
    <n v="25528.32"/>
    <n v="25528.32"/>
    <n v="25388.32"/>
    <n v="25388.32"/>
    <x v="1"/>
    <x v="53"/>
    <x v="20"/>
    <x v="1"/>
    <x v="1"/>
  </r>
  <r>
    <n v="410043"/>
    <s v="Agência de Desenvolvimento Regional de Joaçaba"/>
    <n v="12"/>
    <s v="Educação"/>
    <n v="610"/>
    <s v="Educação Básica com Qualidade e Equidade"/>
    <n v="13744"/>
    <s v="Operacionalização da educação básica - ADR - Joaçaba"/>
    <n v="44"/>
    <s v="Investimentos"/>
    <n v="40890"/>
    <n v="37647"/>
    <n v="37647"/>
    <n v="37647"/>
    <n v="37647"/>
    <x v="1"/>
    <x v="7"/>
    <x v="6"/>
    <x v="1"/>
    <x v="6"/>
  </r>
  <r>
    <n v="410040"/>
    <s v="Agência de Desenvolvimento Regional de Chapecó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389511.29"/>
    <n v="389511.29"/>
    <n v="389511.29"/>
    <n v="389511.29"/>
    <x v="1"/>
    <x v="14"/>
    <x v="4"/>
    <x v="1"/>
    <x v="15"/>
  </r>
  <r>
    <n v="470076"/>
    <s v="Fundo Financeiro"/>
    <n v="9"/>
    <s v="Previdência Social"/>
    <n v="860"/>
    <s v="Gestão Previdenciária"/>
    <n v="9357"/>
    <s v="Auxílio reclusão - Poder Executivo - Fundo Financeiro"/>
    <n v="31"/>
    <s v="Pessoal e Encargos Sociais"/>
    <n v="21900"/>
    <n v="21900"/>
    <n v="0"/>
    <n v="0"/>
    <n v="0"/>
    <x v="1"/>
    <x v="25"/>
    <x v="1"/>
    <x v="1"/>
    <x v="17"/>
  </r>
  <r>
    <n v="410012"/>
    <s v="Departamento Estadual de Trânsito"/>
    <n v="6"/>
    <s v="Segurança Pública"/>
    <n v="707"/>
    <s v="Suporte Institucional Integrado"/>
    <n v="6359"/>
    <s v="Modernização, integração e manutenção da tecnologia da informação e comunicação - SSP"/>
    <n v="33"/>
    <s v="Outras Despesas Correntes"/>
    <n v="0"/>
    <n v="4759270.82"/>
    <n v="4759270.82"/>
    <n v="3407258.33"/>
    <n v="2629232.5099999998"/>
    <x v="1"/>
    <x v="76"/>
    <x v="5"/>
    <x v="1"/>
    <x v="33"/>
  </r>
  <r>
    <n v="410011"/>
    <s v="Agência de Desenvolvimento do Turismo de Santa Catarina"/>
    <n v="23"/>
    <s v="Comércio e Serviços"/>
    <n v="640"/>
    <s v="Desenvolvimento do Turismo Catarinense"/>
    <n v="14591"/>
    <s v="Incentivo turístico e manutenção de entidades ligadas ao setor"/>
    <n v="44"/>
    <s v="Investimentos"/>
    <n v="0"/>
    <n v="314948.71999999997"/>
    <n v="9980"/>
    <n v="9980"/>
    <n v="9980"/>
    <x v="1"/>
    <x v="31"/>
    <x v="12"/>
    <x v="1"/>
    <x v="20"/>
  </r>
  <r>
    <n v="440022"/>
    <s v="Companhia Integrada de Desenvolvimento Agrícola de Santa Catarina"/>
    <n v="20"/>
    <s v="Agricultura"/>
    <n v="900"/>
    <s v="Gestão Administrativa - Poder Executivo"/>
    <n v="2555"/>
    <s v="Administração e manutenção dos serviços administrativos gerais - CIDASC"/>
    <n v="31"/>
    <s v="Pessoal e Encargos Sociais"/>
    <n v="20000"/>
    <n v="50000"/>
    <n v="47030.31"/>
    <n v="47030.31"/>
    <n v="47030.31"/>
    <x v="1"/>
    <x v="60"/>
    <x v="8"/>
    <x v="1"/>
    <x v="4"/>
  </r>
  <r>
    <n v="410053"/>
    <s v="Agência de Desenvolvimento Regional de Itajai"/>
    <n v="4"/>
    <s v="Administração"/>
    <n v="850"/>
    <s v="2010, 2011: Qualificação e Valorização dos Servidores Públicos; 2012, 2013, 2014, 2015, 2016, 2017, 2018, 2019, 2020: Gestão de Pessoas"/>
    <n v="13692"/>
    <s v="Administração de pessoal e encargos sociais - ADR - Itajaí"/>
    <n v="33"/>
    <s v="Outras Despesas Correntes"/>
    <n v="114988"/>
    <n v="52567.9"/>
    <n v="52567.9"/>
    <n v="52567.9"/>
    <n v="52567.9"/>
    <x v="1"/>
    <x v="68"/>
    <x v="2"/>
    <x v="1"/>
    <x v="1"/>
  </r>
  <r>
    <n v="410045"/>
    <s v="Agência de Desenvolvimento Regional de Videira"/>
    <n v="12"/>
    <s v="Educação"/>
    <n v="610"/>
    <s v="Educação Básica com Qualidade e Equidade"/>
    <n v="13787"/>
    <s v="AP - Manutenção e reforma de escolas - educação básica - ADR - Videira"/>
    <n v="33"/>
    <s v="Outras Despesas Correntes"/>
    <n v="1088363"/>
    <n v="21066.73"/>
    <n v="21066.73"/>
    <n v="21066.73"/>
    <n v="21066.73"/>
    <x v="1"/>
    <x v="75"/>
    <x v="6"/>
    <x v="1"/>
    <x v="6"/>
  </r>
  <r>
    <n v="160085"/>
    <s v="Fundo de Melhoria do Corpo de Bombeiros Militar"/>
    <n v="6"/>
    <s v="Segurança Pública"/>
    <n v="730"/>
    <s v="Gestão de Riscos"/>
    <n v="11107"/>
    <s v="Apoio financeiro ao Corpo de Bombeiros Voluntários - FUNDOSOCIAL"/>
    <n v="33"/>
    <s v="Outras Despesas Correntes"/>
    <n v="0"/>
    <n v="781269.53"/>
    <n v="781269.53"/>
    <n v="687656.33"/>
    <n v="687656.33"/>
    <x v="1"/>
    <x v="41"/>
    <x v="5"/>
    <x v="1"/>
    <x v="30"/>
  </r>
  <r>
    <n v="520002"/>
    <s v="Encargos Gerais do Estado"/>
    <n v="10"/>
    <s v="Saúde"/>
    <n v="990"/>
    <s v="Encargos Especiais"/>
    <n v="14230"/>
    <s v="Encargos gerais com serviços da dívida pública da Saúde"/>
    <n v="46"/>
    <s v="Amortização da Dívida"/>
    <n v="0"/>
    <n v="14527417.289999999"/>
    <n v="14527417.289999999"/>
    <n v="14527417.289999999"/>
    <n v="14527417.289999999"/>
    <x v="1"/>
    <x v="3"/>
    <x v="0"/>
    <x v="1"/>
    <x v="3"/>
  </r>
  <r>
    <n v="410040"/>
    <s v="Agência de Desenvolvimento Regional de Chapecó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8526.56"/>
    <n v="8526.56"/>
    <n v="8526.56"/>
    <n v="8526.56"/>
    <x v="1"/>
    <x v="14"/>
    <x v="6"/>
    <x v="1"/>
    <x v="6"/>
  </r>
  <r>
    <n v="160097"/>
    <s v="Fundo de Melhoria da Polícia Militar"/>
    <n v="12"/>
    <s v="Educação"/>
    <n v="610"/>
    <s v="Educação Básica com Qualidade e Equidade"/>
    <n v="14200"/>
    <s v="Gestão dos Colégios Militares do Estado"/>
    <n v="44"/>
    <s v="Investimentos"/>
    <n v="0"/>
    <n v="305000"/>
    <n v="289060.82"/>
    <n v="1160"/>
    <n v="1160"/>
    <x v="1"/>
    <x v="6"/>
    <x v="6"/>
    <x v="1"/>
    <x v="6"/>
  </r>
  <r>
    <n v="270021"/>
    <s v="Instituto do Meio Ambiente do Estado de Santa Catarina - IMA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110000"/>
    <n v="110000"/>
    <n v="0"/>
    <n v="0"/>
    <x v="1"/>
    <x v="9"/>
    <x v="2"/>
    <x v="1"/>
    <x v="21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6"/>
    <s v="2019: Levantamentos, estudos e projetos diversos - DEINFRA; 2020: Levantamentos, estudos e projetos diversos"/>
    <n v="44"/>
    <s v="Investimentos"/>
    <n v="0"/>
    <n v="10840.67"/>
    <n v="10840.67"/>
    <n v="0"/>
    <n v="0"/>
    <x v="1"/>
    <x v="5"/>
    <x v="4"/>
    <x v="1"/>
    <x v="38"/>
  </r>
  <r>
    <n v="410001"/>
    <s v="Casa Civil"/>
    <n v="24"/>
    <s v="Comunicações"/>
    <n v="810"/>
    <s v="Comunicação do Poder Executivo"/>
    <n v="14620"/>
    <s v="Realizar publicações legais na mídia impressa"/>
    <n v="33"/>
    <s v="Outras Despesas Correntes"/>
    <n v="0"/>
    <n v="0"/>
    <n v="0"/>
    <n v="0"/>
    <n v="0"/>
    <x v="1"/>
    <x v="4"/>
    <x v="13"/>
    <x v="1"/>
    <x v="23"/>
  </r>
  <r>
    <n v="260001"/>
    <s v="Secretaria de Estado de Desenvolvimento Social"/>
    <n v="8"/>
    <s v="Assistência Social"/>
    <n v="550"/>
    <s v="2010, 2011, 2012, 2013, 2014, 2015, 2016: Erradicação da Fome em Santa Catarina; 2017, 2018, 2019: Comer Bem SC"/>
    <n v="12487"/>
    <s v="2013, 2014, 2015: Implementação de unidades de apoio a distribuição de alimentos da agricultura familiar - PAA; 2016: Implementação de equipamentos sociais de combate à fome e segurança alimentar; 2017, 2018, 2019: Implantação e modernização de equipamentos sociais de combate à fome e segurança alimentar; 2020: Gestão da Política de Segurança Alimentar e Nutricional"/>
    <n v="44"/>
    <s v="Investimentos"/>
    <n v="0"/>
    <n v="4288763.79"/>
    <n v="0"/>
    <n v="0"/>
    <n v="0"/>
    <x v="1"/>
    <x v="22"/>
    <x v="11"/>
    <x v="1"/>
    <x v="53"/>
  </r>
  <r>
    <n v="410003"/>
    <s v="Secretaria Executiva de Articulação Nacional"/>
    <n v="4"/>
    <s v="Administração"/>
    <n v="900"/>
    <s v="Gestão Administrativa - Poder Executivo"/>
    <n v="4398"/>
    <s v="Manutenção e modernização dos serviços de tecnologia da informação e comunicação - SAN"/>
    <n v="33"/>
    <s v="Outras Despesas Correntes"/>
    <n v="60000"/>
    <n v="0"/>
    <n v="0"/>
    <n v="0"/>
    <n v="0"/>
    <x v="1"/>
    <x v="77"/>
    <x v="2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23"/>
    <s v="Supervisão regional e inspeção ambiental de obras de infraestrutura, incl sistemas de concessões"/>
    <n v="44"/>
    <s v="Investimentos"/>
    <n v="0"/>
    <n v="0"/>
    <n v="0"/>
    <n v="0"/>
    <n v="0"/>
    <x v="1"/>
    <x v="5"/>
    <x v="4"/>
    <x v="1"/>
    <x v="15"/>
  </r>
  <r>
    <n v="530001"/>
    <s v="Secretaria de Estado da Infraestrutura e Mobilidade"/>
    <n v="26"/>
    <s v="Transporte"/>
    <n v="115"/>
    <s v="Gestão do Sistema de Transporte Intermunicipal de Pessoas"/>
    <n v="14282"/>
    <s v="2019: Realização de estudos, pesquisas e projetos na área de transporte rodoviário; 2020: Realização de estudos, pesquisas e projetos na área de transporte"/>
    <n v="33"/>
    <s v="Outras Despesas Correntes"/>
    <n v="0"/>
    <n v="103760"/>
    <n v="0"/>
    <n v="0"/>
    <n v="0"/>
    <x v="1"/>
    <x v="5"/>
    <x v="4"/>
    <x v="1"/>
    <x v="24"/>
  </r>
  <r>
    <n v="410005"/>
    <s v="Secretaria de Estado de Comunicação"/>
    <n v="24"/>
    <s v="Comunicações"/>
    <n v="810"/>
    <s v="Comunicação do Poder Executivo"/>
    <n v="2566"/>
    <s v="2010, 2011: Publicidade Legal - Secom; 2012, 2013, 2014, 2015: Publicidade Legal - SECOM; 2016, 2017, 2018, 2019: Realizar publicações legais na mídia impressa - SECOM"/>
    <n v="33"/>
    <s v="Outras Despesas Correntes"/>
    <n v="180000"/>
    <n v="1742.4"/>
    <n v="1742.4"/>
    <n v="1742.4"/>
    <n v="1742.4"/>
    <x v="1"/>
    <x v="45"/>
    <x v="13"/>
    <x v="1"/>
    <x v="23"/>
  </r>
  <r>
    <n v="410062"/>
    <s v="Agência de Desenvolvimento Regional de Lages"/>
    <n v="4"/>
    <s v="Administração"/>
    <n v="900"/>
    <s v="Gestão Administrativa - Poder Executivo"/>
    <n v="13936"/>
    <s v="Manutenção e modernização dos serviços de tecnologia da informação e comunicação - ADR - Lages"/>
    <n v="44"/>
    <s v="Investimentos"/>
    <n v="30000"/>
    <n v="0"/>
    <n v="0"/>
    <n v="0"/>
    <n v="0"/>
    <x v="1"/>
    <x v="16"/>
    <x v="2"/>
    <x v="1"/>
    <x v="4"/>
  </r>
  <r>
    <n v="410042"/>
    <s v="Agência de Desenvolvimento Regional de Concórdia"/>
    <n v="4"/>
    <s v="Administração"/>
    <n v="900"/>
    <s v="Gestão Administrativa - Poder Executivo"/>
    <n v="13720"/>
    <s v="Administração e manutenção dos serviços administrativos gerais - ADR - Concórdia"/>
    <n v="44"/>
    <s v="Investimentos"/>
    <n v="30000"/>
    <n v="0"/>
    <n v="0"/>
    <n v="0"/>
    <n v="0"/>
    <x v="1"/>
    <x v="78"/>
    <x v="2"/>
    <x v="1"/>
    <x v="4"/>
  </r>
  <r>
    <n v="520002"/>
    <s v="Encargos Gerais do Estado"/>
    <n v="4"/>
    <s v="Administração"/>
    <n v="101"/>
    <s v="Acelera Santa Catarina"/>
    <n v="12623"/>
    <s v="Participação no capital social - BRDE"/>
    <n v="45"/>
    <s v="Inversões Financeiras"/>
    <n v="1000"/>
    <n v="1000"/>
    <n v="0"/>
    <n v="0"/>
    <n v="0"/>
    <x v="1"/>
    <x v="3"/>
    <x v="2"/>
    <x v="1"/>
    <x v="19"/>
  </r>
  <r>
    <n v="530001"/>
    <s v="Secretaria de Estado da Infraestrutura e Mobilidade"/>
    <n v="26"/>
    <s v="Transporte"/>
    <n v="100"/>
    <s v="2010, 2011: ProPav Rural; 2012, 2013, 2014, 2015, 2016, 2017, 2018, 2019, 2020: Caminhos do Desenvolvimento"/>
    <n v="14289"/>
    <s v="Reabilitação da SC-390, trecho BR-116 - Campo Belo do Sul"/>
    <n v="44"/>
    <s v="Investimentos"/>
    <n v="0"/>
    <n v="37678.879999999997"/>
    <n v="0"/>
    <n v="0"/>
    <n v="0"/>
    <x v="1"/>
    <x v="5"/>
    <x v="4"/>
    <x v="1"/>
    <x v="28"/>
  </r>
  <r>
    <n v="470076"/>
    <s v="Fundo Financeiro"/>
    <n v="9"/>
    <s v="Previdência Social"/>
    <n v="860"/>
    <s v="Gestão Previdenciária"/>
    <n v="9347"/>
    <s v="Encargos com inativos - SES - Fundo Financeiro"/>
    <n v="31"/>
    <s v="Pessoal e Encargos Sociais"/>
    <n v="483000000"/>
    <n v="502733190.04000002"/>
    <n v="483484760.08999997"/>
    <n v="483484760.08999997"/>
    <n v="483484760.08999997"/>
    <x v="1"/>
    <x v="25"/>
    <x v="1"/>
    <x v="1"/>
    <x v="17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485"/>
    <s v="2012, 2013, 2014, 2015: Estratégia de saúde da família - cofinanciamento da atenção básica; 2016, 2017, 2018, 2019: Incentivo financeiro estadual para o cofinanciamento da Atenção Básica; 2020: Incentivo financeiro estadual para o coofinanciamento da atenção primária"/>
    <n v="33"/>
    <s v="Outras Despesas Correntes"/>
    <n v="73700000"/>
    <n v="89957900.939999998"/>
    <n v="81844436.540000007"/>
    <n v="81844436.010000005"/>
    <n v="81844436.010000005"/>
    <x v="1"/>
    <x v="0"/>
    <x v="0"/>
    <x v="1"/>
    <x v="54"/>
  </r>
  <r>
    <n v="480093"/>
    <s v="Fundo Estadual de Apoio aos Hospitais Filantrópicos, Hemosc, Cepon e Hospitais Municipais"/>
    <n v="10"/>
    <s v="Saúde"/>
    <n v="430"/>
    <s v="Atenção de Média e Alta Complexidade Ambulatorial e Hospitalar"/>
    <n v="14019"/>
    <s v="2016, 2017, 2018: Apoio aos hospitais filantrópicos de Santa Catarina - Lei n 16.968/2016; 2019: Repasse financeiro hospitais filantrópicos e municipais conforme lei 16.968.; 2020: Repasse financeiro aos hospitais filantrópicos e  municipais conforme Lei Estadual nº 16.968"/>
    <n v="33"/>
    <s v="Outras Despesas Correntes"/>
    <n v="33019900"/>
    <n v="33511386.920000002"/>
    <n v="29696026.68"/>
    <n v="27320965.649999999"/>
    <n v="27320965.649999999"/>
    <x v="1"/>
    <x v="79"/>
    <x v="0"/>
    <x v="1"/>
    <x v="0"/>
  </r>
  <r>
    <n v="160084"/>
    <s v="Fundo de Melhoria da Polícia Civil"/>
    <n v="6"/>
    <s v="Segurança Pública"/>
    <n v="707"/>
    <s v="Suporte Institucional Integrado"/>
    <n v="13170"/>
    <s v="Gestão dos contratos de locação - PC"/>
    <n v="33"/>
    <s v="Outras Despesas Correntes"/>
    <n v="8000000"/>
    <n v="5035826.2699999996"/>
    <n v="5005020.6900000004"/>
    <n v="4525545.28"/>
    <n v="4525545.28"/>
    <x v="1"/>
    <x v="52"/>
    <x v="5"/>
    <x v="1"/>
    <x v="33"/>
  </r>
  <r>
    <n v="410057"/>
    <s v="Agência de Desenvolvimento Regional de Araranguá"/>
    <n v="12"/>
    <s v="Educação"/>
    <n v="610"/>
    <s v="Educação Básica com Qualidade e Equidade"/>
    <n v="13854"/>
    <s v="Administração e manutenção da Gerência Regional de Educação - ADR - Araranguá"/>
    <n v="33"/>
    <s v="Outras Despesas Correntes"/>
    <n v="448091"/>
    <n v="48850"/>
    <n v="48850"/>
    <n v="48850"/>
    <n v="48850"/>
    <x v="1"/>
    <x v="28"/>
    <x v="6"/>
    <x v="1"/>
    <x v="6"/>
  </r>
  <r>
    <n v="270024"/>
    <s v="Fundação de Amparo à Pesquisa e Inovação do Estado de Santa Catarina"/>
    <n v="19"/>
    <s v="Ciência e Tecnologia"/>
    <n v="230"/>
    <s v="CTI - Fomento à Ciência, Tecnologia e Inovação"/>
    <n v="11454"/>
    <s v="Conceder bolsas para o incentivo à formação de pesquisadores"/>
    <n v="33"/>
    <s v="Outras Despesas Correntes"/>
    <n v="8664394"/>
    <n v="5171691.95"/>
    <n v="4517122.2300000004"/>
    <n v="4517122.2300000004"/>
    <n v="4517122.2300000004"/>
    <x v="1"/>
    <x v="53"/>
    <x v="20"/>
    <x v="1"/>
    <x v="55"/>
  </r>
  <r>
    <n v="410002"/>
    <s v="Procuradoria Geral do Estado"/>
    <n v="3"/>
    <s v="Essencial à Justiça"/>
    <n v="900"/>
    <s v="Gestão Administrativa - Poder Executivo"/>
    <n v="8008"/>
    <s v="Administração e manutenção dos serviços administrativos gerais - PGE"/>
    <n v="33"/>
    <s v="Outras Despesas Correntes"/>
    <n v="531193"/>
    <n v="20150.5"/>
    <n v="20150.5"/>
    <n v="16505.7"/>
    <n v="16505.7"/>
    <x v="1"/>
    <x v="73"/>
    <x v="16"/>
    <x v="1"/>
    <x v="4"/>
  </r>
  <r>
    <n v="410011"/>
    <s v="Agência de Desenvolvimento do Turismo de Santa Catarina"/>
    <n v="23"/>
    <s v="Comércio e Serviços"/>
    <n v="640"/>
    <s v="Desenvolvimento do Turismo Catarinense"/>
    <n v="11496"/>
    <s v="2012, 2013, 2014, 2015: Participação e apoio na realização de eventos  em âmbito regional, estadual e internacional; 2016, 2017, 2018, 2019: Divulgação do potencial turístico de Santa Catarina em eventos em âmbito regional, estadual e intern"/>
    <n v="33"/>
    <s v="Outras Despesas Correntes"/>
    <n v="0"/>
    <n v="281968.5"/>
    <n v="281968.5"/>
    <n v="281968.5"/>
    <n v="281968.5"/>
    <x v="1"/>
    <x v="31"/>
    <x v="12"/>
    <x v="1"/>
    <x v="20"/>
  </r>
  <r>
    <n v="410041"/>
    <s v="Agência de Desenvolvimento Regional de Xanxerê"/>
    <n v="4"/>
    <s v="Administração"/>
    <n v="850"/>
    <s v="2010, 2011: Qualificação e Valorização dos Servidores Públicos; 2012, 2013, 2014, 2015, 2016, 2017, 2018, 2019, 2020: Gestão de Pessoas"/>
    <n v="13696"/>
    <s v="Administração de pessoal e encargos sociais - ADR - Xanxerê"/>
    <n v="31"/>
    <s v="Pessoal e Encargos Sociais"/>
    <n v="2409154"/>
    <n v="374399.68"/>
    <n v="374399.68"/>
    <n v="374399.68"/>
    <n v="374399.68"/>
    <x v="1"/>
    <x v="69"/>
    <x v="2"/>
    <x v="1"/>
    <x v="1"/>
  </r>
  <r>
    <n v="540096"/>
    <s v="Fundo Penitenciário do Estado de Santa Catarina - FUPESC"/>
    <n v="14"/>
    <s v="Direitos da Cidadania"/>
    <n v="740"/>
    <s v="Gestão do Sistema Prisional e Socioeducativo"/>
    <n v="10926"/>
    <s v="Administração de pessoal e encargos sociais - SAP"/>
    <n v="31"/>
    <s v="Pessoal e Encargos Sociais"/>
    <n v="496000000"/>
    <n v="572731677.37"/>
    <n v="571693370.72000003"/>
    <n v="571693370.72000003"/>
    <n v="570154805.87"/>
    <x v="1"/>
    <x v="23"/>
    <x v="9"/>
    <x v="1"/>
    <x v="16"/>
  </r>
  <r>
    <n v="540096"/>
    <s v="Fundo Penitenciário do Estado de Santa Catarina - FUPESC"/>
    <n v="14"/>
    <s v="Direitos da Cidadania"/>
    <n v="740"/>
    <s v="Gestão do Sistema Prisional e Socioeducativo"/>
    <n v="11042"/>
    <s v="Gestão compartilhada dos sistemas prisional e socioeducativo"/>
    <n v="33"/>
    <s v="Outras Despesas Correntes"/>
    <n v="110000000"/>
    <n v="148043386.12"/>
    <n v="147850410.94"/>
    <n v="137190260.91"/>
    <n v="100807183.08"/>
    <x v="1"/>
    <x v="23"/>
    <x v="9"/>
    <x v="1"/>
    <x v="16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1397"/>
    <s v="2012, 2013, 2014, 2015: Combate a sonegação de tributos; 2016: Combate a sonegação de tributos - SEF; 2017, 2018, 2019, 2020: Gestão de arrecadação, fiscalização e combate à sonegação fiscal"/>
    <n v="44"/>
    <s v="Investimentos"/>
    <n v="8000000"/>
    <n v="11298375.67"/>
    <n v="11298375.67"/>
    <n v="10636511.029999999"/>
    <n v="9619772.0899999999"/>
    <x v="1"/>
    <x v="37"/>
    <x v="2"/>
    <x v="1"/>
    <x v="56"/>
  </r>
  <r>
    <n v="450001"/>
    <s v="Secretaria de Estado da Educação"/>
    <n v="12"/>
    <s v="Educação"/>
    <n v="610"/>
    <s v="Educação Básica com Qualidade e Equidade"/>
    <n v="11562"/>
    <s v="2012, 2013, 2014, 2015: Serviços administrativos - educação básica - SED; 2016, 2017, 2018, 2019, 2020: Operacionalização da educação básica - SED"/>
    <n v="44"/>
    <s v="Investimentos"/>
    <n v="25500000"/>
    <n v="138549461.27000001"/>
    <n v="84961812.469999999"/>
    <n v="84851731.370000005"/>
    <n v="84851731.370000005"/>
    <x v="1"/>
    <x v="42"/>
    <x v="6"/>
    <x v="1"/>
    <x v="6"/>
  </r>
  <r>
    <n v="480091"/>
    <s v="Fundo Estadual de Saúde"/>
    <n v="10"/>
    <s v="Saúde"/>
    <n v="430"/>
    <s v="Atenção de Média e Alta Complexidade Ambulatorial e Hospitalar"/>
    <n v="13262"/>
    <s v="2016: Realizar as ações de gestão no Serviço de Verificação de Óbitos - SVO; 2017, 2018, 2019, 2020: Ações do serviço de anatomia patológica e verificação de óbitos (SVO)"/>
    <n v="33"/>
    <s v="Outras Despesas Correntes"/>
    <n v="360000"/>
    <n v="1078951.6399999999"/>
    <n v="152406.62"/>
    <n v="127834.06"/>
    <n v="126213.85"/>
    <x v="1"/>
    <x v="0"/>
    <x v="0"/>
    <x v="1"/>
    <x v="0"/>
  </r>
  <r>
    <n v="470022"/>
    <s v="Instituto de Previdência do Estado de Santa Catarina"/>
    <n v="9"/>
    <s v="Previdência Social"/>
    <n v="850"/>
    <s v="2010, 2011: Qualificação e Valorização dos Servidores Públicos; 2012, 2013, 2014, 2015, 2016, 2017, 2018, 2019, 2020: Gestão de Pessoas"/>
    <n v="2297"/>
    <s v="Capacitação profissional dos agentes públicos - IPREV"/>
    <n v="33"/>
    <s v="Outras Despesas Correntes"/>
    <n v="100000"/>
    <n v="557233"/>
    <n v="377916.22"/>
    <n v="377916.22"/>
    <n v="377916.22"/>
    <x v="1"/>
    <x v="1"/>
    <x v="1"/>
    <x v="1"/>
    <x v="1"/>
  </r>
  <r>
    <n v="450001"/>
    <s v="Secretaria de Estado da Educação"/>
    <n v="12"/>
    <s v="Educação"/>
    <n v="990"/>
    <s v="Encargos Especiais"/>
    <n v="14226"/>
    <s v="Encargos gerais com serviços da divida pública da Educação"/>
    <n v="32"/>
    <s v="Juros e Encargos da Dívida"/>
    <n v="23000000"/>
    <n v="455092.32"/>
    <n v="0"/>
    <n v="0"/>
    <n v="0"/>
    <x v="1"/>
    <x v="42"/>
    <x v="6"/>
    <x v="1"/>
    <x v="3"/>
  </r>
  <r>
    <n v="470076"/>
    <s v="Fundo Financeiro"/>
    <n v="9"/>
    <s v="Previdência Social"/>
    <n v="860"/>
    <s v="Gestão Previdenciária"/>
    <n v="9359"/>
    <s v="Encargos com inativos - TCE - Fundo Financeiro"/>
    <n v="31"/>
    <s v="Pessoal e Encargos Sociais"/>
    <n v="85749850"/>
    <n v="11479292.369999999"/>
    <n v="0"/>
    <n v="0"/>
    <n v="0"/>
    <x v="1"/>
    <x v="25"/>
    <x v="1"/>
    <x v="1"/>
    <x v="17"/>
  </r>
  <r>
    <n v="530001"/>
    <s v="Secretaria de Estado da Infraestrutura e Mobilidade"/>
    <n v="26"/>
    <s v="Transporte"/>
    <n v="120"/>
    <s v="Integração Logística"/>
    <n v="5693"/>
    <s v="Adequação e melhoria da infraestrutura dos aeroportos locais e regionais - SIE"/>
    <n v="33"/>
    <s v="Outras Despesas Correntes"/>
    <n v="400000"/>
    <n v="147504.5"/>
    <n v="147504.5"/>
    <n v="147504.5"/>
    <n v="147504.5"/>
    <x v="1"/>
    <x v="5"/>
    <x v="4"/>
    <x v="1"/>
    <x v="46"/>
  </r>
  <r>
    <n v="410094"/>
    <s v="Fundo de Desenvolvimento Social"/>
    <n v="6"/>
    <s v="Segurança Pública"/>
    <n v="730"/>
    <s v="Gestão de Riscos"/>
    <n v="11107"/>
    <s v="Apoio financeiro ao Corpo de Bombeiros Voluntários - FUNDOSOCIAL"/>
    <n v="33"/>
    <s v="Outras Despesas Correntes"/>
    <n v="4500000"/>
    <n v="218730.47"/>
    <n v="0"/>
    <n v="0"/>
    <n v="0"/>
    <x v="1"/>
    <x v="27"/>
    <x v="5"/>
    <x v="1"/>
    <x v="30"/>
  </r>
  <r>
    <n v="410055"/>
    <s v="Agência de Desenvolvimento Regional de Tubarão"/>
    <n v="12"/>
    <s v="Educação"/>
    <n v="610"/>
    <s v="Educação Básica com Qualidade e Equidade"/>
    <n v="13776"/>
    <s v="Administração e manutenção da Gerência Regional de Educação - ADR - Tubarão"/>
    <n v="33"/>
    <s v="Outras Despesas Correntes"/>
    <n v="571215"/>
    <n v="19158.89"/>
    <n v="19158.89"/>
    <n v="19158.89"/>
    <n v="19158.89"/>
    <x v="1"/>
    <x v="66"/>
    <x v="6"/>
    <x v="1"/>
    <x v="6"/>
  </r>
  <r>
    <n v="480091"/>
    <s v="Fundo Estadual de Saúde"/>
    <n v="10"/>
    <s v="Saúde"/>
    <n v="430"/>
    <s v="Atenção de Média e Alta Complexidade Ambulatorial e Hospitalar"/>
    <n v="13328"/>
    <s v="2016: AP - Construção de Policlínica - SDR - São Joaquim; 2017, 2018: AP - Construção de Policlínica - ADR - São Joaquim; 2019: AP - Construção de Policlínica em São Joaquim"/>
    <n v="44"/>
    <s v="Investimentos"/>
    <n v="100000"/>
    <n v="0"/>
    <n v="0"/>
    <n v="0"/>
    <n v="0"/>
    <x v="1"/>
    <x v="0"/>
    <x v="0"/>
    <x v="1"/>
    <x v="0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12393"/>
    <s v="2012, 2013, 2014, 2015: Gestão dos benefícios da Lei n 15.390/2010; 2016, 2017, 2018, 2019: Pagamento de benefícios de gestação múltipla"/>
    <n v="33"/>
    <s v="Outras Despesas Correntes"/>
    <n v="2100000"/>
    <n v="2049814.67"/>
    <n v="2045222.07"/>
    <n v="2045222.07"/>
    <n v="2045222.07"/>
    <x v="1"/>
    <x v="67"/>
    <x v="11"/>
    <x v="1"/>
    <x v="47"/>
  </r>
  <r>
    <n v="410011"/>
    <s v="Agência de Desenvolvimento do Turismo de Santa Catarina"/>
    <n v="23"/>
    <s v="Comércio e Serviços"/>
    <n v="850"/>
    <s v="2010, 2011: Qualificação e Valorização dos Servidores Públicos; 2012, 2013, 2014, 2015, 2016, 2017, 2018, 2019, 2020: Gestão de Pessoas"/>
    <n v="14564"/>
    <s v="Administração de pessoal e encargos sociais - SOL"/>
    <n v="31"/>
    <s v="Pessoal e Encargos Sociais"/>
    <n v="0"/>
    <n v="1685113.04"/>
    <n v="937206.36"/>
    <n v="937206.36"/>
    <n v="920674.13"/>
    <x v="1"/>
    <x v="31"/>
    <x v="12"/>
    <x v="1"/>
    <x v="1"/>
  </r>
  <r>
    <n v="410053"/>
    <s v="Agência de Desenvolvimento Regional de Itajai"/>
    <n v="10"/>
    <s v="Saúde"/>
    <n v="430"/>
    <s v="Atenção de Média e Alta Complexidade Ambulatorial e Hospitalar"/>
    <n v="13270"/>
    <s v="2016: Realizar as ações de gestão das Centrais de Regulação; 2017, 2018, 2019: Ações das Centrais de Regulação; 2020: Ações das centrais de regulação"/>
    <n v="33"/>
    <s v="Outras Despesas Correntes"/>
    <n v="0"/>
    <n v="0"/>
    <n v="0"/>
    <n v="0"/>
    <n v="0"/>
    <x v="1"/>
    <x v="68"/>
    <x v="0"/>
    <x v="1"/>
    <x v="0"/>
  </r>
  <r>
    <n v="450001"/>
    <s v="Secretaria de Estado da Educação"/>
    <n v="12"/>
    <s v="Educação"/>
    <n v="850"/>
    <s v="2010, 2011: Qualificação e Valorização dos Servidores Públicos; 2012, 2013, 2014, 2015, 2016, 2017, 2018, 2019, 2020: Gestão de Pessoas"/>
    <n v="4824"/>
    <s v="Encargos com estagiários - SED"/>
    <n v="33"/>
    <s v="Outras Despesas Correntes"/>
    <n v="1842000"/>
    <n v="842000"/>
    <n v="662108.32999999996"/>
    <n v="652944.44999999995"/>
    <n v="652944.44999999995"/>
    <x v="1"/>
    <x v="42"/>
    <x v="6"/>
    <x v="1"/>
    <x v="1"/>
  </r>
  <r>
    <n v="410039"/>
    <s v="Agência de Desenvolvimento Regional de São Lourenço do Oeste"/>
    <n v="12"/>
    <s v="Educação"/>
    <n v="610"/>
    <s v="Educação Básica com Qualidade e Equidade"/>
    <n v="13661"/>
    <s v="Transporte escolar dos alunos da educação básica - ADR - São Lourenço do Oeste"/>
    <n v="33"/>
    <s v="Outras Despesas Correntes"/>
    <n v="2159472"/>
    <n v="7680.2"/>
    <n v="7680.2"/>
    <n v="7680.2"/>
    <n v="7680.2"/>
    <x v="1"/>
    <x v="71"/>
    <x v="6"/>
    <x v="1"/>
    <x v="6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26"/>
    <s v="Consultoria de apoio institucional à Diretoria de Obras de Transportes"/>
    <n v="33"/>
    <s v="Outras Despesas Correntes"/>
    <n v="0"/>
    <n v="646963.03"/>
    <n v="646963.03"/>
    <n v="442680.35"/>
    <n v="158640.34"/>
    <x v="1"/>
    <x v="5"/>
    <x v="4"/>
    <x v="1"/>
    <x v="15"/>
  </r>
  <r>
    <n v="470001"/>
    <s v="Secretaria de Estado da Administração"/>
    <n v="4"/>
    <s v="Administração"/>
    <n v="850"/>
    <s v="2010, 2011: Qualificação e Valorização dos Servidores Públicos; 2012, 2013, 2014, 2015, 2016, 2017, 2018, 2019, 2020: Gestão de Pessoas"/>
    <n v="2355"/>
    <s v="Capacitação profissional dos agentes públicos - SEA"/>
    <n v="33"/>
    <s v="Outras Despesas Correntes"/>
    <n v="36735"/>
    <n v="48255"/>
    <n v="48255"/>
    <n v="48255"/>
    <n v="48255"/>
    <x v="1"/>
    <x v="35"/>
    <x v="2"/>
    <x v="1"/>
    <x v="1"/>
  </r>
  <r>
    <n v="450021"/>
    <s v="Fundação Catarinense de Educação Especial"/>
    <n v="12"/>
    <s v="Educação"/>
    <n v="900"/>
    <s v="Gestão Administrativa - Poder Executivo"/>
    <n v="134"/>
    <s v="Administração e manutenção dos serviços administrativos gerais - FCEE"/>
    <n v="44"/>
    <s v="Investimentos"/>
    <n v="1100000"/>
    <n v="75402"/>
    <n v="4125"/>
    <n v="4125"/>
    <n v="4125"/>
    <x v="1"/>
    <x v="29"/>
    <x v="6"/>
    <x v="1"/>
    <x v="4"/>
  </r>
  <r>
    <n v="520002"/>
    <s v="Encargos Gerais do Estado"/>
    <n v="9"/>
    <s v="Previdência Social"/>
    <n v="860"/>
    <s v="Gestão Previdenciária"/>
    <n v="3267"/>
    <s v="Auxílio funeral - IPREV - EGE"/>
    <n v="33"/>
    <s v="Outras Despesas Correntes"/>
    <n v="1000000"/>
    <n v="200000"/>
    <n v="126113.39"/>
    <n v="126113.39"/>
    <n v="126113.39"/>
    <x v="1"/>
    <x v="3"/>
    <x v="1"/>
    <x v="1"/>
    <x v="17"/>
  </r>
  <r>
    <n v="520001"/>
    <s v="Secretaria de Estado da Fazenda"/>
    <n v="4"/>
    <s v="Administração"/>
    <n v="900"/>
    <s v="Gestão Administrativa - Poder Executivo"/>
    <n v="11336"/>
    <s v="Adequação de ambiente das unidades da SEF"/>
    <n v="33"/>
    <s v="Outras Despesas Correntes"/>
    <n v="25000"/>
    <n v="16649.939999999999"/>
    <n v="16649.939999999999"/>
    <n v="16649.939999999999"/>
    <n v="16649.939999999999"/>
    <x v="1"/>
    <x v="37"/>
    <x v="2"/>
    <x v="1"/>
    <x v="4"/>
  </r>
  <r>
    <n v="410044"/>
    <s v="Agência de Desenvolvimento Regional de Campos Novos"/>
    <n v="12"/>
    <s v="Educação"/>
    <n v="610"/>
    <s v="Educação Básica com Qualidade e Equidade"/>
    <n v="13770"/>
    <s v="Operacionalização da educação profissional - ADR - Campos Novos"/>
    <n v="33"/>
    <s v="Outras Despesas Correntes"/>
    <n v="201536"/>
    <n v="2092.58"/>
    <n v="2092.58"/>
    <n v="2092.58"/>
    <n v="2092.58"/>
    <x v="1"/>
    <x v="33"/>
    <x v="6"/>
    <x v="1"/>
    <x v="6"/>
  </r>
  <r>
    <n v="470091"/>
    <s v="Fundo de Materiais, Publicações e Impressos Oficiais"/>
    <n v="4"/>
    <s v="Administração"/>
    <n v="900"/>
    <s v="Gestão Administrativa - Poder Executivo"/>
    <n v="12751"/>
    <s v="2015: Aquisição e manutenção de hardware - FUNPAT - SEA; 2016, 2017, 2018, 2019: Manutenção e modernização dos serviços de tecnologia da informação e comunicação - FUNPAT - SEA"/>
    <n v="44"/>
    <s v="Investimentos"/>
    <n v="0"/>
    <n v="2052919.43"/>
    <n v="2052919.43"/>
    <n v="2052919.43"/>
    <n v="2052919.43"/>
    <x v="1"/>
    <x v="36"/>
    <x v="2"/>
    <x v="1"/>
    <x v="4"/>
  </r>
  <r>
    <n v="520030"/>
    <s v="Fundação Escola de Governo - ENA"/>
    <n v="14"/>
    <s v="Direitos da Cidadania"/>
    <n v="740"/>
    <s v="Gestão do Sistema Prisional e Socioeducativo"/>
    <n v="12007"/>
    <s v="Capacitação profissional dos agentes públicos - SAP"/>
    <n v="33"/>
    <s v="Outras Despesas Correntes"/>
    <n v="0"/>
    <n v="2400"/>
    <n v="2400"/>
    <n v="2400"/>
    <n v="2400"/>
    <x v="1"/>
    <x v="58"/>
    <x v="9"/>
    <x v="1"/>
    <x v="16"/>
  </r>
  <r>
    <n v="230022"/>
    <s v="Fundação  Catarinense de Cultura"/>
    <n v="3"/>
    <s v="Essencial à Justiça"/>
    <n v="915"/>
    <s v="Gestão Estratégica - Ministério Público"/>
    <n v="6499"/>
    <s v="Reconstituição de bens lesados"/>
    <n v="33"/>
    <s v="Outras Despesas Correntes"/>
    <n v="0"/>
    <n v="225719"/>
    <n v="158003.29999999999"/>
    <n v="28154.59"/>
    <n v="28154.59"/>
    <x v="0"/>
    <x v="38"/>
    <x v="16"/>
    <x v="7"/>
    <x v="49"/>
  </r>
  <r>
    <n v="160085"/>
    <s v="Fundo de Melhoria do Corpo de Bombeiros Militar"/>
    <n v="6"/>
    <s v="Segurança Pública"/>
    <n v="705"/>
    <s v="Segurança Cidadã"/>
    <n v="13115"/>
    <s v="2016: Fiscalização de bares, casas noturnas, comércios e demais estabelecimentos - BM; 2017: Gestão das atividades técnicas - BM; 2018, 2019, 2020: Gestão de risco contra incêndio e pânico"/>
    <n v="44"/>
    <s v="Investimentos"/>
    <n v="111800"/>
    <n v="61800"/>
    <n v="32410.15"/>
    <n v="11118.8"/>
    <n v="11118.8"/>
    <x v="1"/>
    <x v="41"/>
    <x v="5"/>
    <x v="1"/>
    <x v="51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42"/>
    <s v="2019: Pavimentação da SC-467, trecho Jaborá - entr SC-150 (p/ Ouro) /ct ac Jaborá/ac Sta Helena - BID-VI; 2020: Pavimentação da SC-467, trecho Jaborá - entr SC-150 (p/ Ouro) / Ct e Acessos a Jaborá e Sta. Helena"/>
    <n v="44"/>
    <s v="Investimentos"/>
    <n v="0"/>
    <n v="19129685.850000001"/>
    <n v="6206000"/>
    <n v="2012543.62"/>
    <n v="2012543.62"/>
    <x v="1"/>
    <x v="5"/>
    <x v="4"/>
    <x v="1"/>
    <x v="15"/>
  </r>
  <r>
    <n v="470093"/>
    <s v="Fundo Patrimonial"/>
    <n v="4"/>
    <s v="Administração"/>
    <n v="900"/>
    <s v="Gestão Administrativa - Poder Executivo"/>
    <n v="2899"/>
    <s v="Administração e manutenção dos serviços administrativos gerais - SEA"/>
    <n v="33"/>
    <s v="Outras Despesas Correntes"/>
    <n v="0"/>
    <n v="95950"/>
    <n v="95950"/>
    <n v="95950"/>
    <n v="95950"/>
    <x v="1"/>
    <x v="46"/>
    <x v="2"/>
    <x v="1"/>
    <x v="4"/>
  </r>
  <r>
    <n v="410051"/>
    <s v="Agência de Desenvolvimento Regional de Blumenau"/>
    <n v="4"/>
    <s v="Administração"/>
    <n v="850"/>
    <s v="2010, 2011: Qualificação e Valorização dos Servidores Públicos; 2012, 2013, 2014, 2015, 2016, 2017, 2018, 2019, 2020: Gestão de Pessoas"/>
    <n v="13611"/>
    <s v="Encargos com estagiários - ADR - Blumenau"/>
    <n v="33"/>
    <s v="Outras Despesas Correntes"/>
    <n v="40000"/>
    <n v="0"/>
    <n v="0"/>
    <n v="0"/>
    <n v="0"/>
    <x v="1"/>
    <x v="21"/>
    <x v="2"/>
    <x v="1"/>
    <x v="1"/>
  </r>
  <r>
    <n v="470093"/>
    <s v="Fundo Patrimonial"/>
    <n v="4"/>
    <s v="Administração"/>
    <n v="900"/>
    <s v="Gestão Administrativa - Poder Executivo"/>
    <n v="12750"/>
    <s v="Construção e aquisição de bens imóveis - FUNPAT - SEA"/>
    <n v="45"/>
    <s v="Inversões Financeiras"/>
    <n v="3422468"/>
    <n v="3422468"/>
    <n v="0"/>
    <n v="0"/>
    <n v="0"/>
    <x v="1"/>
    <x v="46"/>
    <x v="2"/>
    <x v="1"/>
    <x v="4"/>
  </r>
  <r>
    <n v="480091"/>
    <s v="Fundo Estadual de Saúde"/>
    <n v="10"/>
    <s v="Saúde"/>
    <n v="430"/>
    <s v="Atenção de Média e Alta Complexidade Ambulatorial e Hospitalar"/>
    <n v="12370"/>
    <s v="AP - Construção de centro de oncologia e pediatria no hospital infantil SC - ADR Criciúma"/>
    <n v="44"/>
    <s v="Investimentos"/>
    <n v="100000"/>
    <n v="0"/>
    <n v="0"/>
    <n v="0"/>
    <n v="0"/>
    <x v="1"/>
    <x v="0"/>
    <x v="0"/>
    <x v="1"/>
    <x v="0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12965"/>
    <s v="Capacitação profissional dos agentes públicos - EPAGRI"/>
    <n v="44"/>
    <s v="Investimentos"/>
    <n v="0"/>
    <n v="16252.74"/>
    <n v="0"/>
    <n v="0"/>
    <n v="0"/>
    <x v="1"/>
    <x v="13"/>
    <x v="8"/>
    <x v="1"/>
    <x v="9"/>
  </r>
  <r>
    <n v="530023"/>
    <s v="Departamento de Transportes e Terminais"/>
    <n v="26"/>
    <s v="Transporte"/>
    <n v="900"/>
    <s v="Gestão Administrativa - Poder Executivo"/>
    <n v="4823"/>
    <s v="Manutenção e modernização dos serviços de tecnologia da informação e comunicação - DETER"/>
    <n v="44"/>
    <s v="Investimentos"/>
    <n v="150000"/>
    <n v="0"/>
    <n v="0"/>
    <n v="0"/>
    <n v="0"/>
    <x v="1"/>
    <x v="11"/>
    <x v="4"/>
    <x v="1"/>
    <x v="4"/>
  </r>
  <r>
    <n v="270001"/>
    <s v="Secretaria de Estado do Desenvolvimento Econômico Sustentável"/>
    <n v="23"/>
    <s v="Comércio e Serviços"/>
    <n v="342"/>
    <s v="Revitalização da Economia Catarinense - PREC"/>
    <n v="11751"/>
    <s v="Apoio, qualificação e capacitação da MPE e MEI - SDE"/>
    <n v="33"/>
    <s v="Outras Despesas Correntes"/>
    <n v="200000"/>
    <n v="0"/>
    <n v="0"/>
    <n v="0"/>
    <n v="0"/>
    <x v="1"/>
    <x v="61"/>
    <x v="12"/>
    <x v="1"/>
    <x v="57"/>
  </r>
  <r>
    <n v="410003"/>
    <s v="Secretaria Executiva de Articulação Nacional"/>
    <n v="4"/>
    <s v="Administração"/>
    <n v="900"/>
    <s v="Gestão Administrativa - Poder Executivo"/>
    <n v="2876"/>
    <s v="Administração e manutenção dos serviços administrativos gerais - SAN"/>
    <n v="44"/>
    <s v="Investimentos"/>
    <n v="0"/>
    <n v="17000"/>
    <n v="17000"/>
    <n v="17000"/>
    <n v="17000"/>
    <x v="1"/>
    <x v="77"/>
    <x v="2"/>
    <x v="1"/>
    <x v="4"/>
  </r>
  <r>
    <n v="530023"/>
    <s v="Departamento de Transportes e Terminais"/>
    <n v="26"/>
    <s v="Transporte"/>
    <n v="115"/>
    <s v="Gestão do Sistema de Transporte Intermunicipal de Pessoas"/>
    <n v="12765"/>
    <s v="Manutenção preventiva dos sinais náuticos - DETER"/>
    <n v="33"/>
    <s v="Outras Despesas Correntes"/>
    <n v="60000"/>
    <n v="0"/>
    <n v="0"/>
    <n v="0"/>
    <n v="0"/>
    <x v="1"/>
    <x v="11"/>
    <x v="4"/>
    <x v="1"/>
    <x v="24"/>
  </r>
  <r>
    <n v="550091"/>
    <s v="Fundo Estadual de Defesa Civil"/>
    <n v="6"/>
    <s v="Segurança Pública"/>
    <n v="731"/>
    <s v="Gestão de Riscos e Redução de Desastres"/>
    <n v="11887"/>
    <s v="Promoção da educação continuada em proteção e defesa civil"/>
    <n v="44"/>
    <s v="Investimentos"/>
    <n v="0"/>
    <n v="0"/>
    <n v="0"/>
    <n v="0"/>
    <n v="0"/>
    <x v="1"/>
    <x v="72"/>
    <x v="5"/>
    <x v="1"/>
    <x v="58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1"/>
    <s v="2019: Projetos de engenharia rodoviária - DEINFRA; 2020: Projetos de engenharia rodoviária"/>
    <n v="44"/>
    <s v="Investimentos"/>
    <n v="0"/>
    <n v="0"/>
    <n v="0"/>
    <n v="0"/>
    <n v="0"/>
    <x v="1"/>
    <x v="5"/>
    <x v="4"/>
    <x v="1"/>
    <x v="38"/>
  </r>
  <r>
    <n v="540093"/>
    <s v="Fundo Rotativo da Penitenciária de Curitibanos"/>
    <n v="14"/>
    <s v="Direitos da Cidadania"/>
    <n v="750"/>
    <s v="Expansão e Modernização do Sistema Prisional e Socioeducativo"/>
    <n v="10924"/>
    <s v="Construção, reforma e ampliação de unidades do sistema prisional e socioeducativo"/>
    <n v="33"/>
    <s v="Outras Despesas Correntes"/>
    <n v="0"/>
    <n v="0"/>
    <n v="0"/>
    <n v="0"/>
    <n v="0"/>
    <x v="0"/>
    <x v="80"/>
    <x v="9"/>
    <x v="5"/>
    <x v="43"/>
  </r>
  <r>
    <n v="160097"/>
    <s v="Fundo de Melhoria da Polícia Militar"/>
    <n v="6"/>
    <s v="Segurança Pública"/>
    <n v="706"/>
    <s v="De Olho no Crime"/>
    <n v="14157"/>
    <s v="Polícia ostensiva e preservação da ordem pública - PM"/>
    <n v="33"/>
    <s v="Outras Despesas Correntes"/>
    <n v="84933923"/>
    <n v="63266611.890000001"/>
    <n v="61414788.039999999"/>
    <n v="55354155.409999996"/>
    <n v="54871758.939999998"/>
    <x v="1"/>
    <x v="6"/>
    <x v="5"/>
    <x v="1"/>
    <x v="5"/>
  </r>
  <r>
    <n v="450022"/>
    <s v="Fundação Universidade do Estado de Santa Catarina"/>
    <n v="12"/>
    <s v="Educação"/>
    <n v="630"/>
    <s v="Gestão do Ensino Superior"/>
    <n v="3201"/>
    <s v="Incentivo aos programas e projetos de ensino - UDESC"/>
    <n v="44"/>
    <s v="Investimentos"/>
    <n v="300000"/>
    <n v="1907106.04"/>
    <n v="1839913.12"/>
    <n v="1360898.97"/>
    <n v="1360898.97"/>
    <x v="1"/>
    <x v="50"/>
    <x v="6"/>
    <x v="1"/>
    <x v="36"/>
  </r>
  <r>
    <n v="180001"/>
    <s v="Secretaria de Estado do Planejamento"/>
    <n v="4"/>
    <s v="Administração"/>
    <n v="850"/>
    <s v="2010, 2011: Qualificação e Valorização dos Servidores Públicos; 2012, 2013, 2014, 2015, 2016, 2017, 2018, 2019, 2020: Gestão de Pessoas"/>
    <n v="1086"/>
    <s v="Administração de pessoal e encargos sociais - SPG"/>
    <n v="33"/>
    <s v="Outras Despesas Correntes"/>
    <n v="522000"/>
    <n v="203804.37"/>
    <n v="203804.37"/>
    <n v="203804.37"/>
    <n v="203804.37"/>
    <x v="1"/>
    <x v="15"/>
    <x v="2"/>
    <x v="1"/>
    <x v="1"/>
  </r>
  <r>
    <n v="440022"/>
    <s v="Companhia Integrada de Desenvolvimento Agrícola de Santa Catarina"/>
    <n v="20"/>
    <s v="Agricultura"/>
    <n v="315"/>
    <s v="Defesa Sanitária Agropecuária"/>
    <n v="2625"/>
    <s v="Ações de Defesa Sanitária Vegetal"/>
    <n v="33"/>
    <s v="Outras Despesas Correntes"/>
    <n v="1380432"/>
    <n v="1565154.04"/>
    <n v="615779.78"/>
    <n v="533714.25"/>
    <n v="533714.25"/>
    <x v="1"/>
    <x v="60"/>
    <x v="8"/>
    <x v="1"/>
    <x v="42"/>
  </r>
  <r>
    <n v="450001"/>
    <s v="Secretaria de Estado da Educação"/>
    <n v="12"/>
    <s v="Educação"/>
    <n v="900"/>
    <s v="Gestão Administrativa - Poder Executivo"/>
    <n v="4840"/>
    <s v="Administração e manutenção dos serviços administrativos gerais - SED"/>
    <n v="33"/>
    <s v="Outras Despesas Correntes"/>
    <n v="9987872"/>
    <n v="15268288.5"/>
    <n v="13352424.789999999"/>
    <n v="10923060.91"/>
    <n v="10565683.060000001"/>
    <x v="1"/>
    <x v="42"/>
    <x v="6"/>
    <x v="1"/>
    <x v="4"/>
  </r>
  <r>
    <n v="160085"/>
    <s v="Fundo de Melhoria do Corpo de Bombeiros Militar"/>
    <n v="6"/>
    <s v="Segurança Pública"/>
    <n v="708"/>
    <s v="Valorização do Servidor - Segurança Pública"/>
    <n v="11774"/>
    <s v="2012, 2013, 2014, 2015, 2016: Aperfeiçoamento dos profissionais de segurança pública - BM; 2017: Formação, capacitação e aperfeiçoamento – BM; 2018, 2019, 2020: Instrução e ensino - BM"/>
    <n v="44"/>
    <s v="Investimentos"/>
    <n v="575808"/>
    <n v="198342.25"/>
    <n v="166334.19"/>
    <n v="166334.19"/>
    <n v="166334.19"/>
    <x v="1"/>
    <x v="41"/>
    <x v="5"/>
    <x v="1"/>
    <x v="59"/>
  </r>
  <r>
    <n v="520002"/>
    <s v="Encargos Gerais do Estado"/>
    <n v="28"/>
    <s v="Encargos Especiais"/>
    <n v="990"/>
    <s v="Encargos Especiais"/>
    <n v="3562"/>
    <s v="Amortização e encargos de contratos de financiamentos internos - EGE"/>
    <n v="32"/>
    <s v="Juros e Encargos da Dívida"/>
    <n v="917904291"/>
    <n v="779106719.14999998"/>
    <n v="748601118.48000002"/>
    <n v="745993177.30999994"/>
    <n v="745993177.30999994"/>
    <x v="1"/>
    <x v="3"/>
    <x v="3"/>
    <x v="1"/>
    <x v="3"/>
  </r>
  <r>
    <n v="540096"/>
    <s v="Fundo Penitenciário do Estado de Santa Catarina - FUPESC"/>
    <n v="14"/>
    <s v="Direitos da Cidadania"/>
    <n v="740"/>
    <s v="Gestão do Sistema Prisional e Socioeducativo"/>
    <n v="11047"/>
    <s v="Manutenção e modernização dos serviços de tecnologia da informação e comunicação - SAP"/>
    <n v="33"/>
    <s v="Outras Despesas Correntes"/>
    <n v="4000000"/>
    <n v="3459246.2"/>
    <n v="3340814.1"/>
    <n v="2930879.74"/>
    <n v="2606009.7200000002"/>
    <x v="1"/>
    <x v="23"/>
    <x v="9"/>
    <x v="1"/>
    <x v="16"/>
  </r>
  <r>
    <n v="530025"/>
    <s v="Departamento Estadual de Infraestrutura"/>
    <n v="26"/>
    <s v="Transporte"/>
    <n v="900"/>
    <s v="Gestão Administrativa - Poder Executivo"/>
    <n v="24"/>
    <s v="Administração e manutenção dos serviços administrativos gerais - DEINFRA"/>
    <n v="33"/>
    <s v="Outras Despesas Correntes"/>
    <n v="19560996"/>
    <n v="7651864.0800000001"/>
    <n v="7651864.0800000001"/>
    <n v="7651864.0800000001"/>
    <n v="7651864.0800000001"/>
    <x v="1"/>
    <x v="24"/>
    <x v="4"/>
    <x v="1"/>
    <x v="4"/>
  </r>
  <r>
    <n v="520002"/>
    <s v="Encargos Gerais do Estado"/>
    <n v="2"/>
    <s v="Judiciária"/>
    <n v="930"/>
    <s v="Gestão Administrativa - Poder Judiciário"/>
    <n v="14042"/>
    <s v="Serviços financeiros e encargos - FRJ"/>
    <n v="33"/>
    <s v="Outras Despesas Correntes"/>
    <n v="0"/>
    <n v="3559000"/>
    <n v="3559000"/>
    <n v="3166935.15"/>
    <n v="3166935.15"/>
    <x v="1"/>
    <x v="3"/>
    <x v="18"/>
    <x v="1"/>
    <x v="34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4"/>
    <s v="2019: Consultoria de apoio institucional à Diretoria de Planejamento e Projetos - DEINFRA; 2020: Consultoria de apoio técnico e institucional à SIE"/>
    <n v="33"/>
    <s v="Outras Despesas Correntes"/>
    <n v="0"/>
    <n v="1316195.6499999999"/>
    <n v="1316195.6499999999"/>
    <n v="970990.02"/>
    <n v="628901.98"/>
    <x v="1"/>
    <x v="5"/>
    <x v="4"/>
    <x v="1"/>
    <x v="38"/>
  </r>
  <r>
    <n v="410041"/>
    <s v="Agência de Desenvolvimento Regional de Xanxerê"/>
    <n v="12"/>
    <s v="Educação"/>
    <n v="900"/>
    <s v="Gestão Administrativa - Poder Executivo"/>
    <n v="4840"/>
    <s v="Administração e manutenção dos serviços administrativos gerais - SED"/>
    <n v="33"/>
    <s v="Outras Despesas Correntes"/>
    <n v="0"/>
    <n v="6507"/>
    <n v="6507"/>
    <n v="6507"/>
    <n v="6507"/>
    <x v="1"/>
    <x v="69"/>
    <x v="6"/>
    <x v="1"/>
    <x v="4"/>
  </r>
  <r>
    <n v="270023"/>
    <s v="Junta Comercial do Estado de Santa Catarina"/>
    <n v="23"/>
    <s v="Comércio e Serviços"/>
    <n v="850"/>
    <s v="2010, 2011: Qualificação e Valorização dos Servidores Públicos; 2012, 2013, 2014, 2015, 2016, 2017, 2018, 2019, 2020: Gestão de Pessoas"/>
    <n v="934"/>
    <s v="Administração de pessoal e encargos sociais - JUCESC"/>
    <n v="31"/>
    <s v="Pessoal e Encargos Sociais"/>
    <n v="9335401"/>
    <n v="8796051"/>
    <n v="8708615.6699999999"/>
    <n v="8688581.0099999998"/>
    <n v="8672908.8800000008"/>
    <x v="1"/>
    <x v="55"/>
    <x v="12"/>
    <x v="1"/>
    <x v="1"/>
  </r>
  <r>
    <n v="540096"/>
    <s v="Fundo Penitenciário do Estado de Santa Catarina - FUPESC"/>
    <n v="14"/>
    <s v="Direitos da Cidadania"/>
    <n v="750"/>
    <s v="Expansão e Modernização do Sistema Prisional e Socioeducativo"/>
    <n v="11044"/>
    <s v="2012, 2013, 2014, 2015, 2016, 2017, 2018, 2019: Estruturação e reaparelhamento dos sistemas prisional e socioeducativo - SJC; 2020: Estruturação e reaparelhamento dos sistemas prisional e socioeducativo - SAP"/>
    <n v="33"/>
    <s v="Outras Despesas Correntes"/>
    <n v="15150000"/>
    <n v="14440200.4"/>
    <n v="10441638.359999999"/>
    <n v="8423276.9100000001"/>
    <n v="8355874.9900000002"/>
    <x v="1"/>
    <x v="23"/>
    <x v="9"/>
    <x v="1"/>
    <x v="43"/>
  </r>
  <r>
    <n v="530025"/>
    <s v="Departamento Estadual de Infraestrutura"/>
    <n v="26"/>
    <s v="Transporte"/>
    <n v="130"/>
    <s v="Conservação e Segurança Rodoviária"/>
    <n v="66"/>
    <s v="Conservação, sinalização e segurança rodoviária - DEINFRA"/>
    <n v="44"/>
    <s v="Investimentos"/>
    <n v="24004383"/>
    <n v="7017593.3899999997"/>
    <n v="7017593.3899999997"/>
    <n v="7017593.3899999997"/>
    <n v="7017593.3899999997"/>
    <x v="1"/>
    <x v="24"/>
    <x v="4"/>
    <x v="1"/>
    <x v="10"/>
  </r>
  <r>
    <n v="520030"/>
    <s v="Fundação Escola de Governo - ENA"/>
    <n v="18"/>
    <s v="Gestão Ambiental"/>
    <n v="900"/>
    <s v="Gestão Administrativa - Poder Executivo"/>
    <n v="5030"/>
    <s v="Administração e manutenção dos serviços administrativos gerais - SDE"/>
    <n v="33"/>
    <s v="Outras Despesas Correntes"/>
    <n v="0"/>
    <n v="5062.3999999999996"/>
    <n v="5006"/>
    <n v="1706"/>
    <n v="165"/>
    <x v="1"/>
    <x v="58"/>
    <x v="7"/>
    <x v="1"/>
    <x v="4"/>
  </r>
  <r>
    <n v="410059"/>
    <s v="Agência de Desenvolvimento Regional de Jaraguá do Sul"/>
    <n v="12"/>
    <s v="Educação"/>
    <n v="610"/>
    <s v="Educação Básica com Qualidade e Equidade"/>
    <n v="13959"/>
    <s v="Operacionalização da educação básica - ADR - Jaraguá do Sul"/>
    <n v="44"/>
    <s v="Investimentos"/>
    <n v="58395"/>
    <n v="0"/>
    <n v="0"/>
    <n v="0"/>
    <n v="0"/>
    <x v="1"/>
    <x v="59"/>
    <x v="6"/>
    <x v="1"/>
    <x v="6"/>
  </r>
  <r>
    <n v="410039"/>
    <s v="Agência de Desenvolvimento Regional de São Lourenço do Oeste"/>
    <n v="12"/>
    <s v="Educação"/>
    <n v="610"/>
    <s v="Educação Básica com Qualidade e Equidade"/>
    <n v="13665"/>
    <s v="AP - Manutenção e reforma de escolas - educação básica - ADR - São Lourenço do Oeste"/>
    <n v="33"/>
    <s v="Outras Despesas Correntes"/>
    <n v="491023"/>
    <n v="0"/>
    <n v="0"/>
    <n v="0"/>
    <n v="0"/>
    <x v="1"/>
    <x v="71"/>
    <x v="6"/>
    <x v="1"/>
    <x v="6"/>
  </r>
  <r>
    <n v="410041"/>
    <s v="Agência de Desenvolvimento Regional de Xanxerê"/>
    <n v="4"/>
    <s v="Administração"/>
    <n v="900"/>
    <s v="Gestão Administrativa - Poder Executivo"/>
    <n v="13702"/>
    <s v="Administração e manutenção dos serviços administrativos gerais - ADR - Xanxerê"/>
    <n v="33"/>
    <s v="Outras Despesas Correntes"/>
    <n v="811566"/>
    <n v="120342.31"/>
    <n v="120342.31"/>
    <n v="120342.31"/>
    <n v="120342.31"/>
    <x v="1"/>
    <x v="69"/>
    <x v="2"/>
    <x v="1"/>
    <x v="4"/>
  </r>
  <r>
    <n v="430001"/>
    <s v="Procuradoria-Geral junto ao Tribunal de Contas"/>
    <n v="4"/>
    <s v="Administração"/>
    <n v="900"/>
    <s v="Gestão Administrativa - Poder Executivo"/>
    <n v="5326"/>
    <s v="Manutenção e modernização dos serviços de tecnologia da informação e comunicação - MPC"/>
    <n v="33"/>
    <s v="Outras Despesas Correntes"/>
    <n v="32757"/>
    <n v="634.1"/>
    <n v="634.1"/>
    <n v="634.1"/>
    <n v="634.1"/>
    <x v="1"/>
    <x v="48"/>
    <x v="2"/>
    <x v="1"/>
    <x v="4"/>
  </r>
  <r>
    <n v="230023"/>
    <s v="Santa Catarina Turismo S.A."/>
    <n v="23"/>
    <s v="Comércio e Serviços"/>
    <n v="640"/>
    <s v="Desenvolvimento do Turismo Catarinense"/>
    <n v="11526"/>
    <s v="Realização de jornadas de familiarização"/>
    <n v="33"/>
    <s v="Outras Despesas Correntes"/>
    <n v="1000"/>
    <n v="0"/>
    <n v="0"/>
    <n v="0"/>
    <n v="0"/>
    <x v="1"/>
    <x v="64"/>
    <x v="12"/>
    <x v="1"/>
    <x v="20"/>
  </r>
  <r>
    <n v="480091"/>
    <s v="Fundo Estadual de Saúde"/>
    <n v="10"/>
    <s v="Saúde"/>
    <n v="430"/>
    <s v="Atenção de Média e Alta Complexidade Ambulatorial e Hospitalar"/>
    <n v="11328"/>
    <s v="2012, 2013, 2014, 2015, 2016: Adequação e aquisição de equipamentos para a atenção a média e alta complexidade; 2017, 2018, 2019, 2020: Realização de convênios para ações de média e alta complexidade"/>
    <n v="44"/>
    <s v="Investimentos"/>
    <n v="7058000"/>
    <n v="3836087.48"/>
    <n v="778087.48"/>
    <n v="715587.48"/>
    <n v="715587.48"/>
    <x v="1"/>
    <x v="0"/>
    <x v="0"/>
    <x v="1"/>
    <x v="0"/>
  </r>
  <r>
    <n v="410045"/>
    <s v="Agência de Desenvolvimento Regional de Videira"/>
    <n v="10"/>
    <s v="Saúde"/>
    <n v="410"/>
    <s v="Vigilância em Saúde"/>
    <n v="11205"/>
    <s v="2012, 2013, 2014, 2015: Ações de Promoção, Prevenção e Controle de DST/HIV/AIDS e Hepatites; 2016: Realizar ações de vigilância, prevenção e controle de DST/HIV/AIDS e hepatites virais; 2017: Vigilância, prevenção e controle de doenças sexualmente transmissíveis/HIV/AIDS e hepatites virais; 2018, 2019: Manutenção das ações de Vigilância Epidemiológica; 2020: Manutenção das ações de vigilância epidemiológica"/>
    <n v="44"/>
    <s v="Investimentos"/>
    <n v="0"/>
    <n v="405693.26"/>
    <n v="405693.26"/>
    <n v="405693.26"/>
    <n v="405693.26"/>
    <x v="1"/>
    <x v="75"/>
    <x v="0"/>
    <x v="1"/>
    <x v="60"/>
  </r>
  <r>
    <n v="410011"/>
    <s v="Agência de Desenvolvimento do Turismo de Santa Catarina"/>
    <n v="23"/>
    <s v="Comércio e Serviços"/>
    <n v="850"/>
    <s v="2010, 2011: Qualificação e Valorização dos Servidores Públicos; 2012, 2013, 2014, 2015, 2016, 2017, 2018, 2019, 2020: Gestão de Pessoas"/>
    <n v="14564"/>
    <s v="Administração de pessoal e encargos sociais - SOL"/>
    <n v="33"/>
    <s v="Outras Despesas Correntes"/>
    <n v="0"/>
    <n v="33450"/>
    <n v="31379.360000000001"/>
    <n v="31379.360000000001"/>
    <n v="24696.51"/>
    <x v="1"/>
    <x v="31"/>
    <x v="12"/>
    <x v="1"/>
    <x v="1"/>
  </r>
  <r>
    <n v="530001"/>
    <s v="Secretaria de Estado da Infraestrutura e Mobilidade"/>
    <n v="26"/>
    <s v="Transporte"/>
    <n v="130"/>
    <s v="Conservação e Segurança Rodoviária"/>
    <n v="14455"/>
    <s v="2019: Aquisição de combustíveis e lubrificantes; 2020: Aquisição de combustíveis e lubrificantes - SIE e PMRv"/>
    <n v="33"/>
    <s v="Outras Despesas Correntes"/>
    <n v="0"/>
    <n v="993074.06"/>
    <n v="613733.55000000005"/>
    <n v="185181.37"/>
    <n v="185181.37"/>
    <x v="1"/>
    <x v="5"/>
    <x v="4"/>
    <x v="1"/>
    <x v="10"/>
  </r>
  <r>
    <n v="160091"/>
    <s v="Fundo para Melhoria da Segurança Pública"/>
    <n v="6"/>
    <s v="Segurança Pública"/>
    <n v="706"/>
    <s v="De Olho no Crime"/>
    <n v="11918"/>
    <s v="2012, 2013, 2014, 2015: Monitoramento de espaços públicos; 2016: Monitoramento de espaços públicos - SSP; 2017, 2018, 2019, 2020: Gestão do videomonitoramento urbano e das Centrais Regionais de Emergência"/>
    <n v="33"/>
    <s v="Outras Despesas Correntes"/>
    <n v="8760738"/>
    <n v="7556843.5700000003"/>
    <n v="7505260.54"/>
    <n v="6743255.6100000003"/>
    <n v="6740457.3700000001"/>
    <x v="1"/>
    <x v="65"/>
    <x v="5"/>
    <x v="1"/>
    <x v="5"/>
  </r>
  <r>
    <n v="440001"/>
    <s v="Secretaria de Estado da Agricultura, Pesca e Desenvolvimento Rural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6325029.3899999997"/>
    <n v="6325029.3899999997"/>
    <n v="4452103"/>
    <n v="4352108.4000000004"/>
    <x v="1"/>
    <x v="70"/>
    <x v="2"/>
    <x v="1"/>
    <x v="21"/>
  </r>
  <r>
    <n v="480091"/>
    <s v="Fundo Estadual de Saúde"/>
    <n v="10"/>
    <s v="Saúde"/>
    <n v="101"/>
    <s v="Acelera Santa Catarina"/>
    <n v="12575"/>
    <s v="Ampliação hospital Regional do Oeste - Chapecó"/>
    <n v="44"/>
    <s v="Investimentos"/>
    <n v="100000"/>
    <n v="860259.55"/>
    <n v="736091.63"/>
    <n v="249732.13"/>
    <n v="249732.13"/>
    <x v="1"/>
    <x v="0"/>
    <x v="0"/>
    <x v="1"/>
    <x v="19"/>
  </r>
  <r>
    <n v="410055"/>
    <s v="Agência de Desenvolvimento Regional de Tubarão"/>
    <n v="4"/>
    <s v="Administração"/>
    <n v="850"/>
    <s v="2010, 2011: Qualificação e Valorização dos Servidores Públicos; 2012, 2013, 2014, 2015, 2016, 2017, 2018, 2019, 2020: Gestão de Pessoas"/>
    <n v="13769"/>
    <s v="Encargos com estagiários - ADR - Tubarão"/>
    <n v="33"/>
    <s v="Outras Despesas Correntes"/>
    <n v="37202"/>
    <n v="5346.75"/>
    <n v="5346.75"/>
    <n v="5346.75"/>
    <n v="5346.75"/>
    <x v="1"/>
    <x v="66"/>
    <x v="2"/>
    <x v="1"/>
    <x v="1"/>
  </r>
  <r>
    <n v="410053"/>
    <s v="Agência de Desenvolvimento Regional de Itajai"/>
    <n v="12"/>
    <s v="Educação"/>
    <n v="610"/>
    <s v="Educação Básica com Qualidade e Equidade"/>
    <n v="13689"/>
    <s v="Transporte escolar dos alunos da educação básica - ADR - Itajaí"/>
    <n v="33"/>
    <s v="Outras Despesas Correntes"/>
    <n v="4249811"/>
    <n v="0"/>
    <n v="0"/>
    <n v="0"/>
    <n v="0"/>
    <x v="1"/>
    <x v="68"/>
    <x v="6"/>
    <x v="1"/>
    <x v="6"/>
  </r>
  <r>
    <n v="470076"/>
    <s v="Fundo Financeiro"/>
    <n v="9"/>
    <s v="Previdência Social"/>
    <n v="860"/>
    <s v="Gestão Previdenciária"/>
    <n v="9660"/>
    <s v="Pensões - TJ - Fundo Financeiro"/>
    <n v="31"/>
    <s v="Pessoal e Encargos Sociais"/>
    <n v="88481882"/>
    <n v="88481882"/>
    <n v="68591782.900000006"/>
    <n v="68591782.900000006"/>
    <n v="68591782.900000006"/>
    <x v="1"/>
    <x v="25"/>
    <x v="1"/>
    <x v="1"/>
    <x v="17"/>
  </r>
  <r>
    <n v="440001"/>
    <s v="Secretaria de Estado da Agricultura, Pesca e Desenvolvimento Rural"/>
    <n v="8"/>
    <s v="Assistência Social"/>
    <n v="510"/>
    <s v="2010, 2011, 2012, 2013, 2014, 2015: Proteção Social Básica e Especial; 2016: Sistema Único de Assistência Social - SUAS; 2017, 2018, 2019: Gestão do SUAS"/>
    <n v="11094"/>
    <s v="Apoio às ações de desenvolvimento social, trabalho e renda - FUNDOSOCIAL"/>
    <n v="33"/>
    <s v="Outras Despesas Correntes"/>
    <n v="0"/>
    <n v="79690.679999999993"/>
    <n v="79688.5"/>
    <n v="79688.5"/>
    <n v="79688.5"/>
    <x v="1"/>
    <x v="70"/>
    <x v="11"/>
    <x v="1"/>
    <x v="47"/>
  </r>
  <r>
    <n v="520002"/>
    <s v="Encargos Gerais do Estado"/>
    <n v="4"/>
    <s v="Administração"/>
    <n v="900"/>
    <s v="Gestão Administrativa - Poder Executivo"/>
    <n v="3096"/>
    <s v="Formação do patrimônio do servidor público - PASEP"/>
    <n v="33"/>
    <s v="Outras Despesas Correntes"/>
    <n v="165000000"/>
    <n v="181681070.40000001"/>
    <n v="179996143.38999999"/>
    <n v="179996143.38999999"/>
    <n v="179996143.38999999"/>
    <x v="1"/>
    <x v="3"/>
    <x v="2"/>
    <x v="1"/>
    <x v="4"/>
  </r>
  <r>
    <n v="520093"/>
    <s v="Fundo Pró-Emprego"/>
    <n v="19"/>
    <s v="Ciência e Tecnologia"/>
    <n v="101"/>
    <s v="Acelera Santa Catarina"/>
    <n v="12737"/>
    <s v="Apoio financeiro a construção de Centros de Inovação"/>
    <n v="44"/>
    <s v="Investimentos"/>
    <n v="5000000"/>
    <n v="17567164.609999999"/>
    <n v="1896530.58"/>
    <n v="1896530.58"/>
    <n v="1896530.58"/>
    <x v="0"/>
    <x v="81"/>
    <x v="20"/>
    <x v="10"/>
    <x v="19"/>
  </r>
  <r>
    <n v="530001"/>
    <s v="Secretaria de Estado da Infraestrutura e Mobilidade"/>
    <n v="26"/>
    <s v="Transporte"/>
    <n v="100"/>
    <s v="2010, 2011: ProPav Rural; 2012, 2013, 2014, 2015, 2016, 2017, 2018, 2019, 2020: Caminhos do Desenvolvimento"/>
    <n v="14290"/>
    <s v="Reabilitação/aumento capacidade SC-412, trecho BR-101 - Ilhota - Gaspar e contorno de Ilhota"/>
    <n v="44"/>
    <s v="Investimentos"/>
    <n v="0"/>
    <n v="16264430.529999999"/>
    <n v="3796415"/>
    <n v="2251452.7400000002"/>
    <n v="2251452.7400000002"/>
    <x v="1"/>
    <x v="5"/>
    <x v="4"/>
    <x v="1"/>
    <x v="28"/>
  </r>
  <r>
    <n v="530001"/>
    <s v="Secretaria de Estado da Infraestrutura e Mobilidade"/>
    <n v="26"/>
    <s v="Transporte"/>
    <n v="110"/>
    <s v="Construção de Rodovias"/>
    <n v="12935"/>
    <s v="AP - Implantação do contorno viário de Capinzal - Ouro - SIE"/>
    <n v="44"/>
    <s v="Investimentos"/>
    <n v="100000"/>
    <n v="1830000"/>
    <n v="1667200"/>
    <n v="704108.79"/>
    <n v="704108.79"/>
    <x v="0"/>
    <x v="5"/>
    <x v="4"/>
    <x v="11"/>
    <x v="40"/>
  </r>
  <r>
    <n v="480093"/>
    <s v="Fundo Estadual de Apoio aos Hospitais Filantrópicos, Hemosc, Cepon e Hospitais Municipais"/>
    <n v="10"/>
    <s v="Saúde"/>
    <n v="430"/>
    <s v="Atenção de Média e Alta Complexidade Ambulatorial e Hospitalar"/>
    <n v="14251"/>
    <s v="Repasse financeiro para centro de hemoterapia e centro de pesquisas oncológicas"/>
    <n v="33"/>
    <s v="Outras Despesas Correntes"/>
    <n v="3000000"/>
    <n v="3000000"/>
    <n v="707702.98"/>
    <n v="707702.98"/>
    <n v="707702.98"/>
    <x v="1"/>
    <x v="79"/>
    <x v="0"/>
    <x v="1"/>
    <x v="0"/>
  </r>
  <r>
    <n v="530001"/>
    <s v="Secretaria de Estado da Infraestrutura e Mobilidade"/>
    <n v="26"/>
    <s v="Transporte"/>
    <n v="105"/>
    <s v="2010, 2011: ProPav Urbano; 2012, 2013, 2014, 2015, 2016, 2017, 2018, 2019, 2020: Mobilidade Urbana"/>
    <n v="8577"/>
    <s v="Apoio ao sistema viário rural - SIE"/>
    <n v="33"/>
    <s v="Outras Despesas Correntes"/>
    <n v="1000000"/>
    <n v="1895160.86"/>
    <n v="895160.86"/>
    <n v="895160.86"/>
    <n v="895160.86"/>
    <x v="1"/>
    <x v="5"/>
    <x v="4"/>
    <x v="1"/>
    <x v="61"/>
  </r>
  <r>
    <n v="480091"/>
    <s v="Fundo Estadual de Saúde"/>
    <n v="10"/>
    <s v="Saúde"/>
    <n v="400"/>
    <s v="Gestão do SUS"/>
    <n v="11478"/>
    <s v="2012, 2013, 2014, 2015, 2016: Assistência farmacêutica - ações judiciais; 2017, 2018, 2019, 2020: Atendimento das ações judiciais"/>
    <n v="44"/>
    <s v="Investimentos"/>
    <n v="160000"/>
    <n v="160000"/>
    <n v="24500"/>
    <n v="0"/>
    <n v="0"/>
    <x v="1"/>
    <x v="0"/>
    <x v="0"/>
    <x v="1"/>
    <x v="2"/>
  </r>
  <r>
    <n v="410041"/>
    <s v="Agência de Desenvolvimento Regional de Xanxerê"/>
    <n v="12"/>
    <s v="Educação"/>
    <n v="625"/>
    <s v="Valorização dos Profissionais da Educação"/>
    <n v="13707"/>
    <s v="Capacitação de profissionais da educação básica - ADR - Xanxerê"/>
    <n v="33"/>
    <s v="Outras Despesas Correntes"/>
    <n v="90824"/>
    <n v="0"/>
    <n v="0"/>
    <n v="0"/>
    <n v="0"/>
    <x v="1"/>
    <x v="69"/>
    <x v="6"/>
    <x v="1"/>
    <x v="8"/>
  </r>
  <r>
    <n v="410094"/>
    <s v="Fundo de Desenvolvimento Social"/>
    <n v="8"/>
    <s v="Assistência Social"/>
    <n v="510"/>
    <s v="2010, 2011, 2012, 2013, 2014, 2015: Proteção Social Básica e Especial; 2016: Sistema Único de Assistência Social - SUAS; 2017, 2018, 2019: Gestão do SUAS"/>
    <n v="11094"/>
    <s v="Apoio às ações de desenvolvimento social, trabalho e renda - FUNDOSOCIAL"/>
    <n v="44"/>
    <s v="Investimentos"/>
    <n v="0"/>
    <n v="0"/>
    <n v="0"/>
    <n v="0"/>
    <n v="0"/>
    <x v="1"/>
    <x v="27"/>
    <x v="11"/>
    <x v="1"/>
    <x v="47"/>
  </r>
  <r>
    <n v="180001"/>
    <s v="Secretaria de Estado do Planejamento"/>
    <n v="4"/>
    <s v="Administração"/>
    <n v="208"/>
    <s v="Planejamento Estratégico de Desenvolvimento e Gestão de Informações"/>
    <n v="13230"/>
    <s v="2016: Estratégia de Intervenção do Governo Estadual com o PDIF/SC; 2017, 2018, 2019: Estratégia Governamental para o Desenvolvimento e Integração da Região da Faixa de Fronteira"/>
    <n v="33"/>
    <s v="Outras Despesas Correntes"/>
    <n v="46000"/>
    <n v="0"/>
    <n v="0"/>
    <n v="0"/>
    <n v="0"/>
    <x v="1"/>
    <x v="15"/>
    <x v="2"/>
    <x v="1"/>
    <x v="11"/>
  </r>
  <r>
    <n v="410057"/>
    <s v="Agência de Desenvolvimento Regional de Araranguá"/>
    <n v="12"/>
    <s v="Educação"/>
    <n v="625"/>
    <s v="Valorização dos Profissionais da Educação"/>
    <n v="13857"/>
    <s v="Capacitação de profissionais da educação básica - ADR - Araranguá"/>
    <n v="33"/>
    <s v="Outras Despesas Correntes"/>
    <n v="134952"/>
    <n v="0"/>
    <n v="0"/>
    <n v="0"/>
    <n v="0"/>
    <x v="1"/>
    <x v="28"/>
    <x v="6"/>
    <x v="1"/>
    <x v="8"/>
  </r>
  <r>
    <n v="480091"/>
    <s v="Fundo Estadual de Saúde"/>
    <n v="10"/>
    <s v="Saúde"/>
    <n v="430"/>
    <s v="Atenção de Média e Alta Complexidade Ambulatorial e Hospitalar"/>
    <n v="13334"/>
    <s v="2016: AP - Incentivos financeiros para custeio do Hospital Beatriz Ramos - SDR - Timbó; 2017, 2018: AP - Incentivos financeiros para custeio do Hospital Beatriz Ramos - ADR - Timbó; 2019: AP - Incentivos financeiros para custeio do Hospital Beatriz Ramos"/>
    <n v="33"/>
    <s v="Outras Despesas Correntes"/>
    <n v="100000"/>
    <n v="0"/>
    <n v="0"/>
    <n v="0"/>
    <n v="0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327"/>
    <s v="2016: AP - Construção de Policlínica - SDR - Lages; 2017, 2018, 2019: AP - Construção de Policlínica - ADR - Lages"/>
    <n v="44"/>
    <s v="Investimentos"/>
    <n v="100000"/>
    <n v="0"/>
    <n v="0"/>
    <n v="0"/>
    <n v="0"/>
    <x v="1"/>
    <x v="0"/>
    <x v="0"/>
    <x v="1"/>
    <x v="0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092"/>
    <s v="Otimização e correção da aplicação dos recursos públicos"/>
    <n v="44"/>
    <s v="Investimentos"/>
    <n v="60000"/>
    <n v="0"/>
    <n v="0"/>
    <n v="0"/>
    <n v="0"/>
    <x v="1"/>
    <x v="37"/>
    <x v="2"/>
    <x v="1"/>
    <x v="56"/>
  </r>
  <r>
    <n v="180001"/>
    <s v="Secretaria de Estado do Planejamento"/>
    <n v="4"/>
    <s v="Administração"/>
    <n v="208"/>
    <s v="Planejamento Estratégico de Desenvolvimento e Gestão de Informações"/>
    <n v="11467"/>
    <s v="2012, 2013, 2014, 2015, 2016: Atualização da base cartográfica de Santa Catarina - SPG; 2017, 2018, 2019: Infraestrutura de dados cartográficos e geográficos de Santa Catarina"/>
    <n v="33"/>
    <s v="Outras Despesas Correntes"/>
    <n v="21000"/>
    <n v="0"/>
    <n v="0"/>
    <n v="0"/>
    <n v="0"/>
    <x v="1"/>
    <x v="15"/>
    <x v="2"/>
    <x v="1"/>
    <x v="11"/>
  </r>
  <r>
    <n v="270001"/>
    <s v="Secretaria de Estado do Desenvolvimento Econômico Sustentável"/>
    <n v="18"/>
    <s v="Gestão Ambiental"/>
    <n v="348"/>
    <s v="Gestão Ambiental Estratégica"/>
    <n v="10180"/>
    <s v="Operacionalização da SEMA"/>
    <n v="44"/>
    <s v="Investimentos"/>
    <n v="50000"/>
    <n v="0"/>
    <n v="0"/>
    <n v="0"/>
    <n v="0"/>
    <x v="1"/>
    <x v="61"/>
    <x v="7"/>
    <x v="1"/>
    <x v="62"/>
  </r>
  <r>
    <n v="480091"/>
    <s v="Fundo Estadual de Saúde"/>
    <n v="10"/>
    <s v="Saúde"/>
    <n v="430"/>
    <s v="Atenção de Média e Alta Complexidade Ambulatorial e Hospitalar"/>
    <n v="13339"/>
    <s v="2016: AP - Aquisição de equipamentos para hospitais da região - SDR - Rio do Sul; 2017, 2018, 2019: AP - Aquisição de equipamentos para hospitais da região - ADR - Rio do Sul"/>
    <n v="44"/>
    <s v="Investimentos"/>
    <n v="100000"/>
    <n v="0"/>
    <n v="0"/>
    <n v="0"/>
    <n v="0"/>
    <x v="1"/>
    <x v="0"/>
    <x v="0"/>
    <x v="1"/>
    <x v="0"/>
  </r>
  <r>
    <n v="410053"/>
    <s v="Agência de Desenvolvimento Regional de Itajai"/>
    <n v="4"/>
    <s v="Administração"/>
    <n v="900"/>
    <s v="Gestão Administrativa - Poder Executivo"/>
    <n v="13685"/>
    <s v="Administração e manutenção dos serviços administrativos gerais - ADR - Itajaí"/>
    <n v="44"/>
    <s v="Investimentos"/>
    <n v="20921"/>
    <n v="0"/>
    <n v="0"/>
    <n v="0"/>
    <n v="0"/>
    <x v="1"/>
    <x v="68"/>
    <x v="2"/>
    <x v="1"/>
    <x v="4"/>
  </r>
  <r>
    <n v="410044"/>
    <s v="Agência de Desenvolvimento Regional de Campos Novos"/>
    <n v="12"/>
    <s v="Educação"/>
    <n v="610"/>
    <s v="Educação Básica com Qualidade e Equidade"/>
    <n v="13768"/>
    <s v="AP - Manutenção e reforma de escolas - educação básica - ADR - Campos Novos"/>
    <n v="44"/>
    <s v="Investimentos"/>
    <n v="11143"/>
    <n v="0"/>
    <n v="0"/>
    <n v="0"/>
    <n v="0"/>
    <x v="1"/>
    <x v="33"/>
    <x v="6"/>
    <x v="1"/>
    <x v="6"/>
  </r>
  <r>
    <n v="160085"/>
    <s v="Fundo de Melhoria do Corpo de Bombeiros Militar"/>
    <n v="4"/>
    <s v="Administração"/>
    <n v="900"/>
    <s v="Gestão Administrativa - Poder Executivo"/>
    <n v="12753"/>
    <s v="2015, 2016, 2017, 2018, 2019: Aquisição de veículos e equipamentos - FUNPAT - SEA; 2020: Aquisição de bens móveis para serviços administrativos FUNPAT - SEA"/>
    <n v="44"/>
    <s v="Investimentos"/>
    <n v="0"/>
    <n v="36825"/>
    <n v="36825"/>
    <n v="36825"/>
    <n v="36825"/>
    <x v="1"/>
    <x v="41"/>
    <x v="2"/>
    <x v="1"/>
    <x v="4"/>
  </r>
  <r>
    <n v="410058"/>
    <s v="Agência de Desenvolvimento Regional de Joinville"/>
    <n v="12"/>
    <s v="Educação"/>
    <n v="625"/>
    <s v="Valorização dos Profissionais da Educação"/>
    <n v="13897"/>
    <s v="Capacitação de profissionais da educação básica - ADR - Joinville"/>
    <n v="33"/>
    <s v="Outras Despesas Correntes"/>
    <n v="437680"/>
    <n v="0"/>
    <n v="0"/>
    <n v="0"/>
    <n v="0"/>
    <x v="1"/>
    <x v="26"/>
    <x v="6"/>
    <x v="1"/>
    <x v="8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2959"/>
    <s v="Elaboração de estudos e planos para o sistema ferroviário estadual"/>
    <n v="33"/>
    <s v="Outras Despesas Correntes"/>
    <n v="50000"/>
    <n v="0"/>
    <n v="0"/>
    <n v="0"/>
    <n v="0"/>
    <x v="1"/>
    <x v="5"/>
    <x v="4"/>
    <x v="1"/>
    <x v="38"/>
  </r>
  <r>
    <n v="520002"/>
    <s v="Encargos Gerais do Estado"/>
    <n v="4"/>
    <s v="Administração"/>
    <n v="900"/>
    <s v="Gestão Administrativa - Poder Executivo"/>
    <n v="3207"/>
    <s v="Participação no capital social - CELESC Geração"/>
    <n v="45"/>
    <s v="Inversões Financeiras"/>
    <n v="1000"/>
    <n v="1000"/>
    <n v="0"/>
    <n v="0"/>
    <n v="0"/>
    <x v="1"/>
    <x v="3"/>
    <x v="2"/>
    <x v="1"/>
    <x v="4"/>
  </r>
  <r>
    <n v="270001"/>
    <s v="Secretaria de Estado do Desenvolvimento Econômico Sustentável"/>
    <n v="18"/>
    <s v="Gestão Ambiental"/>
    <n v="900"/>
    <s v="Gestão Administrativa - Poder Executivo"/>
    <n v="5030"/>
    <s v="Administração e manutenção dos serviços administrativos gerais - SDE"/>
    <n v="44"/>
    <s v="Investimentos"/>
    <n v="0"/>
    <n v="1000"/>
    <n v="937.07"/>
    <n v="937.07"/>
    <n v="0"/>
    <x v="1"/>
    <x v="61"/>
    <x v="7"/>
    <x v="1"/>
    <x v="4"/>
  </r>
  <r>
    <n v="260098"/>
    <s v="Fundo Estadual do Idoso"/>
    <n v="14"/>
    <s v="Direitos da Cidadania"/>
    <n v="745"/>
    <s v="2012, 2013, 2014, 2015, 2016: Cidadania e Direitos Humanos; 2017, 2018, 2019, 2020: Fortalecendo Direitos"/>
    <n v="14242"/>
    <s v="2019: Apoio financeiro a entidades que atendam idosos - FEI; 2020: Apoio a projetos e entidades de promoção ao envelhecimento ativo, saudável e sustentável dos idosos"/>
    <n v="33"/>
    <s v="Outras Despesas Correntes"/>
    <n v="1000000"/>
    <n v="1354230"/>
    <n v="0"/>
    <n v="0"/>
    <n v="0"/>
    <x v="1"/>
    <x v="82"/>
    <x v="9"/>
    <x v="1"/>
    <x v="14"/>
  </r>
  <r>
    <n v="530001"/>
    <s v="Secretaria de Estado da Infraestrutura e Mobilidade"/>
    <n v="26"/>
    <s v="Transporte"/>
    <n v="810"/>
    <s v="Comunicação do Poder Executivo"/>
    <n v="14284"/>
    <s v="Realização de campanhas de caráter social informativo e institucional - SIE"/>
    <n v="33"/>
    <s v="Outras Despesas Correntes"/>
    <n v="0"/>
    <n v="15000"/>
    <n v="0"/>
    <n v="0"/>
    <n v="0"/>
    <x v="1"/>
    <x v="5"/>
    <x v="4"/>
    <x v="1"/>
    <x v="23"/>
  </r>
  <r>
    <n v="160097"/>
    <s v="Fundo de Melhoria da Polícia Militar"/>
    <n v="6"/>
    <s v="Segurança Pública"/>
    <n v="706"/>
    <s v="De Olho no Crime"/>
    <n v="11814"/>
    <s v="Operação Veraneio Segura - PM"/>
    <n v="33"/>
    <s v="Outras Despesas Correntes"/>
    <n v="11247000"/>
    <n v="13497000"/>
    <n v="11857557.26"/>
    <n v="11355175"/>
    <n v="11339237"/>
    <x v="1"/>
    <x v="6"/>
    <x v="5"/>
    <x v="1"/>
    <x v="5"/>
  </r>
  <r>
    <n v="230001"/>
    <s v="Secretaria de Estado do Turismo, Cultura e Esporte"/>
    <n v="13"/>
    <s v="Cultura"/>
    <n v="660"/>
    <s v="2010, 2011, 2012, 2013, 2014, 2015, 2016, 2017, 2018, 2019: Pró-Cultura; 2020: Arte e Cultura"/>
    <n v="11697"/>
    <s v="Incentivo cultural e manutenção de entidades ligadas ao setor - SOL"/>
    <n v="33"/>
    <s v="Outras Despesas Correntes"/>
    <n v="2293720"/>
    <n v="4510"/>
    <n v="4510"/>
    <n v="4510"/>
    <n v="4510"/>
    <x v="1"/>
    <x v="47"/>
    <x v="14"/>
    <x v="1"/>
    <x v="32"/>
  </r>
  <r>
    <n v="160084"/>
    <s v="Fundo de Melhoria da Polícia Civil"/>
    <n v="6"/>
    <s v="Segurança Pública"/>
    <n v="707"/>
    <s v="Suporte Institucional Integrado"/>
    <n v="6753"/>
    <s v="2010: Manutenção e Serviços Administrativos Gerais - PC; 2011: Manutenção e serviços administrativos gerais - PC; 2012, 2013, 2014, 2015: Contratação de serviços para operacionalização da administração - PC; 2016: Administração e manutenção dos serviços administrativos gerais - PC; 2017, 2018, 2019: Administração e Manutenção dos insumos, materiais e serviços administrativos gerais - PC; 2020: Administração e gestão da estrutura administrativa - PC"/>
    <n v="33"/>
    <s v="Outras Despesas Correntes"/>
    <n v="16190000"/>
    <n v="16236218.27"/>
    <n v="15358815.970000001"/>
    <n v="13339081.02"/>
    <n v="13339081.02"/>
    <x v="1"/>
    <x v="52"/>
    <x v="5"/>
    <x v="1"/>
    <x v="33"/>
  </r>
  <r>
    <n v="410055"/>
    <s v="Agência de Desenvolvimento Regional de Tubarão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14293.47"/>
    <n v="14293.47"/>
    <n v="14293.47"/>
    <n v="14293.47"/>
    <x v="1"/>
    <x v="66"/>
    <x v="0"/>
    <x v="1"/>
    <x v="2"/>
  </r>
  <r>
    <n v="440001"/>
    <s v="Secretaria de Estado da Agricultura, Pesca e Desenvolvimento Rural"/>
    <n v="20"/>
    <s v="Agricultura"/>
    <n v="300"/>
    <s v="Qualidade de Vida no Campo e na Cidade"/>
    <n v="1100"/>
    <s v="Administração de pessoal e encargos sociais - SAR"/>
    <n v="31"/>
    <s v="Pessoal e Encargos Sociais"/>
    <n v="5598000"/>
    <n v="4705247.8"/>
    <n v="4569930.01"/>
    <n v="4569930.01"/>
    <n v="4544246.26"/>
    <x v="1"/>
    <x v="70"/>
    <x v="8"/>
    <x v="1"/>
    <x v="18"/>
  </r>
  <r>
    <n v="410044"/>
    <s v="Agência de Desenvolvimento Regional de Campos Novos"/>
    <n v="4"/>
    <s v="Administração"/>
    <n v="900"/>
    <s v="Gestão Administrativa - Poder Executivo"/>
    <n v="13761"/>
    <s v="Administração e manutenção dos serviços administrativos gerais - ADR - Campos Novos"/>
    <n v="33"/>
    <s v="Outras Despesas Correntes"/>
    <n v="401000"/>
    <n v="61652.7"/>
    <n v="61652.7"/>
    <n v="61652.7"/>
    <n v="61652.7"/>
    <x v="1"/>
    <x v="33"/>
    <x v="2"/>
    <x v="1"/>
    <x v="4"/>
  </r>
  <r>
    <n v="530025"/>
    <s v="Departamento Estadual de Infraestrutura"/>
    <n v="26"/>
    <s v="Transporte"/>
    <n v="900"/>
    <s v="Gestão Administrativa - Poder Executivo"/>
    <n v="11035"/>
    <s v="Manutenção e modernização dos serviços de tecnologia da informação e comunicação - DEINFRA"/>
    <n v="33"/>
    <s v="Outras Despesas Correntes"/>
    <n v="4430000"/>
    <n v="2779792.67"/>
    <n v="2779792.67"/>
    <n v="2779792.67"/>
    <n v="2779792.67"/>
    <x v="1"/>
    <x v="24"/>
    <x v="4"/>
    <x v="1"/>
    <x v="4"/>
  </r>
  <r>
    <n v="450001"/>
    <s v="Secretaria de Estado da Educação"/>
    <n v="12"/>
    <s v="Educação"/>
    <n v="627"/>
    <s v="Acesso à Educação Superior"/>
    <n v="6302"/>
    <s v="Bolsa de estudo para estudante de ensino superior - Art 170/CE - SED"/>
    <n v="33"/>
    <s v="Outras Despesas Correntes"/>
    <n v="164036000"/>
    <n v="114372058.5"/>
    <n v="112007861.34999999"/>
    <n v="99949045.099999994"/>
    <n v="74242305.849999994"/>
    <x v="1"/>
    <x v="42"/>
    <x v="6"/>
    <x v="1"/>
    <x v="63"/>
  </r>
  <r>
    <n v="160097"/>
    <s v="Fundo de Melhoria da Polícia Militar"/>
    <n v="6"/>
    <s v="Segurança Pública"/>
    <n v="130"/>
    <s v="Conservação e Segurança Rodoviária"/>
    <n v="73"/>
    <s v="Administração e manutenção da Polícia Militar Rodoviária - PMRv"/>
    <n v="33"/>
    <s v="Outras Despesas Correntes"/>
    <n v="0"/>
    <n v="4435826.3499999996"/>
    <n v="4435826.3499999996"/>
    <n v="4435826.3499999996"/>
    <n v="4435826.3499999996"/>
    <x v="1"/>
    <x v="6"/>
    <x v="5"/>
    <x v="1"/>
    <x v="10"/>
  </r>
  <r>
    <n v="410012"/>
    <s v="Departamento Estadual de Trânsito"/>
    <n v="6"/>
    <s v="Segurança Pública"/>
    <n v="705"/>
    <s v="Segurança Cidadã"/>
    <n v="13163"/>
    <s v="Gestão da emissão da carteira nacional de habilitação - DETRAN"/>
    <n v="33"/>
    <s v="Outras Despesas Correntes"/>
    <n v="0"/>
    <n v="11017658.59"/>
    <n v="9528526.7200000007"/>
    <n v="7866861.7000000002"/>
    <n v="7866861.7000000002"/>
    <x v="1"/>
    <x v="76"/>
    <x v="5"/>
    <x v="1"/>
    <x v="51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4"/>
    <s v="Gestão arrecadação, fiscalização e combate à sonegação fiscal"/>
    <n v="33"/>
    <s v="Outras Despesas Correntes"/>
    <n v="3000000"/>
    <n v="109673.68"/>
    <n v="2475"/>
    <n v="2475"/>
    <n v="2475"/>
    <x v="1"/>
    <x v="83"/>
    <x v="2"/>
    <x v="1"/>
    <x v="56"/>
  </r>
  <r>
    <n v="530025"/>
    <s v="Departamento Estadual de Infraestrutura"/>
    <n v="26"/>
    <s v="Transporte"/>
    <n v="105"/>
    <s v="2010, 2011: ProPav Urbano; 2012, 2013, 2014, 2015, 2016, 2017, 2018, 2019, 2020: Mobilidade Urbana"/>
    <n v="10129"/>
    <s v="2010: Projetos/Obras/Sup/Melhorias Term Integr, Traffic Calm e Museu Transp SITC Jvle - BNDES; 2011: Projetos/obras/sup/melhorias term integr, Traffic Calm e Museu Transp SITC Jvle - BNDES; 2012, 2013, 2014, 2015, 2016, 2017, 2018, 2019: Melhorias terminais de integração, medidas moderad tráfego e Museu Transp - SITC Joinville - BNDES"/>
    <n v="44"/>
    <s v="Investimentos"/>
    <n v="600000"/>
    <n v="0"/>
    <n v="0"/>
    <n v="0"/>
    <n v="0"/>
    <x v="1"/>
    <x v="24"/>
    <x v="4"/>
    <x v="1"/>
    <x v="61"/>
  </r>
  <r>
    <n v="410011"/>
    <s v="Agência de Desenvolvimento do Turismo de Santa Catarina"/>
    <n v="23"/>
    <s v="Comércio e Serviços"/>
    <n v="640"/>
    <s v="Desenvolvimento do Turismo Catarinense"/>
    <n v="14590"/>
    <s v="Construção dos Centros de Atendimento aos Turistas - CATS"/>
    <n v="44"/>
    <s v="Investimentos"/>
    <n v="0"/>
    <n v="1579855.18"/>
    <n v="52585.72"/>
    <n v="52575.72"/>
    <n v="52575.72"/>
    <x v="1"/>
    <x v="31"/>
    <x v="12"/>
    <x v="1"/>
    <x v="20"/>
  </r>
  <r>
    <n v="530025"/>
    <s v="Departamento Estadual de Infraestrutura"/>
    <n v="26"/>
    <s v="Transporte"/>
    <n v="130"/>
    <s v="Conservação e Segurança Rodoviária"/>
    <n v="71"/>
    <s v="Operação de rodovias - DEINFRA"/>
    <n v="33"/>
    <s v="Outras Despesas Correntes"/>
    <n v="7000000"/>
    <n v="4023793.91"/>
    <n v="4023793.91"/>
    <n v="4023793.91"/>
    <n v="4023793.91"/>
    <x v="1"/>
    <x v="24"/>
    <x v="4"/>
    <x v="1"/>
    <x v="10"/>
  </r>
  <r>
    <n v="160085"/>
    <s v="Fundo de Melhoria do Corpo de Bombeiros Militar"/>
    <n v="6"/>
    <s v="Segurança Pública"/>
    <n v="707"/>
    <s v="Suporte Institucional Integrado"/>
    <n v="11839"/>
    <s v="2012, 2013, 2014, 2015, 2016: Construção de instalações físicas - BM; 2017, 2018, 2019, 2020: Construção e ampliação de instalações físicas – BM"/>
    <n v="44"/>
    <s v="Investimentos"/>
    <n v="3389550"/>
    <n v="785816.88"/>
    <n v="0"/>
    <n v="0"/>
    <n v="0"/>
    <x v="1"/>
    <x v="41"/>
    <x v="5"/>
    <x v="1"/>
    <x v="33"/>
  </r>
  <r>
    <n v="410062"/>
    <s v="Agência de Desenvolvimento Regional de Lages"/>
    <n v="4"/>
    <s v="Administração"/>
    <n v="900"/>
    <s v="Gestão Administrativa - Poder Executivo"/>
    <n v="13934"/>
    <s v="Administração e manutenção dos serviços administrativos gerais - ADR - Lages"/>
    <n v="33"/>
    <s v="Outras Despesas Correntes"/>
    <n v="1110000"/>
    <n v="305524.92"/>
    <n v="305524.92"/>
    <n v="305524.92"/>
    <n v="305524.92"/>
    <x v="1"/>
    <x v="16"/>
    <x v="2"/>
    <x v="1"/>
    <x v="4"/>
  </r>
  <r>
    <n v="530001"/>
    <s v="Secretaria de Estado da Infraestrutura e Mobilidade"/>
    <n v="6"/>
    <s v="Segurança Pública"/>
    <n v="130"/>
    <s v="Conservação e Segurança Rodoviária"/>
    <n v="14446"/>
    <s v="Administração e manutenção da Polícia Militar Rodoviária - PMRv"/>
    <n v="44"/>
    <s v="Investimentos"/>
    <n v="0"/>
    <n v="1630018.59"/>
    <n v="0"/>
    <n v="0"/>
    <n v="0"/>
    <x v="1"/>
    <x v="5"/>
    <x v="5"/>
    <x v="1"/>
    <x v="10"/>
  </r>
  <r>
    <n v="410059"/>
    <s v="Agência de Desenvolvimento Regional de Jaraguá do Sul"/>
    <n v="4"/>
    <s v="Administração"/>
    <n v="850"/>
    <s v="2010, 2011: Qualificação e Valorização dos Servidores Públicos; 2012, 2013, 2014, 2015, 2016, 2017, 2018, 2019, 2020: Gestão de Pessoas"/>
    <n v="13953"/>
    <s v="Administração de pessoal e encargos sociais - ADR - Jaraguá do Sul"/>
    <n v="31"/>
    <s v="Pessoal e Encargos Sociais"/>
    <n v="2011055"/>
    <n v="399015.72"/>
    <n v="399015.72"/>
    <n v="399015.72"/>
    <n v="399015.72"/>
    <x v="1"/>
    <x v="59"/>
    <x v="2"/>
    <x v="1"/>
    <x v="1"/>
  </r>
  <r>
    <n v="410051"/>
    <s v="Agência de Desenvolvimento Regional de Blumenau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34141.370000000003"/>
    <n v="34141.370000000003"/>
    <n v="34141.370000000003"/>
    <n v="34141.370000000003"/>
    <x v="1"/>
    <x v="21"/>
    <x v="0"/>
    <x v="1"/>
    <x v="2"/>
  </r>
  <r>
    <n v="410007"/>
    <s v="Controladoria Geral do Estado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932"/>
    <s v="Otimização e correção da aplicação dos recursos públicos"/>
    <n v="44"/>
    <s v="Investimentos"/>
    <n v="0"/>
    <n v="466410"/>
    <n v="10985.6"/>
    <n v="4390"/>
    <n v="4390"/>
    <x v="1"/>
    <x v="84"/>
    <x v="2"/>
    <x v="1"/>
    <x v="56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2961"/>
    <s v="2016, 2017, 2018, 2019: Elaboração de estudos e planos para o sistema portuário estadual; 2020: Elaboração de estudos e planos para o sistema aquaviário estadual"/>
    <n v="33"/>
    <s v="Outras Despesas Correntes"/>
    <n v="50000"/>
    <n v="0"/>
    <n v="0"/>
    <n v="0"/>
    <n v="0"/>
    <x v="1"/>
    <x v="5"/>
    <x v="4"/>
    <x v="1"/>
    <x v="38"/>
  </r>
  <r>
    <n v="480091"/>
    <s v="Fundo Estadual de Saúde"/>
    <n v="10"/>
    <s v="Saúde"/>
    <n v="430"/>
    <s v="Atenção de Média e Alta Complexidade Ambulatorial e Hospitalar"/>
    <n v="13322"/>
    <s v="2016: AP - Aquisição de ambulância para suporte aos municípios da região - SDR - Seara; 2017, 2018: AP - Aquisição de ambulância para suporte aos municípios da região - ADR - Seara; 2019: AP - Aquisição de ambulância para suporte aos municípios da região de Seara"/>
    <n v="44"/>
    <s v="Investimentos"/>
    <n v="100000"/>
    <n v="0"/>
    <n v="0"/>
    <n v="0"/>
    <n v="0"/>
    <x v="1"/>
    <x v="0"/>
    <x v="0"/>
    <x v="1"/>
    <x v="0"/>
  </r>
  <r>
    <n v="440023"/>
    <s v="Empresa de Pesquisa Agropecuária e Extensão Rural de Santa Catarina S.A."/>
    <n v="18"/>
    <s v="Gestão Ambiental"/>
    <n v="350"/>
    <s v="Gestão dos Recursos Hídricos"/>
    <n v="6488"/>
    <s v="2010: Sistemas de Controle e Prevenção de Eventos Hidrológicos Críticos - SDS; 2011, 2012, 2013, 2014, 2015: Sistemas de controle e prevenção de eventos hidrológicos críticos - SDS; 2016, 2017, 2018, 2019: Monitorar, controlar e apoiar ações de prevenção de eventos críticos - SDS; 2020: Monitorar, controlar e apoiar ações de prevenção de eventos críticos - SDE"/>
    <n v="33"/>
    <s v="Outras Despesas Correntes"/>
    <n v="0"/>
    <n v="6000"/>
    <n v="6000"/>
    <n v="6000"/>
    <n v="6000"/>
    <x v="1"/>
    <x v="13"/>
    <x v="7"/>
    <x v="1"/>
    <x v="26"/>
  </r>
  <r>
    <n v="410037"/>
    <s v="Agência de Desenvolvimento Regional de São Miguel do Oeste"/>
    <n v="12"/>
    <s v="Educação"/>
    <n v="610"/>
    <s v="Educação Básica com Qualidade e Equidade"/>
    <n v="13617"/>
    <s v="Operacionalização da educação básica - ADR - São Miguel do Oeste"/>
    <n v="44"/>
    <s v="Investimentos"/>
    <n v="78413"/>
    <n v="15285"/>
    <n v="15285"/>
    <n v="15285"/>
    <n v="15285"/>
    <x v="1"/>
    <x v="10"/>
    <x v="6"/>
    <x v="1"/>
    <x v="6"/>
  </r>
  <r>
    <n v="540095"/>
    <s v="Fundo Rotativo da Penitenciária de Chapecó"/>
    <n v="14"/>
    <s v="Direitos da Cidadania"/>
    <n v="750"/>
    <s v="Expansão e Modernização do Sistema Prisional e Socioeducativo"/>
    <n v="11044"/>
    <s v="2012, 2013, 2014, 2015, 2016, 2017, 2018, 2019: Estruturação e reaparelhamento dos sistemas prisional e socioeducativo - SJC; 2020: Estruturação e reaparelhamento dos sistemas prisional e socioeducativo - SAP"/>
    <n v="44"/>
    <s v="Investimentos"/>
    <n v="0"/>
    <n v="282820"/>
    <n v="282820"/>
    <n v="282820"/>
    <n v="282820"/>
    <x v="1"/>
    <x v="54"/>
    <x v="9"/>
    <x v="1"/>
    <x v="43"/>
  </r>
  <r>
    <n v="450001"/>
    <s v="Secretaria de Estado da Educação"/>
    <n v="12"/>
    <s v="Educação"/>
    <n v="610"/>
    <s v="Educação Básica com Qualidade e Equidade"/>
    <n v="14120"/>
    <s v="Novas oportunidades na Educação Básica"/>
    <n v="33"/>
    <s v="Outras Despesas Correntes"/>
    <n v="6300000"/>
    <n v="5692614.6500000004"/>
    <n v="5692614.6500000004"/>
    <n v="4680704.5599999996"/>
    <n v="4680704.5599999996"/>
    <x v="1"/>
    <x v="42"/>
    <x v="6"/>
    <x v="1"/>
    <x v="6"/>
  </r>
  <r>
    <n v="230023"/>
    <s v="Santa Catarina Turismo S.A."/>
    <n v="23"/>
    <s v="Comércio e Serviços"/>
    <n v="900"/>
    <s v="Gestão Administrativa - Poder Executivo"/>
    <n v="4605"/>
    <s v="Manutenção e modernização dos serviços de tecnologia da informação e comunicação - SANTUR"/>
    <n v="44"/>
    <s v="Investimentos"/>
    <n v="10000"/>
    <n v="4910"/>
    <n v="4910"/>
    <n v="4910"/>
    <n v="4910"/>
    <x v="1"/>
    <x v="64"/>
    <x v="12"/>
    <x v="1"/>
    <x v="4"/>
  </r>
  <r>
    <n v="440091"/>
    <s v="Fundo de Terras do Estado de Santa Catarina"/>
    <n v="20"/>
    <s v="Agricultura"/>
    <n v="320"/>
    <s v="Agricultura Familiar"/>
    <n v="11319"/>
    <s v="Financiamento de terras aos agricultores - FTE"/>
    <n v="45"/>
    <s v="Inversões Financeiras"/>
    <n v="459712"/>
    <n v="635133"/>
    <n v="543913"/>
    <n v="303913"/>
    <n v="303913"/>
    <x v="1"/>
    <x v="85"/>
    <x v="8"/>
    <x v="1"/>
    <x v="13"/>
  </r>
  <r>
    <n v="160091"/>
    <s v="Fundo para Melhoria da Segurança Pública"/>
    <n v="6"/>
    <s v="Segurança Pública"/>
    <n v="707"/>
    <s v="Suporte Institucional Integrado"/>
    <n v="11846"/>
    <s v="2012, 2013, 2014, 2015, 2016: Manutenção de instalações físicas - PC; 2017, 2018, 2019: Manutenção e reforma de instalações físicas - PC; 2020: Obras, reformas e melhorias nas instalações físicas - PC"/>
    <n v="44"/>
    <s v="Investimentos"/>
    <n v="0"/>
    <n v="397213.35"/>
    <n v="397213.35"/>
    <n v="396958.2"/>
    <n v="396958.2"/>
    <x v="1"/>
    <x v="65"/>
    <x v="5"/>
    <x v="1"/>
    <x v="33"/>
  </r>
  <r>
    <n v="550001"/>
    <s v="Defesa Civil"/>
    <n v="18"/>
    <s v="Gestão Ambiental"/>
    <n v="730"/>
    <s v="Gestão de Riscos"/>
    <n v="12027"/>
    <s v="2012: Projeto de medidas para prevenção dos desastres na Bacia do Rio Itajaí - BNDES - PAC; 2013, 2014, 2015: Projeto de medidas para prevenção dos desastres na Bacia do Rio Itajaí; 2016, 2017, 2018, 2019: Projetos e obras preventivas de alta complexidade nas Bacias Hidrográficas Catarinenses"/>
    <n v="33"/>
    <s v="Outras Despesas Correntes"/>
    <n v="0"/>
    <n v="861412.83"/>
    <n v="43408.05"/>
    <n v="43408.05"/>
    <n v="43408.05"/>
    <x v="0"/>
    <x v="86"/>
    <x v="7"/>
    <x v="12"/>
    <x v="30"/>
  </r>
  <r>
    <n v="410056"/>
    <s v="Agência de Desenvolvimento Regional de Criciúma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333570.19"/>
    <n v="333570.19"/>
    <n v="333570.19"/>
    <n v="333570.19"/>
    <x v="1"/>
    <x v="19"/>
    <x v="6"/>
    <x v="1"/>
    <x v="6"/>
  </r>
  <r>
    <n v="410041"/>
    <s v="Agência de Desenvolvimento Regional de Xanxerê"/>
    <n v="4"/>
    <s v="Administração"/>
    <n v="900"/>
    <s v="Gestão Administrativa - Poder Executivo"/>
    <n v="9259"/>
    <s v="2010: Construção, Reforma e Ampliação de Imóveis - FUNPAT - SEA; 2011, 2012, 2013, 2014: Construção, reforma e ampliação de imóveis - FUNPAT - SEA; 2015, 2016, 2017, 2018, 2019, 2020: Ampliação e reforma de imóveis - FUNPAT - SEA"/>
    <n v="44"/>
    <s v="Investimentos"/>
    <n v="0"/>
    <n v="10546.69"/>
    <n v="10546.69"/>
    <n v="10546.69"/>
    <n v="10546.69"/>
    <x v="1"/>
    <x v="69"/>
    <x v="2"/>
    <x v="1"/>
    <x v="4"/>
  </r>
  <r>
    <n v="180001"/>
    <s v="Secretaria de Estado do Planejamento"/>
    <n v="4"/>
    <s v="Administração"/>
    <n v="900"/>
    <s v="Gestão Administrativa - Poder Executivo"/>
    <n v="1238"/>
    <s v="Administração e manutenção dos serviços administrativos gerais - SPG"/>
    <n v="44"/>
    <s v="Investimentos"/>
    <n v="8000"/>
    <n v="4175.83"/>
    <n v="4175.83"/>
    <n v="4175.83"/>
    <n v="4175.83"/>
    <x v="1"/>
    <x v="15"/>
    <x v="2"/>
    <x v="1"/>
    <x v="4"/>
  </r>
  <r>
    <n v="410045"/>
    <s v="Agência de Desenvolvimento Regional de Videira"/>
    <n v="12"/>
    <s v="Educação"/>
    <n v="610"/>
    <s v="Educação Básica com Qualidade e Equidade"/>
    <n v="13782"/>
    <s v="Transporte escolar dos alunos da educação básica - ADR - Videira"/>
    <n v="33"/>
    <s v="Outras Despesas Correntes"/>
    <n v="2763683"/>
    <n v="0"/>
    <n v="0"/>
    <n v="0"/>
    <n v="0"/>
    <x v="1"/>
    <x v="75"/>
    <x v="6"/>
    <x v="1"/>
    <x v="6"/>
  </r>
  <r>
    <n v="160097"/>
    <s v="Fundo de Melhoria da Polícia Militar"/>
    <n v="6"/>
    <s v="Segurança Pública"/>
    <n v="706"/>
    <s v="De Olho no Crime"/>
    <n v="6605"/>
    <s v="Administração de pessoal e encargos sociais - SSP"/>
    <n v="31"/>
    <s v="Pessoal e Encargos Sociais"/>
    <n v="0"/>
    <n v="0"/>
    <n v="0"/>
    <n v="0"/>
    <n v="0"/>
    <x v="1"/>
    <x v="6"/>
    <x v="5"/>
    <x v="1"/>
    <x v="5"/>
  </r>
  <r>
    <n v="180021"/>
    <s v="Superintendencia de Desenvolvimento da Região Metropolitana da Gde Florianópolis - SUDERF"/>
    <n v="4"/>
    <s v="Administração"/>
    <n v="850"/>
    <s v="2010, 2011: Qualificação e Valorização dos Servidores Públicos; 2012, 2013, 2014, 2015, 2016, 2017, 2018, 2019, 2020: Gestão de Pessoas"/>
    <n v="12996"/>
    <s v="Encargos com estagiários - SUDERF"/>
    <n v="33"/>
    <s v="Outras Despesas Correntes"/>
    <n v="24000"/>
    <n v="24000"/>
    <n v="0"/>
    <n v="0"/>
    <n v="0"/>
    <x v="1"/>
    <x v="12"/>
    <x v="2"/>
    <x v="1"/>
    <x v="1"/>
  </r>
  <r>
    <n v="480091"/>
    <s v="Fundo Estadual de Saúde"/>
    <n v="10"/>
    <s v="Saúde"/>
    <n v="101"/>
    <s v="Acelera Santa Catarina"/>
    <n v="12576"/>
    <s v="2012, 2013, 2014, 2015, 2016, 2017, 2018, 2019: Ampliação e readequação do Hospital Marieta Konder Bornhausen - Itajaí; 2020: Ampliação do hospital Marieta Konder Bornhausen de Itajaí"/>
    <n v="44"/>
    <s v="Investimentos"/>
    <n v="100000"/>
    <n v="2015555.07"/>
    <n v="0"/>
    <n v="0"/>
    <n v="0"/>
    <x v="1"/>
    <x v="0"/>
    <x v="0"/>
    <x v="1"/>
    <x v="19"/>
  </r>
  <r>
    <n v="530025"/>
    <s v="Departamento Estadual de Infraestrutura"/>
    <n v="26"/>
    <s v="Transporte"/>
    <n v="140"/>
    <s v="Reabilitação e Aumento de Capacidade de Rodovias"/>
    <n v="2002"/>
    <s v="AP - Reabilitação/aum cap SC-283, tr BR-153 -Concórdia- Seara-Chapecó - S Carlos - Palmitos - Mondaí"/>
    <n v="44"/>
    <s v="Investimentos"/>
    <n v="1000000"/>
    <n v="145175.29"/>
    <n v="145175.29"/>
    <n v="145175.29"/>
    <n v="145175.29"/>
    <x v="0"/>
    <x v="24"/>
    <x v="4"/>
    <x v="13"/>
    <x v="25"/>
  </r>
  <r>
    <n v="480091"/>
    <s v="Fundo Estadual de Saúde"/>
    <n v="10"/>
    <s v="Saúde"/>
    <n v="430"/>
    <s v="Atenção de Média e Alta Complexidade Ambulatorial e Hospitalar"/>
    <n v="12273"/>
    <s v="2012, 2013, 2014, 2015: Reforma, manutenção e ampliação do hospital universitário Pequeno Anjo de Itajaí; 2016: AP - Ampliação do Hospital Pequeno Anjo - SDR - Itajaí; 2017, 2018, 2019: AP - Ampliação do Hospital Pequeno Anjo - ADR - Itajaí"/>
    <n v="44"/>
    <s v="Investimentos"/>
    <n v="100000"/>
    <n v="0"/>
    <n v="0"/>
    <n v="0"/>
    <n v="0"/>
    <x v="1"/>
    <x v="0"/>
    <x v="0"/>
    <x v="1"/>
    <x v="0"/>
  </r>
  <r>
    <n v="410060"/>
    <s v="Agência de Desenvolvimento Regional de Mafra"/>
    <n v="12"/>
    <s v="Educação"/>
    <n v="610"/>
    <s v="Educação Básica com Qualidade e Equidade"/>
    <n v="13901"/>
    <s v="Transporte escolar dos alunos da educação básica - ADR - Mafra"/>
    <n v="33"/>
    <s v="Outras Despesas Correntes"/>
    <n v="8219732"/>
    <n v="0"/>
    <n v="0"/>
    <n v="0"/>
    <n v="0"/>
    <x v="1"/>
    <x v="2"/>
    <x v="6"/>
    <x v="1"/>
    <x v="6"/>
  </r>
  <r>
    <n v="470001"/>
    <s v="Secretaria de Estado da Administração"/>
    <n v="4"/>
    <s v="Administração"/>
    <n v="208"/>
    <s v="Planejamento Estratégico de Desenvolvimento e Gestão de Informações"/>
    <n v="15011"/>
    <s v="Desenvolvimento de planos, estudos, pesquisas e ações para modernização organizacional"/>
    <n v="33"/>
    <s v="Outras Despesas Correntes"/>
    <n v="0"/>
    <n v="0"/>
    <n v="0"/>
    <n v="0"/>
    <n v="0"/>
    <x v="1"/>
    <x v="35"/>
    <x v="2"/>
    <x v="1"/>
    <x v="11"/>
  </r>
  <r>
    <n v="440093"/>
    <s v="Fundo Estadual de Desenvolvimento Rural"/>
    <n v="20"/>
    <s v="Agricultura"/>
    <n v="320"/>
    <s v="Agricultura Familiar"/>
    <n v="11361"/>
    <s v="2012, 2013, 2014, 2015: Distribuição de insumos básicos aos pequenos produtores rurais - FDR; 2016, 2017, 2018, 2019, 2020: Subvenção ao fornecimento de sementes de milho, calcário e kit - Terra Boa - FDR"/>
    <n v="33"/>
    <s v="Outras Despesas Correntes"/>
    <n v="100000"/>
    <n v="0"/>
    <n v="0"/>
    <n v="0"/>
    <n v="0"/>
    <x v="1"/>
    <x v="18"/>
    <x v="8"/>
    <x v="1"/>
    <x v="13"/>
  </r>
  <r>
    <n v="410051"/>
    <s v="Agência de Desenvolvimento Regional de Blumenau"/>
    <n v="12"/>
    <s v="Educação"/>
    <n v="610"/>
    <s v="Educação Básica com Qualidade e Equidade"/>
    <n v="13621"/>
    <s v="Operacionalização da educação básica - ADR - Blumenau"/>
    <n v="44"/>
    <s v="Investimentos"/>
    <n v="184835"/>
    <n v="0"/>
    <n v="0"/>
    <n v="0"/>
    <n v="0"/>
    <x v="1"/>
    <x v="21"/>
    <x v="6"/>
    <x v="1"/>
    <x v="6"/>
  </r>
  <r>
    <n v="410011"/>
    <s v="Agência de Desenvolvimento do Turismo de Santa Catarina"/>
    <n v="23"/>
    <s v="Comércio e Serviços"/>
    <n v="640"/>
    <s v="Desenvolvimento do Turismo Catarinense"/>
    <n v="14596"/>
    <s v="Gerenciamentodo centro de eventos Governador Luiz Henrique da Silveira"/>
    <n v="44"/>
    <s v="Investimentos"/>
    <n v="0"/>
    <n v="105223.5"/>
    <n v="0"/>
    <n v="0"/>
    <n v="0"/>
    <x v="1"/>
    <x v="31"/>
    <x v="12"/>
    <x v="1"/>
    <x v="20"/>
  </r>
  <r>
    <n v="260001"/>
    <s v="Secretaria de Estado de Desenvolvimento Social"/>
    <n v="4"/>
    <s v="Administração"/>
    <n v="900"/>
    <s v="Gestão Administrativa - Poder Executivo"/>
    <n v="3538"/>
    <s v="Administração e manutenção dos serviços administrativos gerais - CC"/>
    <n v="33"/>
    <s v="Outras Despesas Correntes"/>
    <n v="0"/>
    <n v="0"/>
    <n v="0"/>
    <n v="0"/>
    <n v="0"/>
    <x v="1"/>
    <x v="22"/>
    <x v="2"/>
    <x v="1"/>
    <x v="4"/>
  </r>
  <r>
    <n v="480091"/>
    <s v="Fundo Estadual de Saúde"/>
    <n v="10"/>
    <s v="Saúde"/>
    <n v="430"/>
    <s v="Atenção de Média e Alta Complexidade Ambulatorial e Hospitalar"/>
    <n v="11320"/>
    <s v="Realização de procedimentos contemplados na programação pactuada e integrada (PPI)contemplados na programação pactuada e integrada - PPI"/>
    <n v="44"/>
    <s v="Investimentos"/>
    <n v="0"/>
    <n v="9017765.6500000004"/>
    <n v="0"/>
    <n v="0"/>
    <n v="0"/>
    <x v="0"/>
    <x v="0"/>
    <x v="0"/>
    <x v="0"/>
    <x v="0"/>
  </r>
  <r>
    <n v="470092"/>
    <s v="Fundo do Plano de Saúde dos Servidores Públicos Estaduais"/>
    <n v="4"/>
    <s v="Administração"/>
    <n v="900"/>
    <s v="Gestão Administrativa - Poder Executivo"/>
    <n v="10258"/>
    <s v="Manutenção dos serviços de tecnologia da informação - FPS"/>
    <n v="44"/>
    <s v="Investimentos"/>
    <n v="337155"/>
    <n v="337155"/>
    <n v="0"/>
    <n v="0"/>
    <n v="0"/>
    <x v="1"/>
    <x v="49"/>
    <x v="2"/>
    <x v="1"/>
    <x v="4"/>
  </r>
  <r>
    <n v="160091"/>
    <s v="Fundo para Melhoria da Segurança Pública"/>
    <n v="6"/>
    <s v="Segurança Pública"/>
    <n v="707"/>
    <s v="Suporte Institucional Integrado"/>
    <n v="4072"/>
    <s v="Gestão estratégica, controle e suporte adminsitrativo - PM"/>
    <n v="33"/>
    <s v="Outras Despesas Correntes"/>
    <n v="0"/>
    <n v="8176.82"/>
    <n v="8176.82"/>
    <n v="8176.82"/>
    <n v="8176.82"/>
    <x v="1"/>
    <x v="65"/>
    <x v="5"/>
    <x v="1"/>
    <x v="33"/>
  </r>
  <r>
    <n v="450022"/>
    <s v="Fundação Universidade do Estado de Santa Catarina"/>
    <n v="12"/>
    <s v="Educação"/>
    <n v="630"/>
    <s v="Gestão do Ensino Superior"/>
    <n v="5315"/>
    <s v="Aquisição, construção e reforma de bens imóveis - UDESC/Lages - CAV"/>
    <n v="44"/>
    <s v="Investimentos"/>
    <n v="700000"/>
    <n v="2660149.06"/>
    <n v="2148968.06"/>
    <n v="1863016.16"/>
    <n v="1863016.16"/>
    <x v="1"/>
    <x v="50"/>
    <x v="6"/>
    <x v="1"/>
    <x v="36"/>
  </r>
  <r>
    <n v="410001"/>
    <s v="Casa Civil"/>
    <n v="4"/>
    <s v="Administração"/>
    <n v="850"/>
    <s v="2010, 2011: Qualificação e Valorização dos Servidores Públicos; 2012, 2013, 2014, 2015, 2016, 2017, 2018, 2019, 2020: Gestão de Pessoas"/>
    <n v="1635"/>
    <s v="2010: Administração de Recursos Humanos - SCA; 2011: Administração de recursos humanos - SCA; 2012, 2013, 2014, 2015: Administração de pessoal e encargos - SCC; 2016, 2017, 2018, 2019: Administração de pessoal e encargos sociais - SCC; 2020: Administração de pessoal e encargos sociais - CC"/>
    <n v="31"/>
    <s v="Pessoal e Encargos Sociais"/>
    <n v="20031673"/>
    <n v="20968182.440000001"/>
    <n v="20446243.91"/>
    <n v="20306238.100000001"/>
    <n v="20073522.82"/>
    <x v="1"/>
    <x v="4"/>
    <x v="2"/>
    <x v="1"/>
    <x v="1"/>
  </r>
  <r>
    <n v="230022"/>
    <s v="Fundação  Catarinense de Cultura"/>
    <n v="13"/>
    <s v="Cultura"/>
    <n v="900"/>
    <s v="Gestão Administrativa - Poder Executivo"/>
    <n v="4627"/>
    <s v="Administração e manutenção dos serviços administrativos gerais - FCC"/>
    <n v="33"/>
    <s v="Outras Despesas Correntes"/>
    <n v="11428230"/>
    <n v="11950642.689999999"/>
    <n v="11711442.57"/>
    <n v="10383853.27"/>
    <n v="9319823.25"/>
    <x v="1"/>
    <x v="38"/>
    <x v="14"/>
    <x v="1"/>
    <x v="4"/>
  </r>
  <r>
    <n v="450022"/>
    <s v="Fundação Universidade do Estado de Santa Catarina"/>
    <n v="12"/>
    <s v="Educação"/>
    <n v="630"/>
    <s v="Gestão do Ensino Superior"/>
    <n v="3176"/>
    <s v="Incentivo aos programas e projetos de extensão da UDESC"/>
    <n v="44"/>
    <s v="Investimentos"/>
    <n v="300000"/>
    <n v="325548.12"/>
    <n v="325548.09999999998"/>
    <n v="264577.46999999997"/>
    <n v="264577.46999999997"/>
    <x v="1"/>
    <x v="50"/>
    <x v="6"/>
    <x v="1"/>
    <x v="36"/>
  </r>
  <r>
    <n v="480091"/>
    <s v="Fundo Estadual de Saúde"/>
    <n v="10"/>
    <s v="Saúde"/>
    <n v="400"/>
    <s v="Gestão do SUS"/>
    <n v="14240"/>
    <s v="2019: Emenda parlamentar impositiva da saúde; 2020: Emenda parlamentar impositiva da Saúde"/>
    <n v="44"/>
    <s v="Investimentos"/>
    <n v="60000000"/>
    <n v="60000000"/>
    <n v="7111798.2800000003"/>
    <n v="0"/>
    <n v="0"/>
    <x v="1"/>
    <x v="0"/>
    <x v="0"/>
    <x v="1"/>
    <x v="2"/>
  </r>
  <r>
    <n v="550091"/>
    <s v="Fundo Estadual de Defesa Civil"/>
    <n v="6"/>
    <s v="Segurança Pública"/>
    <n v="731"/>
    <s v="Gestão de Riscos e Redução de Desastres"/>
    <n v="11887"/>
    <s v="Promoção da educação continuada em proteção e defesa civil"/>
    <n v="33"/>
    <s v="Outras Despesas Correntes"/>
    <n v="31330"/>
    <n v="262101.84"/>
    <n v="167839.8"/>
    <n v="167549.79999999999"/>
    <n v="167549.79999999999"/>
    <x v="1"/>
    <x v="72"/>
    <x v="5"/>
    <x v="1"/>
    <x v="58"/>
  </r>
  <r>
    <n v="450001"/>
    <s v="Secretaria de Estado da Educação"/>
    <n v="12"/>
    <s v="Educação"/>
    <n v="610"/>
    <s v="Educação Básica com Qualidade e Equidade"/>
    <n v="10206"/>
    <s v="2010: Terceirização da Merenda Escolar; 2011: Terceirização da merenda escolar; 2012, 2013, 2014, 2015, 2016, 2017, 2018, 2019, 2020: Alimentação escolar aos alunos da educação básica"/>
    <n v="33"/>
    <s v="Outras Despesas Correntes"/>
    <n v="156200000"/>
    <n v="168058802.66"/>
    <n v="153562097.87"/>
    <n v="144869483.47999999"/>
    <n v="144869483.47999999"/>
    <x v="1"/>
    <x v="42"/>
    <x v="6"/>
    <x v="1"/>
    <x v="6"/>
  </r>
  <r>
    <n v="410003"/>
    <s v="Secretaria Executiva de Articulação Nacional"/>
    <n v="4"/>
    <s v="Administração"/>
    <n v="850"/>
    <s v="2010, 2011: Qualificação e Valorização dos Servidores Públicos; 2012, 2013, 2014, 2015, 2016, 2017, 2018, 2019, 2020: Gestão de Pessoas"/>
    <n v="2228"/>
    <s v="Administração de pessoal e encargos sociais - SAN"/>
    <n v="33"/>
    <s v="Outras Despesas Correntes"/>
    <n v="63106"/>
    <n v="27484.67"/>
    <n v="27484.67"/>
    <n v="27484.67"/>
    <n v="27484.67"/>
    <x v="1"/>
    <x v="77"/>
    <x v="2"/>
    <x v="1"/>
    <x v="1"/>
  </r>
  <r>
    <n v="410042"/>
    <s v="Agência de Desenvolvimento Regional de Concórdia"/>
    <n v="12"/>
    <s v="Educação"/>
    <n v="625"/>
    <s v="Valorização dos Profissionais da Educação"/>
    <n v="13729"/>
    <s v="Administração de pessoal e encargos sociais - GERED - ADR - Concórdia"/>
    <n v="31"/>
    <s v="Pessoal e Encargos Sociais"/>
    <n v="4944208"/>
    <n v="785026.84"/>
    <n v="785026.84"/>
    <n v="785026.84"/>
    <n v="785026.84"/>
    <x v="1"/>
    <x v="78"/>
    <x v="6"/>
    <x v="1"/>
    <x v="8"/>
  </r>
  <r>
    <n v="410042"/>
    <s v="Agência de Desenvolvimento Regional de Concórdia"/>
    <n v="12"/>
    <s v="Educação"/>
    <n v="610"/>
    <s v="Educação Básica com Qualidade e Equidade"/>
    <n v="13726"/>
    <s v="Manutenção e reforma de escolas - educação básica - ADR - Concórdia"/>
    <n v="33"/>
    <s v="Outras Despesas Correntes"/>
    <n v="956236"/>
    <n v="247906.94"/>
    <n v="247906.94"/>
    <n v="247906.94"/>
    <n v="247906.94"/>
    <x v="1"/>
    <x v="78"/>
    <x v="6"/>
    <x v="1"/>
    <x v="6"/>
  </r>
  <r>
    <n v="410040"/>
    <s v="Agência de Desenvolvimento Regional de Chapecó"/>
    <n v="4"/>
    <s v="Administração"/>
    <n v="850"/>
    <s v="2010, 2011: Qualificação e Valorização dos Servidores Públicos; 2012, 2013, 2014, 2015, 2016, 2017, 2018, 2019, 2020: Gestão de Pessoas"/>
    <n v="13673"/>
    <s v="Administração de pessoal e encargos sociais - ADR - Chapecó"/>
    <n v="31"/>
    <s v="Pessoal e Encargos Sociais"/>
    <n v="3330000"/>
    <n v="603097.06999999995"/>
    <n v="603097.06999999995"/>
    <n v="603097.06999999995"/>
    <n v="603097.06999999995"/>
    <x v="1"/>
    <x v="14"/>
    <x v="2"/>
    <x v="1"/>
    <x v="1"/>
  </r>
  <r>
    <n v="410042"/>
    <s v="Agência de Desenvolvimento Regional de Concórdia"/>
    <n v="4"/>
    <s v="Administração"/>
    <n v="900"/>
    <s v="Gestão Administrativa - Poder Executivo"/>
    <n v="13720"/>
    <s v="Administração e manutenção dos serviços administrativos gerais - ADR - Concórdia"/>
    <n v="33"/>
    <s v="Outras Despesas Correntes"/>
    <n v="698233"/>
    <n v="165881.44"/>
    <n v="165881.44"/>
    <n v="165881.44"/>
    <n v="165881.44"/>
    <x v="1"/>
    <x v="78"/>
    <x v="2"/>
    <x v="1"/>
    <x v="4"/>
  </r>
  <r>
    <n v="270001"/>
    <s v="Secretaria de Estado do Desenvolvimento Econômico Sustentável"/>
    <n v="18"/>
    <s v="Gestão Ambiental"/>
    <n v="900"/>
    <s v="Gestão Administrativa - Poder Executivo"/>
    <n v="5030"/>
    <s v="Administração e manutenção dos serviços administrativos gerais - SDE"/>
    <n v="31"/>
    <s v="Pessoal e Encargos Sociais"/>
    <n v="0"/>
    <n v="292000"/>
    <n v="270342.28000000003"/>
    <n v="224448.42"/>
    <n v="200247.14"/>
    <x v="1"/>
    <x v="61"/>
    <x v="7"/>
    <x v="1"/>
    <x v="4"/>
  </r>
  <r>
    <n v="530023"/>
    <s v="Departamento de Transportes e Terminais"/>
    <n v="26"/>
    <s v="Transporte"/>
    <n v="850"/>
    <s v="2010, 2011: Qualificação e Valorização dos Servidores Públicos; 2012, 2013, 2014, 2015, 2016, 2017, 2018, 2019, 2020: Gestão de Pessoas"/>
    <n v="3391"/>
    <s v="Administração de pessoal e encargos sociais - DETER"/>
    <n v="31"/>
    <s v="Pessoal e Encargos Sociais"/>
    <n v="16452928"/>
    <n v="7191025.0999999996"/>
    <n v="7191025.0999999996"/>
    <n v="7191025.0999999996"/>
    <n v="7191025.0999999996"/>
    <x v="1"/>
    <x v="11"/>
    <x v="4"/>
    <x v="1"/>
    <x v="1"/>
  </r>
  <r>
    <n v="230022"/>
    <s v="Fundação  Catarinense de Cultura"/>
    <n v="13"/>
    <s v="Cultura"/>
    <n v="900"/>
    <s v="Gestão Administrativa - Poder Executivo"/>
    <n v="4627"/>
    <s v="Administração e manutenção dos serviços administrativos gerais - FCC"/>
    <n v="31"/>
    <s v="Pessoal e Encargos Sociais"/>
    <n v="100000"/>
    <n v="184931.37"/>
    <n v="184931.37"/>
    <n v="184931.37"/>
    <n v="184931.37"/>
    <x v="1"/>
    <x v="38"/>
    <x v="14"/>
    <x v="1"/>
    <x v="4"/>
  </r>
  <r>
    <n v="160097"/>
    <s v="Fundo de Melhoria da Polícia Militar"/>
    <n v="6"/>
    <s v="Segurança Pública"/>
    <n v="706"/>
    <s v="De Olho no Crime"/>
    <n v="14157"/>
    <s v="Polícia ostensiva e preservação da ordem pública - PM"/>
    <n v="44"/>
    <s v="Investimentos"/>
    <n v="5408884"/>
    <n v="5226672.62"/>
    <n v="2626425.13"/>
    <n v="951009.73"/>
    <n v="930363.75"/>
    <x v="1"/>
    <x v="6"/>
    <x v="5"/>
    <x v="1"/>
    <x v="5"/>
  </r>
  <r>
    <n v="470076"/>
    <s v="Fundo Financeiro"/>
    <n v="9"/>
    <s v="Previdência Social"/>
    <n v="860"/>
    <s v="Gestão Previdenciária"/>
    <n v="9360"/>
    <s v="Pensões - Poder Executivo - Fundo Financeiro"/>
    <n v="31"/>
    <s v="Pessoal e Encargos Sociais"/>
    <n v="1128155668"/>
    <n v="980525269.46000004"/>
    <n v="839588720.77999997"/>
    <n v="839588720.77999997"/>
    <n v="839588720.77999997"/>
    <x v="1"/>
    <x v="25"/>
    <x v="1"/>
    <x v="1"/>
    <x v="17"/>
  </r>
  <r>
    <n v="470022"/>
    <s v="Instituto de Previdência do Estado de Santa Catarina"/>
    <n v="9"/>
    <s v="Previdência Social"/>
    <n v="860"/>
    <s v="Gestão Previdenciária"/>
    <n v="2240"/>
    <s v="Contratação de serviços de assessoria e consultoria previdenciária - IPREV"/>
    <n v="33"/>
    <s v="Outras Despesas Correntes"/>
    <n v="60000"/>
    <n v="60000"/>
    <n v="48318"/>
    <n v="36479"/>
    <n v="36479"/>
    <x v="1"/>
    <x v="1"/>
    <x v="1"/>
    <x v="1"/>
    <x v="17"/>
  </r>
  <r>
    <n v="230022"/>
    <s v="Fundação  Catarinense de Cultura"/>
    <n v="13"/>
    <s v="Cultura"/>
    <n v="660"/>
    <s v="2010, 2011, 2012, 2013, 2014, 2015, 2016, 2017, 2018, 2019: Pró-Cultura; 2020: Arte e Cultura"/>
    <n v="10734"/>
    <s v="Projetos culturais - FCC"/>
    <n v="33"/>
    <s v="Outras Despesas Correntes"/>
    <n v="8142775"/>
    <n v="11492153.970000001"/>
    <n v="10065180"/>
    <n v="9988180"/>
    <n v="9988180"/>
    <x v="1"/>
    <x v="38"/>
    <x v="14"/>
    <x v="1"/>
    <x v="32"/>
  </r>
  <r>
    <n v="270024"/>
    <s v="Fundação de Amparo à Pesquisa e Inovação do Estado de Santa Catarina"/>
    <n v="12"/>
    <s v="Educação"/>
    <n v="230"/>
    <s v="CTI - Fomento à Ciência, Tecnologia e Inovação"/>
    <n v="3526"/>
    <s v="Incentivo aos programas e projetos de pesquisa UDESC/FAPESC"/>
    <n v="33"/>
    <s v="Outras Despesas Correntes"/>
    <n v="0"/>
    <n v="649495.36"/>
    <n v="649495.36"/>
    <n v="649495.36"/>
    <n v="649495.36"/>
    <x v="1"/>
    <x v="53"/>
    <x v="6"/>
    <x v="1"/>
    <x v="55"/>
  </r>
  <r>
    <n v="470092"/>
    <s v="Fundo do Plano de Saúde dos Servidores Públicos Estaduais"/>
    <n v="4"/>
    <s v="Administração"/>
    <n v="900"/>
    <s v="Gestão Administrativa - Poder Executivo"/>
    <n v="3609"/>
    <s v="Manutenção do Plano Santa Catarina Saúde - FPS - SEA"/>
    <n v="31"/>
    <s v="Pessoal e Encargos Sociais"/>
    <n v="20315494"/>
    <n v="23115494"/>
    <n v="12776852.529999999"/>
    <n v="9741328.8000000007"/>
    <n v="9741328.8000000007"/>
    <x v="1"/>
    <x v="49"/>
    <x v="2"/>
    <x v="1"/>
    <x v="4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2"/>
    <s v="Levantamentos, estudos e projetos de obras hidráulicas e civis"/>
    <n v="44"/>
    <s v="Investimentos"/>
    <n v="0"/>
    <n v="0"/>
    <n v="0"/>
    <n v="0"/>
    <n v="0"/>
    <x v="1"/>
    <x v="5"/>
    <x v="4"/>
    <x v="1"/>
    <x v="38"/>
  </r>
  <r>
    <n v="270095"/>
    <s v="Fundo Catarinense de Mudanças Climáticas"/>
    <n v="18"/>
    <s v="Gestão Ambiental"/>
    <n v="348"/>
    <s v="Gestão Ambiental Estratégica"/>
    <n v="11681"/>
    <s v="2012, 2013, 2014, 2015: Monitoramento, levantamento e inventariamento ambiental; 2016, 2017, 2018, 2019, 2020: Apoio a projetos de Mudanças Climáticas"/>
    <n v="33"/>
    <s v="Outras Despesas Correntes"/>
    <n v="1676447"/>
    <n v="857375.01"/>
    <n v="232470.34"/>
    <n v="232470.34"/>
    <n v="232470.34"/>
    <x v="1"/>
    <x v="87"/>
    <x v="7"/>
    <x v="1"/>
    <x v="62"/>
  </r>
  <r>
    <n v="470093"/>
    <s v="Fundo Patrimonial"/>
    <n v="4"/>
    <s v="Administração"/>
    <n v="900"/>
    <s v="Gestão Administrativa - Poder Executivo"/>
    <n v="12751"/>
    <s v="2015: Aquisição e manutenção de hardware - FUNPAT - SEA; 2016, 2017, 2018, 2019: Manutenção e modernização dos serviços de tecnologia da informação e comunicação - FUNPAT - SEA"/>
    <n v="44"/>
    <s v="Investimentos"/>
    <n v="0"/>
    <n v="37154.339999999997"/>
    <n v="0"/>
    <n v="0"/>
    <n v="0"/>
    <x v="1"/>
    <x v="46"/>
    <x v="2"/>
    <x v="1"/>
    <x v="4"/>
  </r>
  <r>
    <n v="520030"/>
    <s v="Fundação Escola de Governo - ENA"/>
    <n v="18"/>
    <s v="Gestão Ambiental"/>
    <n v="348"/>
    <s v="Gestão Ambiental Estratégica"/>
    <n v="11681"/>
    <s v="2012, 2013, 2014, 2015: Monitoramento, levantamento e inventariamento ambiental; 2016, 2017, 2018, 2019, 2020: Apoio a projetos de Mudanças Climáticas"/>
    <n v="33"/>
    <s v="Outras Despesas Correntes"/>
    <n v="0"/>
    <n v="34480.99"/>
    <n v="34413.699999999997"/>
    <n v="33901.699999999997"/>
    <n v="33901.699999999997"/>
    <x v="1"/>
    <x v="58"/>
    <x v="7"/>
    <x v="1"/>
    <x v="62"/>
  </r>
  <r>
    <n v="410058"/>
    <s v="Agência de Desenvolvimento Regional de Joinville"/>
    <n v="12"/>
    <s v="Educação"/>
    <n v="610"/>
    <s v="Educação Básica com Qualidade e Equidade"/>
    <n v="13891"/>
    <s v="AP - Manutenção e reforma de escolas - educação básica - ADR - Joinville"/>
    <n v="33"/>
    <s v="Outras Despesas Correntes"/>
    <n v="1905273"/>
    <n v="280766.68"/>
    <n v="280766.68"/>
    <n v="280766.68"/>
    <n v="280766.68"/>
    <x v="1"/>
    <x v="26"/>
    <x v="6"/>
    <x v="1"/>
    <x v="6"/>
  </r>
  <r>
    <n v="410041"/>
    <s v="Agência de Desenvolvimento Regional de Xanxerê"/>
    <n v="12"/>
    <s v="Educação"/>
    <n v="610"/>
    <s v="Educação Básica com Qualidade e Equidade"/>
    <n v="13706"/>
    <s v="Operacionalização da educação básica - ADR - Xanxerê"/>
    <n v="33"/>
    <s v="Outras Despesas Correntes"/>
    <n v="2827617"/>
    <n v="285536.59999999998"/>
    <n v="285536.59999999998"/>
    <n v="285536.59999999998"/>
    <n v="285536.59999999998"/>
    <x v="1"/>
    <x v="69"/>
    <x v="6"/>
    <x v="1"/>
    <x v="6"/>
  </r>
  <r>
    <n v="410037"/>
    <s v="Agência de Desenvolvimento Regional de São Miguel do Oeste"/>
    <n v="12"/>
    <s v="Educação"/>
    <n v="610"/>
    <s v="Educação Básica com Qualidade e Equidade"/>
    <n v="13620"/>
    <s v="Administração e manutenção da Gerência Regional de Educação - ADR - São Miguel do Oeste"/>
    <n v="33"/>
    <s v="Outras Despesas Correntes"/>
    <n v="490673"/>
    <n v="9242.23"/>
    <n v="9242.23"/>
    <n v="9242.23"/>
    <n v="9242.23"/>
    <x v="1"/>
    <x v="10"/>
    <x v="6"/>
    <x v="1"/>
    <x v="6"/>
  </r>
  <r>
    <n v="410055"/>
    <s v="Agência de Desenvolvimento Regional de Tubarão"/>
    <n v="12"/>
    <s v="Educação"/>
    <n v="610"/>
    <s v="Educação Básica com Qualidade e Equidade"/>
    <n v="13795"/>
    <s v="AP - Manutenção e reforma de escolas - educação básica - ADR - Tubarão"/>
    <n v="44"/>
    <s v="Investimentos"/>
    <n v="58518"/>
    <n v="0"/>
    <n v="0"/>
    <n v="0"/>
    <n v="0"/>
    <x v="1"/>
    <x v="66"/>
    <x v="6"/>
    <x v="1"/>
    <x v="6"/>
  </r>
  <r>
    <n v="530025"/>
    <s v="Departamento Estadual de Infraestrutura"/>
    <n v="26"/>
    <s v="Transporte"/>
    <n v="110"/>
    <s v="Construção de Rodovias"/>
    <n v="335"/>
    <s v="AP - Pavimentação da SC-477, trecho Papanduva - entr. SC-114 - Itaió - entr. SC-112 - Dr. Pedrinho"/>
    <n v="44"/>
    <s v="Investimentos"/>
    <n v="33100000"/>
    <n v="12144014.27"/>
    <n v="12144014.27"/>
    <n v="12144014.27"/>
    <n v="12144014.27"/>
    <x v="0"/>
    <x v="24"/>
    <x v="4"/>
    <x v="14"/>
    <x v="40"/>
  </r>
  <r>
    <n v="410053"/>
    <s v="Agência de Desenvolvimento Regional de Itajai"/>
    <n v="12"/>
    <s v="Educação"/>
    <n v="610"/>
    <s v="Educação Básica com Qualidade e Equidade"/>
    <n v="13697"/>
    <s v="Administração e manutenção da Gerência Regional de Educação - ADR - Itajaí"/>
    <n v="33"/>
    <s v="Outras Despesas Correntes"/>
    <n v="550878"/>
    <n v="521.9"/>
    <n v="521.9"/>
    <n v="521.9"/>
    <n v="521.9"/>
    <x v="1"/>
    <x v="68"/>
    <x v="6"/>
    <x v="1"/>
    <x v="6"/>
  </r>
  <r>
    <n v="270024"/>
    <s v="Fundação de Amparo à Pesquisa e Inovação do Estado de Santa Catarina"/>
    <n v="12"/>
    <s v="Educação"/>
    <n v="230"/>
    <s v="CTI - Fomento à Ciência, Tecnologia e Inovação"/>
    <n v="3526"/>
    <s v="Incentivo aos programas e projetos de pesquisa UDESC/FAPESC"/>
    <n v="44"/>
    <s v="Investimentos"/>
    <n v="0"/>
    <n v="1120558.33"/>
    <n v="1120558.33"/>
    <n v="1120558.33"/>
    <n v="1120558.33"/>
    <x v="1"/>
    <x v="53"/>
    <x v="6"/>
    <x v="1"/>
    <x v="55"/>
  </r>
  <r>
    <n v="410060"/>
    <s v="Agência de Desenvolvimento Regional de Mafra"/>
    <n v="12"/>
    <s v="Educação"/>
    <n v="610"/>
    <s v="Educação Básica com Qualidade e Equidade"/>
    <n v="13889"/>
    <s v="Administração e manutenção da Gerência Regional de Educação - ADR - Mafra"/>
    <n v="44"/>
    <s v="Investimentos"/>
    <n v="69872"/>
    <n v="0"/>
    <n v="0"/>
    <n v="0"/>
    <n v="0"/>
    <x v="1"/>
    <x v="2"/>
    <x v="6"/>
    <x v="1"/>
    <x v="6"/>
  </r>
  <r>
    <n v="160085"/>
    <s v="Fundo de Melhoria do Corpo de Bombeiros Militar"/>
    <n v="6"/>
    <s v="Segurança Pública"/>
    <n v="705"/>
    <s v="Segurança Cidadã"/>
    <n v="11906"/>
    <s v="2012, 2013, 2014, 2015, 2016, 2017: Força Tarefa; 2018, 2019, 2020: Ações em Defesa Civil"/>
    <n v="33"/>
    <s v="Outras Despesas Correntes"/>
    <n v="35000"/>
    <n v="500"/>
    <n v="0"/>
    <n v="0"/>
    <n v="0"/>
    <x v="1"/>
    <x v="41"/>
    <x v="5"/>
    <x v="1"/>
    <x v="51"/>
  </r>
  <r>
    <n v="470093"/>
    <s v="Fundo Patrimonial"/>
    <n v="4"/>
    <s v="Administração"/>
    <n v="900"/>
    <s v="Gestão Administrativa - Poder Executivo"/>
    <n v="10987"/>
    <s v="Administração e manutenção dos serviços administrativos gerais - FUNPAT - SEA"/>
    <n v="44"/>
    <s v="Investimentos"/>
    <n v="456329"/>
    <n v="210184.95"/>
    <n v="53855.95"/>
    <n v="48225.95"/>
    <n v="48225.95"/>
    <x v="1"/>
    <x v="46"/>
    <x v="2"/>
    <x v="1"/>
    <x v="4"/>
  </r>
  <r>
    <n v="470093"/>
    <s v="Fundo Patrimonial"/>
    <n v="4"/>
    <s v="Administração"/>
    <n v="900"/>
    <s v="Gestão Administrativa - Poder Executivo"/>
    <n v="12753"/>
    <s v="2015, 2016, 2017, 2018, 2019: Aquisição de veículos e equipamentos - FUNPAT - SEA; 2020: Aquisição de bens móveis para serviços administrativos FUNPAT - SEA"/>
    <n v="44"/>
    <s v="Investimentos"/>
    <n v="5704113"/>
    <n v="5459110.3700000001"/>
    <n v="0"/>
    <n v="0"/>
    <n v="0"/>
    <x v="1"/>
    <x v="46"/>
    <x v="2"/>
    <x v="1"/>
    <x v="4"/>
  </r>
  <r>
    <n v="520030"/>
    <s v="Fundação Escola de Governo - ENA"/>
    <n v="4"/>
    <s v="Administração"/>
    <n v="900"/>
    <s v="Gestão Administrativa - Poder Executivo"/>
    <n v="2899"/>
    <s v="Administração e manutenção dos serviços administrativos gerais - SEA"/>
    <n v="33"/>
    <s v="Outras Despesas Correntes"/>
    <n v="0"/>
    <n v="37229.32"/>
    <n v="37229.32"/>
    <n v="18614.66"/>
    <n v="18614.66"/>
    <x v="1"/>
    <x v="58"/>
    <x v="2"/>
    <x v="1"/>
    <x v="4"/>
  </r>
  <r>
    <n v="410055"/>
    <s v="Agência de Desenvolvimento Regional de Tubarão"/>
    <n v="12"/>
    <s v="Educação"/>
    <n v="625"/>
    <s v="Valorização dos Profissionais da Educação"/>
    <n v="13779"/>
    <s v="Capacitação de profissionais da educação básica - ADR - Tubarão"/>
    <n v="33"/>
    <s v="Outras Despesas Correntes"/>
    <n v="229572"/>
    <n v="0"/>
    <n v="0"/>
    <n v="0"/>
    <n v="0"/>
    <x v="1"/>
    <x v="66"/>
    <x v="6"/>
    <x v="1"/>
    <x v="8"/>
  </r>
  <r>
    <n v="410043"/>
    <s v="Agência de Desenvolvimento Regional de Joaçaba"/>
    <n v="4"/>
    <s v="Administração"/>
    <n v="850"/>
    <s v="2010, 2011: Qualificação e Valorização dos Servidores Públicos; 2012, 2013, 2014, 2015, 2016, 2017, 2018, 2019, 2020: Gestão de Pessoas"/>
    <n v="13731"/>
    <s v="Administração de pessoal e encargos sociais - ADR - Joaçaba"/>
    <n v="33"/>
    <s v="Outras Despesas Correntes"/>
    <n v="145964"/>
    <n v="71043.03"/>
    <n v="71043.03"/>
    <n v="71043.03"/>
    <n v="71043.03"/>
    <x v="1"/>
    <x v="7"/>
    <x v="2"/>
    <x v="1"/>
    <x v="1"/>
  </r>
  <r>
    <n v="410059"/>
    <s v="Agência de Desenvolvimento Regional de Jaraguá do Sul"/>
    <n v="4"/>
    <s v="Administração"/>
    <n v="850"/>
    <s v="2010, 2011: Qualificação e Valorização dos Servidores Públicos; 2012, 2013, 2014, 2015, 2016, 2017, 2018, 2019, 2020: Gestão de Pessoas"/>
    <n v="13953"/>
    <s v="Administração de pessoal e encargos sociais - ADR - Jaraguá do Sul"/>
    <n v="33"/>
    <s v="Outras Despesas Correntes"/>
    <n v="88945"/>
    <n v="26642.63"/>
    <n v="26642.63"/>
    <n v="26642.63"/>
    <n v="26642.63"/>
    <x v="1"/>
    <x v="59"/>
    <x v="2"/>
    <x v="1"/>
    <x v="1"/>
  </r>
  <r>
    <n v="160085"/>
    <s v="Fundo de Melhoria do Corpo de Bombeiros Militar"/>
    <n v="10"/>
    <s v="Saúde"/>
    <n v="430"/>
    <s v="Atenção de Média e Alta Complexidade Ambulatorial e Hospitalar"/>
    <n v="9375"/>
    <s v="2010, 2011, 2012, 2013, 2014, 2015, 2016: Integração do SAMU com o Corpo de Bombeiros; 2017, 2018, 2019: Manutenção das aeronaves do SAMU/Corpo de Bombeiro Militar; 2020: Manutenção das aeronaves do serviço de atendimento médico de urgência"/>
    <n v="33"/>
    <s v="Outras Despesas Correntes"/>
    <n v="0"/>
    <n v="3453487.86"/>
    <n v="3453487.86"/>
    <n v="3152999.34"/>
    <n v="3132937.31"/>
    <x v="1"/>
    <x v="41"/>
    <x v="0"/>
    <x v="1"/>
    <x v="0"/>
  </r>
  <r>
    <n v="270021"/>
    <s v="Instituto do Meio Ambiente do Estado de Santa Catarina - IMA"/>
    <n v="18"/>
    <s v="Gestão Ambiental"/>
    <n v="348"/>
    <s v="Gestão Ambiental Estratégica"/>
    <n v="11681"/>
    <s v="2012, 2013, 2014, 2015: Monitoramento, levantamento e inventariamento ambiental; 2016, 2017, 2018, 2019, 2020: Apoio a projetos de Mudanças Climáticas"/>
    <n v="33"/>
    <s v="Outras Despesas Correntes"/>
    <n v="0"/>
    <n v="780000"/>
    <n v="780000"/>
    <n v="641771.68000000005"/>
    <n v="641771.68000000005"/>
    <x v="1"/>
    <x v="9"/>
    <x v="7"/>
    <x v="1"/>
    <x v="62"/>
  </r>
  <r>
    <n v="160084"/>
    <s v="Fundo de Melhoria da Polícia Civil"/>
    <n v="6"/>
    <s v="Segurança Pública"/>
    <n v="708"/>
    <s v="Valorização do Servidor - Segurança Pública"/>
    <n v="11775"/>
    <s v="Formação e capacitação policial - PC"/>
    <n v="33"/>
    <s v="Outras Despesas Correntes"/>
    <n v="100000"/>
    <n v="224620.01"/>
    <n v="224620.01"/>
    <n v="224620.01"/>
    <n v="224620.01"/>
    <x v="1"/>
    <x v="52"/>
    <x v="5"/>
    <x v="1"/>
    <x v="59"/>
  </r>
  <r>
    <n v="540094"/>
    <s v="Fundo Rotativo da Penitenciária de Florianópolis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7"/>
    <s v="Profissionalização e reintegração social do apenado da região da Grande Florianópolis"/>
    <n v="44"/>
    <s v="Investimentos"/>
    <n v="1000000"/>
    <n v="1049832"/>
    <n v="52567"/>
    <n v="52567"/>
    <n v="52567"/>
    <x v="1"/>
    <x v="88"/>
    <x v="9"/>
    <x v="1"/>
    <x v="12"/>
  </r>
  <r>
    <n v="410005"/>
    <s v="Secretaria de Estado de Comunicação"/>
    <n v="24"/>
    <s v="Comunicações"/>
    <n v="900"/>
    <s v="Gestão Administrativa - Poder Executivo"/>
    <n v="2193"/>
    <s v="Administração e manutenção dos serviços administrativos gerais - SECOM"/>
    <n v="44"/>
    <s v="Investimentos"/>
    <n v="20000"/>
    <n v="3090"/>
    <n v="3090"/>
    <n v="3090"/>
    <n v="3090"/>
    <x v="1"/>
    <x v="45"/>
    <x v="13"/>
    <x v="1"/>
    <x v="4"/>
  </r>
  <r>
    <n v="270092"/>
    <s v="Fundo Estadual de Recursos Hídricos"/>
    <n v="18"/>
    <s v="Gestão Ambiental"/>
    <n v="350"/>
    <s v="Gestão dos Recursos Hídricos"/>
    <n v="7658"/>
    <s v="Fortalecimento dos comitês de gerenciamento de bacias hidrográficas - SDE"/>
    <n v="44"/>
    <s v="Investimentos"/>
    <n v="668800"/>
    <n v="141200"/>
    <n v="2613.2600000000002"/>
    <n v="2613.2600000000002"/>
    <n v="2613.2600000000002"/>
    <x v="0"/>
    <x v="62"/>
    <x v="7"/>
    <x v="15"/>
    <x v="26"/>
  </r>
  <r>
    <n v="480091"/>
    <s v="Fundo Estadual de Saúde"/>
    <n v="10"/>
    <s v="Saúde"/>
    <n v="400"/>
    <s v="Gestão do SUS"/>
    <n v="14240"/>
    <s v="2019: Emenda parlamentar impositiva da saúde; 2020: Emenda parlamentar impositiva da Saúde"/>
    <n v="33"/>
    <s v="Outras Despesas Correntes"/>
    <n v="27000000"/>
    <n v="27000000"/>
    <n v="1779611.9"/>
    <n v="1096420"/>
    <n v="1096420"/>
    <x v="1"/>
    <x v="0"/>
    <x v="0"/>
    <x v="1"/>
    <x v="2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19"/>
    <s v="Construção/supervisão de pontes ou viadutos, inclusive seus acessos - DEINFRA"/>
    <n v="44"/>
    <s v="Investimentos"/>
    <n v="2600000"/>
    <n v="0"/>
    <n v="0"/>
    <n v="0"/>
    <n v="0"/>
    <x v="1"/>
    <x v="24"/>
    <x v="4"/>
    <x v="1"/>
    <x v="15"/>
  </r>
  <r>
    <n v="480091"/>
    <s v="Fundo Estadual de Saúde"/>
    <n v="10"/>
    <s v="Saúde"/>
    <n v="100"/>
    <s v="2010, 2011: ProPav Rural; 2012, 2013, 2014, 2015, 2016, 2017, 2018, 2019, 2020: Caminhos do Desenvolvimento"/>
    <n v="12490"/>
    <s v="Construção do centro cirúrgico e UTI do CEPON"/>
    <n v="44"/>
    <s v="Investimentos"/>
    <n v="0"/>
    <n v="0"/>
    <n v="0"/>
    <n v="0"/>
    <n v="0"/>
    <x v="1"/>
    <x v="0"/>
    <x v="0"/>
    <x v="1"/>
    <x v="28"/>
  </r>
  <r>
    <n v="230001"/>
    <s v="Secretaria de Estado do Turismo, Cultura e Esporte"/>
    <n v="27"/>
    <s v="Desporto e Lazer"/>
    <n v="850"/>
    <s v="2010, 2011: Qualificação e Valorização dos Servidores Públicos; 2012, 2013, 2014, 2015, 2016, 2017, 2018, 2019, 2020: Gestão de Pessoas"/>
    <n v="3839"/>
    <s v="Capacitação profissional dos agentes públicos - SOL"/>
    <n v="33"/>
    <s v="Outras Despesas Correntes"/>
    <n v="82850"/>
    <n v="0"/>
    <n v="0"/>
    <n v="0"/>
    <n v="0"/>
    <x v="1"/>
    <x v="47"/>
    <x v="17"/>
    <x v="1"/>
    <x v="1"/>
  </r>
  <r>
    <n v="530001"/>
    <s v="Secretaria de Estado da Infraestrutura e Mobilidade"/>
    <n v="26"/>
    <s v="Transporte"/>
    <n v="140"/>
    <s v="Reabilitação e Aumento de Capacidade de Rodovias"/>
    <n v="14477"/>
    <s v="2019: AP - Reabilitação da SC-477, trecho Canoinhas - Major Vieira - BR-116; 2020: Reabilitação/aum capac da SC-477, trecho Canoinhas - Major Vieira - BR-116"/>
    <n v="44"/>
    <s v="Investimentos"/>
    <n v="0"/>
    <n v="5000000"/>
    <n v="0"/>
    <n v="0"/>
    <n v="0"/>
    <x v="1"/>
    <x v="5"/>
    <x v="4"/>
    <x v="1"/>
    <x v="25"/>
  </r>
  <r>
    <n v="410038"/>
    <s v="Agência de Desenvolvimento Regional de Maravilha"/>
    <n v="12"/>
    <s v="Educação"/>
    <n v="610"/>
    <s v="Educação Básica com Qualidade e Equidade"/>
    <n v="13640"/>
    <s v="AP - Manutenção e reforma de escolas - educação básica - ADR - Maravilha"/>
    <n v="44"/>
    <s v="Investimentos"/>
    <n v="31551"/>
    <n v="0"/>
    <n v="0"/>
    <n v="0"/>
    <n v="0"/>
    <x v="1"/>
    <x v="34"/>
    <x v="6"/>
    <x v="1"/>
    <x v="6"/>
  </r>
  <r>
    <n v="550091"/>
    <s v="Fundo Estadual de Defesa Civil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0"/>
    <n v="0"/>
    <n v="0"/>
    <n v="0"/>
    <x v="1"/>
    <x v="72"/>
    <x v="4"/>
    <x v="1"/>
    <x v="15"/>
  </r>
  <r>
    <n v="530025"/>
    <s v="Departamento Estadual de Infraestrutura"/>
    <n v="26"/>
    <s v="Transporte"/>
    <n v="140"/>
    <s v="Reabilitação e Aumento de Capacidade de Rodovias"/>
    <n v="2292"/>
    <s v="Reabilitação/aumento de capac da SC-370/108, trecho BR-101 - Gravatal - Braço do Norte - São Ludgero"/>
    <n v="44"/>
    <s v="Investimentos"/>
    <n v="1000000"/>
    <n v="0"/>
    <n v="0"/>
    <n v="0"/>
    <n v="0"/>
    <x v="1"/>
    <x v="24"/>
    <x v="4"/>
    <x v="1"/>
    <x v="25"/>
  </r>
  <r>
    <n v="410045"/>
    <s v="Agência de Desenvolvimento Regional de Videira"/>
    <n v="12"/>
    <s v="Educação"/>
    <n v="610"/>
    <s v="Educação Básica com Qualidade e Equidade"/>
    <n v="13788"/>
    <s v="Administração e manutenção da Gerência Regional de Educação - ADR - Videira"/>
    <n v="44"/>
    <s v="Investimentos"/>
    <n v="40045"/>
    <n v="0"/>
    <n v="0"/>
    <n v="0"/>
    <n v="0"/>
    <x v="1"/>
    <x v="75"/>
    <x v="6"/>
    <x v="1"/>
    <x v="6"/>
  </r>
  <r>
    <n v="440001"/>
    <s v="Secretaria de Estado da Agricultura, Pesca e Desenvolvimento Rural"/>
    <n v="20"/>
    <s v="Agricultura"/>
    <n v="300"/>
    <s v="Qualidade de Vida no Campo e na Cidade"/>
    <n v="11282"/>
    <s v="Telefonia fixa e internet no meio rural - SAR"/>
    <n v="33"/>
    <s v="Outras Despesas Correntes"/>
    <n v="25000"/>
    <n v="0"/>
    <n v="0"/>
    <n v="0"/>
    <n v="0"/>
    <x v="1"/>
    <x v="70"/>
    <x v="8"/>
    <x v="1"/>
    <x v="18"/>
  </r>
  <r>
    <n v="480091"/>
    <s v="Fundo Estadual de Saúde"/>
    <n v="10"/>
    <s v="Saúde"/>
    <n v="430"/>
    <s v="Atenção de Média e Alta Complexidade Ambulatorial e Hospitalar"/>
    <n v="13325"/>
    <s v="2016: AP - Implantação de Policlínica e centro de reabilitação - SDR - Videira; 2017, 2018, 2019: AP - Implantação de Policlínica e centro de reabilitação - ADR - Videira"/>
    <n v="44"/>
    <s v="Investimentos"/>
    <n v="100000"/>
    <n v="0"/>
    <n v="0"/>
    <n v="0"/>
    <n v="0"/>
    <x v="1"/>
    <x v="0"/>
    <x v="0"/>
    <x v="1"/>
    <x v="0"/>
  </r>
  <r>
    <n v="270021"/>
    <s v="Instituto do Meio Ambiente do Estado de Santa Catarina - IMA"/>
    <n v="18"/>
    <s v="Gestão Ambiental"/>
    <n v="900"/>
    <s v="Gestão Administrativa - Poder Executivo"/>
    <n v="5650"/>
    <s v="Manutenção e modernização dos serviços de tecnologia da informação e comunicação - IMA"/>
    <n v="33"/>
    <s v="Outras Despesas Correntes"/>
    <n v="200000"/>
    <n v="200000"/>
    <n v="0"/>
    <n v="0"/>
    <n v="0"/>
    <x v="1"/>
    <x v="9"/>
    <x v="7"/>
    <x v="1"/>
    <x v="4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482"/>
    <s v="2012, 2013, 2014, 2015, 2016, 2017, 2018, 2019: Reaparelhamento das unidades municipais da rede de atenção básica; 2020: Realização de convênios para ações de baixa complexidade"/>
    <n v="44"/>
    <s v="Investimentos"/>
    <n v="500000"/>
    <n v="500000"/>
    <n v="0"/>
    <n v="0"/>
    <n v="0"/>
    <x v="1"/>
    <x v="0"/>
    <x v="0"/>
    <x v="1"/>
    <x v="54"/>
  </r>
  <r>
    <n v="480091"/>
    <s v="Fundo Estadual de Saúde"/>
    <n v="10"/>
    <s v="Saúde"/>
    <n v="430"/>
    <s v="Atenção de Média e Alta Complexidade Ambulatorial e Hospitalar"/>
    <n v="13345"/>
    <s v="2016: AP - Construção de hospital materno e infantil - SDR - Mafra; 2017, 2018, 2019: AP - Construção de hospital materno e infantil - ADR - Mafra"/>
    <n v="44"/>
    <s v="Investimentos"/>
    <n v="100000"/>
    <n v="0"/>
    <n v="0"/>
    <n v="0"/>
    <n v="0"/>
    <x v="1"/>
    <x v="0"/>
    <x v="0"/>
    <x v="1"/>
    <x v="0"/>
  </r>
  <r>
    <n v="270001"/>
    <s v="Secretaria de Estado do Desenvolvimento Econômico Sustentável"/>
    <n v="18"/>
    <s v="Gestão Ambiental"/>
    <n v="348"/>
    <s v="Gestão Ambiental Estratégica"/>
    <n v="10180"/>
    <s v="Operacionalização da SEMA"/>
    <n v="31"/>
    <s v="Pessoal e Encargos Sociais"/>
    <n v="0"/>
    <n v="30000"/>
    <n v="0"/>
    <n v="0"/>
    <n v="0"/>
    <x v="1"/>
    <x v="61"/>
    <x v="7"/>
    <x v="1"/>
    <x v="62"/>
  </r>
  <r>
    <n v="410039"/>
    <s v="Agência de Desenvolvimento Regional de São Lourenço do Oeste"/>
    <n v="4"/>
    <s v="Administração"/>
    <n v="850"/>
    <s v="2010, 2011: Qualificação e Valorização dos Servidores Públicos; 2012, 2013, 2014, 2015, 2016, 2017, 2018, 2019, 2020: Gestão de Pessoas"/>
    <n v="13653"/>
    <s v="Encargos com estagiários - ADR - São Lourenço do Oeste"/>
    <n v="33"/>
    <s v="Outras Despesas Correntes"/>
    <n v="14700"/>
    <n v="0"/>
    <n v="0"/>
    <n v="0"/>
    <n v="0"/>
    <x v="1"/>
    <x v="71"/>
    <x v="2"/>
    <x v="1"/>
    <x v="1"/>
  </r>
  <r>
    <n v="260001"/>
    <s v="Secretaria de Estado de Desenvolvimento Social"/>
    <n v="16"/>
    <s v="Habitação"/>
    <n v="540"/>
    <s v="Nova Casa"/>
    <n v="13096"/>
    <s v="2016, 2017: Implementação e consolidação das políticas habitacionais; 2018, 2019: Implementação e consolidação das políticas habitacionais - Regularização Fundiária"/>
    <n v="33"/>
    <s v="Outras Despesas Correntes"/>
    <n v="1000"/>
    <n v="0"/>
    <n v="0"/>
    <n v="0"/>
    <n v="0"/>
    <x v="0"/>
    <x v="22"/>
    <x v="15"/>
    <x v="16"/>
    <x v="64"/>
  </r>
  <r>
    <n v="480091"/>
    <s v="Fundo Estadual de Saúde"/>
    <n v="10"/>
    <s v="Saúde"/>
    <n v="410"/>
    <s v="Vigilância em Saúde"/>
    <n v="11227"/>
    <s v="Ações de vigilância sanitária"/>
    <n v="33"/>
    <s v="Outras Despesas Correntes"/>
    <n v="3584132"/>
    <n v="8570618.0399999991"/>
    <n v="2685358.4"/>
    <n v="2296024.0499999998"/>
    <n v="2276417.1"/>
    <x v="1"/>
    <x v="0"/>
    <x v="0"/>
    <x v="1"/>
    <x v="60"/>
  </r>
  <r>
    <n v="160097"/>
    <s v="Fundo de Melhoria da Polícia Militar"/>
    <n v="6"/>
    <s v="Segurança Pública"/>
    <n v="706"/>
    <s v="De Olho no Crime"/>
    <n v="11816"/>
    <s v="2012, 2013, 2014, 2015, 2016, 2017: Prevenção de delitos e danos ambientais - PM; 2018, 2019, 2020: Polícia Ostensiva Ambiental - PM"/>
    <n v="33"/>
    <s v="Outras Despesas Correntes"/>
    <n v="5696451"/>
    <n v="7932551.1799999997"/>
    <n v="4834665.3"/>
    <n v="4176589.59"/>
    <n v="4153936.84"/>
    <x v="1"/>
    <x v="6"/>
    <x v="5"/>
    <x v="1"/>
    <x v="5"/>
  </r>
  <r>
    <n v="450022"/>
    <s v="Fundação Universidade do Estado de Santa Catarina"/>
    <n v="12"/>
    <s v="Educação"/>
    <n v="630"/>
    <s v="Gestão do Ensino Superior"/>
    <n v="3201"/>
    <s v="Incentivo aos programas e projetos de ensino - UDESC"/>
    <n v="33"/>
    <s v="Outras Despesas Correntes"/>
    <n v="661000"/>
    <n v="973406.81"/>
    <n v="969992.73"/>
    <n v="769342.45"/>
    <n v="769342.45"/>
    <x v="1"/>
    <x v="50"/>
    <x v="6"/>
    <x v="1"/>
    <x v="36"/>
  </r>
  <r>
    <n v="470076"/>
    <s v="Fundo Financeiro"/>
    <n v="9"/>
    <s v="Previdência Social"/>
    <n v="860"/>
    <s v="Gestão Previdenciária"/>
    <n v="9345"/>
    <s v="Encargos com inativos - Poder Executivo - Fundo Financeiro"/>
    <n v="31"/>
    <s v="Pessoal e Encargos Sociais"/>
    <n v="2001218093"/>
    <n v="2539444303.5100002"/>
    <n v="2366192259.77"/>
    <n v="2366192259.77"/>
    <n v="2366192259.77"/>
    <x v="1"/>
    <x v="25"/>
    <x v="1"/>
    <x v="1"/>
    <x v="17"/>
  </r>
  <r>
    <n v="230021"/>
    <s v="Fundação Catarinense de Esporte"/>
    <n v="12"/>
    <s v="Educação"/>
    <n v="850"/>
    <s v="2010, 2011: Qualificação e Valorização dos Servidores Públicos; 2012, 2013, 2014, 2015, 2016, 2017, 2018, 2019, 2020: Gestão de Pessoas"/>
    <n v="3748"/>
    <s v="Administração de pessoal e encargos sociais - FESPORTE"/>
    <n v="31"/>
    <s v="Pessoal e Encargos Sociais"/>
    <n v="5357374"/>
    <n v="6005340.4699999997"/>
    <n v="6005340.4699999997"/>
    <n v="6005340.4699999997"/>
    <n v="5982855.0899999999"/>
    <x v="1"/>
    <x v="44"/>
    <x v="6"/>
    <x v="1"/>
    <x v="1"/>
  </r>
  <r>
    <n v="160084"/>
    <s v="Fundo de Melhoria da Polícia Civil"/>
    <n v="6"/>
    <s v="Segurança Pública"/>
    <n v="706"/>
    <s v="De Olho no Crime"/>
    <n v="13148"/>
    <s v="2016: Gestão sustentável do combustível - PC; 2017: Gestão Sustentável da Frota - Combustível e Manutenção - PC; 2018, 2019, 2020: Gestão sustentável da frota - combustível e manutenção - PC"/>
    <n v="33"/>
    <s v="Outras Despesas Correntes"/>
    <n v="8392000"/>
    <n v="7302496.8700000001"/>
    <n v="6562594.7199999997"/>
    <n v="5882215.5300000003"/>
    <n v="5882215.5300000003"/>
    <x v="1"/>
    <x v="52"/>
    <x v="5"/>
    <x v="1"/>
    <x v="5"/>
  </r>
  <r>
    <n v="480091"/>
    <s v="Fundo Estadual de Saúde"/>
    <n v="10"/>
    <s v="Saúde"/>
    <n v="430"/>
    <s v="Atenção de Média e Alta Complexidade Ambulatorial e Hospitalar"/>
    <n v="13266"/>
    <s v="2016: Realizar serviços assistenciais no Centro Catarinense de Reabilitação; 2017, 2018, 2019: Realização dos serviços assistenciais no Centro Catarinense de Reabilitação; 2020: Realização dos serviços assistenciais do Centro Catarinense de Reabilitação - CCR"/>
    <n v="33"/>
    <s v="Outras Despesas Correntes"/>
    <n v="22040000"/>
    <n v="19756862.43"/>
    <n v="15645681.82"/>
    <n v="13726788.27"/>
    <n v="11699115.789999999"/>
    <x v="1"/>
    <x v="0"/>
    <x v="0"/>
    <x v="1"/>
    <x v="0"/>
  </r>
  <r>
    <n v="410055"/>
    <s v="Agência de Desenvolvimento Regional de Tubarão"/>
    <n v="4"/>
    <s v="Administração"/>
    <n v="850"/>
    <s v="2010, 2011: Qualificação e Valorização dos Servidores Públicos; 2012, 2013, 2014, 2015, 2016, 2017, 2018, 2019, 2020: Gestão de Pessoas"/>
    <n v="13767"/>
    <s v="Administração de pessoal e encargos sociais - ADR - Tubarão"/>
    <n v="31"/>
    <s v="Pessoal e Encargos Sociais"/>
    <n v="3084328"/>
    <n v="1652476.89"/>
    <n v="1652476.89"/>
    <n v="1652476.89"/>
    <n v="1652476.89"/>
    <x v="1"/>
    <x v="66"/>
    <x v="2"/>
    <x v="1"/>
    <x v="1"/>
  </r>
  <r>
    <n v="260001"/>
    <s v="Secretaria de Estado de Desenvolvimento Social"/>
    <n v="8"/>
    <s v="Assistência Social"/>
    <n v="745"/>
    <s v="2012, 2013, 2014, 2015, 2016: Cidadania e Direitos Humanos; 2017, 2018, 2019, 2020: Fortalecendo Direitos"/>
    <n v="2023"/>
    <s v="2010: Efetivação dos Conselhos Setoriais e de Direitos Vinculados à SST; 2011, 2012, 2013, 2014, 2015, 2016: Efetivação dos conselhos setoriais e de direitos vinculados à SST; 2017: Apoio à política de direitos humanos; 2018, 2019: Apoio à política de direitos humanos - SST; 2020: Promoção dos direitos humanos e sociais e controle social"/>
    <n v="33"/>
    <s v="Outras Despesas Correntes"/>
    <n v="2449000"/>
    <n v="1788305.87"/>
    <n v="1510817.54"/>
    <n v="1236807.27"/>
    <n v="1236807.27"/>
    <x v="1"/>
    <x v="22"/>
    <x v="11"/>
    <x v="1"/>
    <x v="14"/>
  </r>
  <r>
    <n v="270029"/>
    <s v="Agência de Regulação de Serviços Públicos de Santa Catarina - Aresc"/>
    <n v="4"/>
    <s v="Administração"/>
    <n v="950"/>
    <s v="Defesa dos Interesses Sociais"/>
    <n v="13010"/>
    <s v="Administração e manutenção dos serviços administrativos gerais - ARESC"/>
    <n v="33"/>
    <s v="Outras Despesas Correntes"/>
    <n v="2454253"/>
    <n v="2397455"/>
    <n v="2158705.34"/>
    <n v="1914891.04"/>
    <n v="1914891.04"/>
    <x v="1"/>
    <x v="89"/>
    <x v="2"/>
    <x v="1"/>
    <x v="65"/>
  </r>
  <r>
    <n v="410091"/>
    <s v="Fundo Especial de Estudos Jurídicos e de Reaparelhamento"/>
    <n v="3"/>
    <s v="Essencial à Justiça"/>
    <n v="900"/>
    <s v="Gestão Administrativa - Poder Executivo"/>
    <n v="8100"/>
    <s v="Administração e manutenção dos serviços administrativos gerais - FUNJURE - PGE"/>
    <n v="33"/>
    <s v="Outras Despesas Correntes"/>
    <n v="10795577"/>
    <n v="19177361.789999999"/>
    <n v="12408144.550000001"/>
    <n v="10790862.869999999"/>
    <n v="10782050.67"/>
    <x v="1"/>
    <x v="40"/>
    <x v="16"/>
    <x v="1"/>
    <x v="4"/>
  </r>
  <r>
    <n v="440001"/>
    <s v="Secretaria de Estado da Agricultura, Pesca e Desenvolvimento Rural"/>
    <n v="20"/>
    <s v="Agricultura"/>
    <n v="300"/>
    <s v="Qualidade de Vida no Campo e na Cidade"/>
    <n v="11394"/>
    <s v="Regularização fundiária - SAR"/>
    <n v="33"/>
    <s v="Outras Despesas Correntes"/>
    <n v="25000"/>
    <n v="4735660.8"/>
    <n v="564967.53"/>
    <n v="564967.53"/>
    <n v="564967.53"/>
    <x v="1"/>
    <x v="70"/>
    <x v="8"/>
    <x v="1"/>
    <x v="18"/>
  </r>
  <r>
    <n v="530023"/>
    <s v="Departamento de Transportes e Terminais"/>
    <n v="26"/>
    <s v="Transporte"/>
    <n v="900"/>
    <s v="Gestão Administrativa - Poder Executivo"/>
    <n v="3912"/>
    <s v="Administração e manutenção dos serviços administrativos gerais - DETER"/>
    <n v="33"/>
    <s v="Outras Despesas Correntes"/>
    <n v="2659282"/>
    <n v="1084796.08"/>
    <n v="1084796.08"/>
    <n v="1084796.08"/>
    <n v="1084796.08"/>
    <x v="1"/>
    <x v="11"/>
    <x v="4"/>
    <x v="1"/>
    <x v="4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1"/>
    <s v="Administração de pessoal e encargos sociais - DPE"/>
    <n v="33"/>
    <s v="Outras Despesas Correntes"/>
    <n v="9496422"/>
    <n v="9803672.8300000001"/>
    <n v="7647430.8300000001"/>
    <n v="7647430.8300000001"/>
    <n v="7617395.8099999996"/>
    <x v="1"/>
    <x v="20"/>
    <x v="9"/>
    <x v="1"/>
    <x v="14"/>
  </r>
  <r>
    <n v="410002"/>
    <s v="Procuradoria Geral do Estado"/>
    <n v="3"/>
    <s v="Essencial à Justiça"/>
    <n v="850"/>
    <s v="2010, 2011: Qualificação e Valorização dos Servidores Públicos; 2012, 2013, 2014, 2015, 2016, 2017, 2018, 2019, 2020: Gestão de Pessoas"/>
    <n v="991"/>
    <s v="Administração de pessoal e encargos sociais - PGE"/>
    <n v="31"/>
    <s v="Pessoal e Encargos Sociais"/>
    <n v="116122442"/>
    <n v="95673106.540000007"/>
    <n v="95669639.099999994"/>
    <n v="95629313.359999999"/>
    <n v="95576762.290000007"/>
    <x v="1"/>
    <x v="73"/>
    <x v="16"/>
    <x v="1"/>
    <x v="1"/>
  </r>
  <r>
    <n v="410001"/>
    <s v="Casa Civil"/>
    <n v="4"/>
    <s v="Administração"/>
    <n v="850"/>
    <s v="2010, 2011: Qualificação e Valorização dos Servidores Públicos; 2012, 2013, 2014, 2015, 2016, 2017, 2018, 2019, 2020: Gestão de Pessoas"/>
    <n v="1635"/>
    <s v="2010: Administração de Recursos Humanos - SCA; 2011: Administração de recursos humanos - SCA; 2012, 2013, 2014, 2015: Administração de pessoal e encargos - SCC; 2016, 2017, 2018, 2019: Administração de pessoal e encargos sociais - SCC; 2020: Administração de pessoal e encargos sociais - CC"/>
    <n v="33"/>
    <s v="Outras Despesas Correntes"/>
    <n v="765735"/>
    <n v="961115.52"/>
    <n v="948115.52"/>
    <n v="948115.52"/>
    <n v="903664.75"/>
    <x v="1"/>
    <x v="4"/>
    <x v="2"/>
    <x v="1"/>
    <x v="1"/>
  </r>
  <r>
    <n v="410042"/>
    <s v="Agência de Desenvolvimento Regional de Concórdia"/>
    <n v="12"/>
    <s v="Educação"/>
    <n v="610"/>
    <s v="Educação Básica com Qualidade e Equidade"/>
    <n v="13722"/>
    <s v="Administração e manutenção da Gerência Regional de Educação - ADR - Concórdia"/>
    <n v="33"/>
    <s v="Outras Despesas Correntes"/>
    <n v="375414"/>
    <n v="70222.92"/>
    <n v="70222.92"/>
    <n v="70222.92"/>
    <n v="70222.92"/>
    <x v="1"/>
    <x v="78"/>
    <x v="6"/>
    <x v="1"/>
    <x v="6"/>
  </r>
  <r>
    <n v="410039"/>
    <s v="Agência de Desenvolvimento Regional de São Lourenço do Oeste"/>
    <n v="4"/>
    <s v="Administração"/>
    <n v="850"/>
    <s v="2010, 2011: Qualificação e Valorização dos Servidores Públicos; 2012, 2013, 2014, 2015, 2016, 2017, 2018, 2019, 2020: Gestão de Pessoas"/>
    <n v="13650"/>
    <s v="Administração de pessoal e encargos sociais - ADR - São Lourenço do Oeste"/>
    <n v="31"/>
    <s v="Pessoal e Encargos Sociais"/>
    <n v="1060000"/>
    <n v="718378.77"/>
    <n v="718378.77"/>
    <n v="718378.77"/>
    <n v="718378.77"/>
    <x v="1"/>
    <x v="71"/>
    <x v="2"/>
    <x v="1"/>
    <x v="1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9459"/>
    <s v="2010: Co-financiamento a Serviços de Proteção Social Especial de Média Complexidade - SST; 2011: Co-financiamento a serviços de proteção social especial de média complexidade - SST; 2012, 2013, 2014, 2015: Cofinanciamento dos serviços de proteção social especial de média complexidade; 2016: Apoio técnico e financeiro aos municípios para os serviços da Proteção Social Especial de Média Comp; 2017: Ações Proteção Social Especial de média complexidade; 2018, 2019: Ações de proteção social especial de média complexidade; 2020: Serviços de proteção social especial - média e alta complexidade"/>
    <n v="44"/>
    <s v="Investimentos"/>
    <n v="0"/>
    <n v="2155416.8199999998"/>
    <n v="2155416.8199999998"/>
    <n v="2155416.5099999998"/>
    <n v="2155416.5099999998"/>
    <x v="1"/>
    <x v="67"/>
    <x v="11"/>
    <x v="1"/>
    <x v="47"/>
  </r>
  <r>
    <n v="270029"/>
    <s v="Agência de Regulação de Serviços Públicos de Santa Catarina - Aresc"/>
    <n v="4"/>
    <s v="Administração"/>
    <n v="950"/>
    <s v="Defesa dos Interesses Sociais"/>
    <n v="13010"/>
    <s v="Administração e manutenção dos serviços administrativos gerais - ARESC"/>
    <n v="44"/>
    <s v="Investimentos"/>
    <n v="115000"/>
    <n v="171798"/>
    <n v="171495"/>
    <n v="171495"/>
    <n v="171495"/>
    <x v="1"/>
    <x v="89"/>
    <x v="2"/>
    <x v="1"/>
    <x v="65"/>
  </r>
  <r>
    <n v="260099"/>
    <s v="Fundo para a Infância e Adolescência"/>
    <n v="14"/>
    <s v="Direitos da Cidadania"/>
    <n v="745"/>
    <s v="2012, 2013, 2014, 2015, 2016: Cidadania e Direitos Humanos; 2017, 2018, 2019, 2020: Fortalecendo Direitos"/>
    <n v="1955"/>
    <s v="2010: Combate à Violência e Exploração Sexual Infanto-Juvenil - SST; 2011, 2012, 2013: Combate à violência e exploração sexual infanto-juvenil - SST; 2014, 2015: Campanhas Educa. para divulg. das ações de defesa e atend. dos direitos de Crianças e Adolesc - SST; 2016: Campanhas educativas para divulgação das ações dos direitos da criança e adolescente; 2017, 2018: Ações voltadas ao estudo e pesq realiz de campanhas educ e capaci dos atores das políticas do FIA; 2019: Realizar estudos, pesquisas, campanhas educativas e capacitações - FIA; 2020: Capacitação continuada e integrada dos atores das políticas para crianças e adolescentes"/>
    <n v="33"/>
    <s v="Outras Despesas Correntes"/>
    <n v="350000"/>
    <n v="3427516.99"/>
    <n v="14466.09"/>
    <n v="14466.09"/>
    <n v="14411.09"/>
    <x v="1"/>
    <x v="90"/>
    <x v="9"/>
    <x v="1"/>
    <x v="14"/>
  </r>
  <r>
    <n v="410047"/>
    <s v="Agência de Desenvolvimento Regional de Curitibanos"/>
    <n v="4"/>
    <s v="Administração"/>
    <n v="900"/>
    <s v="Gestão Administrativa - Poder Executivo"/>
    <n v="13825"/>
    <s v="Administração e manutenção dos serviços administrativos gerais - ADR - Curitibanos"/>
    <n v="33"/>
    <s v="Outras Despesas Correntes"/>
    <n v="338053"/>
    <n v="50923.79"/>
    <n v="50923.79"/>
    <n v="50923.79"/>
    <n v="50923.79"/>
    <x v="1"/>
    <x v="32"/>
    <x v="2"/>
    <x v="1"/>
    <x v="4"/>
  </r>
  <r>
    <n v="160097"/>
    <s v="Fundo de Melhoria da Polícia Militar"/>
    <n v="6"/>
    <s v="Segurança Pública"/>
    <n v="130"/>
    <s v="Conservação e Segurança Rodoviária"/>
    <n v="73"/>
    <s v="Administração e manutenção da Polícia Militar Rodoviária - PMRv"/>
    <n v="44"/>
    <s v="Investimentos"/>
    <n v="0"/>
    <n v="445173.2"/>
    <n v="445173.2"/>
    <n v="445173.2"/>
    <n v="445173.2"/>
    <x v="1"/>
    <x v="6"/>
    <x v="5"/>
    <x v="1"/>
    <x v="10"/>
  </r>
  <r>
    <n v="530001"/>
    <s v="Secretaria de Estado da Infraestrutura e Mobilidade"/>
    <n v="26"/>
    <s v="Transporte"/>
    <n v="130"/>
    <s v="Conservação e Segurança Rodoviária"/>
    <n v="14451"/>
    <s v="Consultoria de apoio institucional à Diretoria de Manutenção e Operação"/>
    <n v="33"/>
    <s v="Outras Despesas Correntes"/>
    <n v="0"/>
    <n v="1710628.09"/>
    <n v="1060628.0900000001"/>
    <n v="817646.43"/>
    <n v="421913.39"/>
    <x v="1"/>
    <x v="5"/>
    <x v="4"/>
    <x v="1"/>
    <x v="10"/>
  </r>
  <r>
    <n v="470091"/>
    <s v="Fundo de Materiais, Publicações e Impressos Oficiais"/>
    <n v="4"/>
    <s v="Administração"/>
    <n v="900"/>
    <s v="Gestão Administrativa - Poder Executivo"/>
    <n v="2750"/>
    <s v="Manutenção dos serviços de tecnologia da informação FMPIO-SEA"/>
    <n v="33"/>
    <s v="Outras Despesas Correntes"/>
    <n v="9633605"/>
    <n v="9998963.4000000004"/>
    <n v="6936982.1900000004"/>
    <n v="5558074.9500000002"/>
    <n v="5534371.1600000001"/>
    <x v="1"/>
    <x v="36"/>
    <x v="2"/>
    <x v="1"/>
    <x v="4"/>
  </r>
  <r>
    <n v="530001"/>
    <s v="Secretaria de Estado da Infraestrutura e Mobilidade"/>
    <n v="18"/>
    <s v="Gestão Ambiental"/>
    <n v="145"/>
    <s v="2012, 2013, 2014, 2015, 2016, 2017, 2018, 2019: Elaboração de Projetos e Estudos de Infraestrutura; 2020: Elaboração de Planos, Estudos e Projetos de Infraestrutura"/>
    <n v="14513"/>
    <s v="Levantamentos, estudos e projetos relativos a meio ambiente"/>
    <n v="44"/>
    <s v="Investimentos"/>
    <n v="0"/>
    <n v="165601.68"/>
    <n v="165601.68"/>
    <n v="118038.47"/>
    <n v="1726.07"/>
    <x v="1"/>
    <x v="5"/>
    <x v="7"/>
    <x v="1"/>
    <x v="38"/>
  </r>
  <r>
    <n v="450022"/>
    <s v="Fundação Universidade do Estado de Santa Catarina"/>
    <n v="12"/>
    <s v="Educação"/>
    <n v="230"/>
    <s v="CTI - Fomento à Ciência, Tecnologia e Inovação"/>
    <n v="12759"/>
    <s v="Apoio aos projetos e programas conveniados - UDESC"/>
    <n v="44"/>
    <s v="Investimentos"/>
    <n v="14815887"/>
    <n v="17598977.149999999"/>
    <n v="1618127.92"/>
    <n v="1618127.92"/>
    <n v="1618127.92"/>
    <x v="1"/>
    <x v="50"/>
    <x v="6"/>
    <x v="1"/>
    <x v="55"/>
  </r>
  <r>
    <n v="410053"/>
    <s v="Agência de Desenvolvimento Regional de Itajai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28660.52"/>
    <n v="28660.52"/>
    <n v="28660.52"/>
    <n v="28660.52"/>
    <x v="1"/>
    <x v="68"/>
    <x v="0"/>
    <x v="1"/>
    <x v="2"/>
  </r>
  <r>
    <n v="430001"/>
    <s v="Procuradoria-Geral junto ao Tribunal de Contas"/>
    <n v="4"/>
    <s v="Administração"/>
    <n v="850"/>
    <s v="2010, 2011: Qualificação e Valorização dos Servidores Públicos; 2012, 2013, 2014, 2015, 2016, 2017, 2018, 2019, 2020: Gestão de Pessoas"/>
    <n v="12928"/>
    <s v="2016, 2017, 2018, 2019: Capacitação profissional dos agentes públicos - PGTC; 2020: Capacitação profissional dos agentes públicos - MPC"/>
    <n v="33"/>
    <s v="Outras Despesas Correntes"/>
    <n v="30000"/>
    <n v="200"/>
    <n v="200"/>
    <n v="200"/>
    <n v="200"/>
    <x v="1"/>
    <x v="48"/>
    <x v="2"/>
    <x v="1"/>
    <x v="1"/>
  </r>
  <r>
    <n v="450092"/>
    <s v="Fundo Estadual de Educação- FEDUC"/>
    <n v="12"/>
    <s v="Educação"/>
    <n v="101"/>
    <s v="Acelera Santa Catarina"/>
    <n v="12843"/>
    <s v="Revitalização da rede física nas UES - lote II - FEDUC - SED"/>
    <n v="44"/>
    <s v="Investimentos"/>
    <n v="1000000"/>
    <n v="64574776.539999999"/>
    <n v="13736155.68"/>
    <n v="9894053.3499999996"/>
    <n v="9894053.3499999996"/>
    <x v="1"/>
    <x v="91"/>
    <x v="6"/>
    <x v="1"/>
    <x v="19"/>
  </r>
  <r>
    <n v="530025"/>
    <s v="Departamento Estadual de Infraestrutura"/>
    <n v="26"/>
    <s v="Transporte"/>
    <n v="130"/>
    <s v="Conservação e Segurança Rodoviária"/>
    <n v="79"/>
    <s v="Conservação, operação e monitoramento da via Expressa Sul e acessos em Florianópolis"/>
    <n v="33"/>
    <s v="Outras Despesas Correntes"/>
    <n v="2800000"/>
    <n v="1249459.02"/>
    <n v="1249459.02"/>
    <n v="1249459.02"/>
    <n v="1249459.02"/>
    <x v="1"/>
    <x v="24"/>
    <x v="4"/>
    <x v="1"/>
    <x v="10"/>
  </r>
  <r>
    <n v="450092"/>
    <s v="Fundo Estadual de Educação- FEDUC"/>
    <n v="12"/>
    <s v="Educação"/>
    <n v="100"/>
    <s v="2010, 2011: ProPav Rural; 2012, 2013, 2014, 2015, 2016, 2017, 2018, 2019, 2020: Caminhos do Desenvolvimento"/>
    <n v="12842"/>
    <s v="Revitalização da rede física nas UES - lote I - FEDUC - SED"/>
    <n v="44"/>
    <s v="Investimentos"/>
    <n v="500000"/>
    <n v="15822578.810000001"/>
    <n v="2095754.92"/>
    <n v="2095754.92"/>
    <n v="2095754.92"/>
    <x v="1"/>
    <x v="91"/>
    <x v="6"/>
    <x v="1"/>
    <x v="28"/>
  </r>
  <r>
    <n v="430001"/>
    <s v="Procuradoria-Geral junto ao Tribunal de Contas"/>
    <n v="4"/>
    <s v="Administração"/>
    <n v="900"/>
    <s v="Gestão Administrativa - Poder Executivo"/>
    <n v="5326"/>
    <s v="Manutenção e modernização dos serviços de tecnologia da informação e comunicação - MPC"/>
    <n v="44"/>
    <s v="Investimentos"/>
    <n v="0"/>
    <n v="17455"/>
    <n v="17455"/>
    <n v="12455"/>
    <n v="12455"/>
    <x v="1"/>
    <x v="48"/>
    <x v="2"/>
    <x v="1"/>
    <x v="4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655"/>
    <s v="2012, 2013, 2014, 2015: Construção de áreas para atendimento de lazer para pessoas com deficiência; 2016, 2017, 2018, 2019, 2020: Construção, ampliação e reforma da área física do campus da FCEE"/>
    <n v="33"/>
    <s v="Outras Despesas Correntes"/>
    <n v="1100000"/>
    <n v="195685.46"/>
    <n v="23235.32"/>
    <n v="7277.5"/>
    <n v="7277.5"/>
    <x v="1"/>
    <x v="29"/>
    <x v="6"/>
    <x v="1"/>
    <x v="27"/>
  </r>
  <r>
    <n v="410062"/>
    <s v="Agência de Desenvolvimento Regional de Lages"/>
    <n v="12"/>
    <s v="Educação"/>
    <n v="610"/>
    <s v="Educação Básica com Qualidade e Equidade"/>
    <n v="13938"/>
    <s v="Operacionalização da educação profissional - ADR - Lages"/>
    <n v="44"/>
    <s v="Investimentos"/>
    <n v="75526"/>
    <n v="0"/>
    <n v="0"/>
    <n v="0"/>
    <n v="0"/>
    <x v="1"/>
    <x v="16"/>
    <x v="6"/>
    <x v="1"/>
    <x v="6"/>
  </r>
  <r>
    <n v="450001"/>
    <s v="Secretaria de Estado da Educação"/>
    <n v="12"/>
    <s v="Educação"/>
    <n v="610"/>
    <s v="Educação Básica com Qualidade e Equidade"/>
    <n v="13002"/>
    <s v="Implantação e manutenção de sistemas de tecnologia e inovação nas unidades escolares"/>
    <n v="33"/>
    <s v="Outras Despesas Correntes"/>
    <n v="2000000"/>
    <n v="1358800"/>
    <n v="368956.8"/>
    <n v="315461.59999999998"/>
    <n v="315461.59999999998"/>
    <x v="1"/>
    <x v="42"/>
    <x v="6"/>
    <x v="1"/>
    <x v="6"/>
  </r>
  <r>
    <n v="530025"/>
    <s v="Departamento Estadual de Infraestrutura"/>
    <n v="26"/>
    <s v="Transporte"/>
    <n v="140"/>
    <s v="Reabilitação e Aumento de Capacidade de Rodovias"/>
    <n v="2227"/>
    <s v="AP - Reabilitação da SC-114, trecho BR-116 - Itaiópolis - SC-477"/>
    <n v="44"/>
    <s v="Investimentos"/>
    <n v="5000000"/>
    <n v="0"/>
    <n v="0"/>
    <n v="0"/>
    <n v="0"/>
    <x v="0"/>
    <x v="24"/>
    <x v="4"/>
    <x v="17"/>
    <x v="25"/>
  </r>
  <r>
    <n v="410038"/>
    <s v="Agência de Desenvolvimento Regional de Maravilha"/>
    <n v="12"/>
    <s v="Educação"/>
    <n v="900"/>
    <s v="Gestão Administrativa - Poder Executivo"/>
    <n v="4840"/>
    <s v="Administração e manutenção dos serviços administrativos gerais - SED"/>
    <n v="33"/>
    <s v="Outras Despesas Correntes"/>
    <n v="0"/>
    <n v="0"/>
    <n v="0"/>
    <n v="0"/>
    <n v="0"/>
    <x v="1"/>
    <x v="34"/>
    <x v="6"/>
    <x v="1"/>
    <x v="4"/>
  </r>
  <r>
    <n v="410042"/>
    <s v="Agência de Desenvolvimento Regional de Concórdia"/>
    <n v="12"/>
    <s v="Educação"/>
    <n v="625"/>
    <s v="Valorização dos Profissionais da Educação"/>
    <n v="13729"/>
    <s v="Administração de pessoal e encargos sociais - GERED - ADR - Concórdia"/>
    <n v="33"/>
    <s v="Outras Despesas Correntes"/>
    <n v="153668"/>
    <n v="29100.35"/>
    <n v="29100.35"/>
    <n v="29100.35"/>
    <n v="29100.35"/>
    <x v="1"/>
    <x v="78"/>
    <x v="6"/>
    <x v="1"/>
    <x v="8"/>
  </r>
  <r>
    <n v="530001"/>
    <s v="Secretaria de Estado da Infraestrutura e Mobilidade"/>
    <n v="26"/>
    <s v="Transporte"/>
    <n v="101"/>
    <s v="Acelera Santa Catarina"/>
    <n v="14301"/>
    <s v="2019: AP - Pavimentação da SC-120, trecho Curitibanos - BR-282 (p/ São José do Cerrito); 2020: Pavimentação da SC-120, trecho Curitibanos - BR-282 (p/ São José do Cerrito)"/>
    <n v="44"/>
    <s v="Investimentos"/>
    <n v="0"/>
    <n v="27298382.899999999"/>
    <n v="11653050.029999999"/>
    <n v="8762541.5700000003"/>
    <n v="8762541.5700000003"/>
    <x v="1"/>
    <x v="5"/>
    <x v="4"/>
    <x v="1"/>
    <x v="19"/>
  </r>
  <r>
    <n v="160091"/>
    <s v="Fundo para Melhoria da Segurança Pública"/>
    <n v="6"/>
    <s v="Segurança Pública"/>
    <n v="101"/>
    <s v="Acelera Santa Catarina"/>
    <n v="12606"/>
    <s v="2012, 2013, 2014, 2015, 2016: Construção das instalações físicas para os órgãos da SSP nos municípios; 2017, 2018, 2019, 2020: Construção e ampliação de instalações físicas municípios - SSP"/>
    <n v="44"/>
    <s v="Investimentos"/>
    <n v="1800000"/>
    <n v="11207690.210000001"/>
    <n v="344004.88"/>
    <n v="334004.88"/>
    <n v="334004.88"/>
    <x v="0"/>
    <x v="65"/>
    <x v="5"/>
    <x v="18"/>
    <x v="19"/>
  </r>
  <r>
    <n v="520001"/>
    <s v="Secretaria de Estado da Fazenda"/>
    <n v="4"/>
    <s v="Administração"/>
    <n v="850"/>
    <s v="2010, 2011: Qualificação e Valorização dos Servidores Públicos; 2012, 2013, 2014, 2015, 2016, 2017, 2018, 2019, 2020: Gestão de Pessoas"/>
    <n v="11357"/>
    <s v="Capacitação profissional dos agentes públicos - SEF"/>
    <n v="33"/>
    <s v="Outras Despesas Correntes"/>
    <n v="80000"/>
    <n v="52390"/>
    <n v="52390"/>
    <n v="52390"/>
    <n v="52390"/>
    <x v="1"/>
    <x v="37"/>
    <x v="2"/>
    <x v="1"/>
    <x v="1"/>
  </r>
  <r>
    <n v="410094"/>
    <s v="Fundo de Desenvolvimento Social"/>
    <n v="8"/>
    <s v="Assistência Social"/>
    <n v="510"/>
    <s v="2010, 2011, 2012, 2013, 2014, 2015: Proteção Social Básica e Especial; 2016: Sistema Único de Assistência Social - SUAS; 2017, 2018, 2019: Gestão do SUAS"/>
    <n v="11094"/>
    <s v="Apoio às ações de desenvolvimento social, trabalho e renda - FUNDOSOCIAL"/>
    <n v="33"/>
    <s v="Outras Despesas Correntes"/>
    <n v="0"/>
    <n v="620024"/>
    <n v="0"/>
    <n v="0"/>
    <n v="0"/>
    <x v="1"/>
    <x v="27"/>
    <x v="11"/>
    <x v="1"/>
    <x v="47"/>
  </r>
  <r>
    <n v="440022"/>
    <s v="Companhia Integrada de Desenvolvimento Agrícola de Santa Catarina"/>
    <n v="20"/>
    <s v="Agricultura"/>
    <n v="900"/>
    <s v="Gestão Administrativa - Poder Executivo"/>
    <n v="2555"/>
    <s v="Administração e manutenção dos serviços administrativos gerais - CIDASC"/>
    <n v="44"/>
    <s v="Investimentos"/>
    <n v="946195"/>
    <n v="1158108.0900000001"/>
    <n v="154719.70000000001"/>
    <n v="154719.70000000001"/>
    <n v="154719.70000000001"/>
    <x v="1"/>
    <x v="60"/>
    <x v="8"/>
    <x v="1"/>
    <x v="4"/>
  </r>
  <r>
    <n v="270095"/>
    <s v="Fundo Catarinense de Mudanças Climáticas"/>
    <n v="18"/>
    <s v="Gestão Ambiental"/>
    <n v="348"/>
    <s v="Gestão Ambiental Estratégica"/>
    <n v="11681"/>
    <s v="2012, 2013, 2014, 2015: Monitoramento, levantamento e inventariamento ambiental; 2016, 2017, 2018, 2019, 2020: Apoio a projetos de Mudanças Climáticas"/>
    <n v="44"/>
    <s v="Investimentos"/>
    <n v="250000"/>
    <n v="591457.26"/>
    <n v="0"/>
    <n v="0"/>
    <n v="0"/>
    <x v="1"/>
    <x v="87"/>
    <x v="7"/>
    <x v="1"/>
    <x v="62"/>
  </r>
  <r>
    <n v="410001"/>
    <s v="Casa Civil"/>
    <n v="4"/>
    <s v="Administração"/>
    <n v="900"/>
    <s v="Gestão Administrativa - Poder Executivo"/>
    <n v="3596"/>
    <s v="Manutenção e modernização dos serviços de tecnologia da informação e comunicação - CC"/>
    <n v="44"/>
    <s v="Investimentos"/>
    <n v="0"/>
    <n v="7299"/>
    <n v="7299"/>
    <n v="7299"/>
    <n v="7299"/>
    <x v="1"/>
    <x v="4"/>
    <x v="2"/>
    <x v="1"/>
    <x v="4"/>
  </r>
  <r>
    <n v="410094"/>
    <s v="Fundo de Desenvolvimento Social"/>
    <n v="4"/>
    <s v="Administração"/>
    <n v="900"/>
    <s v="Gestão Administrativa - Poder Executivo"/>
    <n v="11106"/>
    <s v="Apoio à aquisição, constr, ampl ou reforma de patrimônio público - FUNDOSOCIAL"/>
    <n v="33"/>
    <s v="Outras Despesas Correntes"/>
    <n v="10000000"/>
    <n v="300000"/>
    <n v="0"/>
    <n v="0"/>
    <n v="0"/>
    <x v="1"/>
    <x v="27"/>
    <x v="2"/>
    <x v="1"/>
    <x v="4"/>
  </r>
  <r>
    <n v="230001"/>
    <s v="Secretaria de Estado do Turismo, Cultura e Esporte"/>
    <n v="27"/>
    <s v="Desporto e Lazer"/>
    <n v="850"/>
    <s v="2010, 2011: Qualificação e Valorização dos Servidores Públicos; 2012, 2013, 2014, 2015, 2016, 2017, 2018, 2019, 2020: Gestão de Pessoas"/>
    <n v="3806"/>
    <s v="Encargos com estagiários - SOL"/>
    <n v="33"/>
    <s v="Outras Despesas Correntes"/>
    <n v="209640"/>
    <n v="23730"/>
    <n v="23730"/>
    <n v="23730"/>
    <n v="23730"/>
    <x v="1"/>
    <x v="47"/>
    <x v="17"/>
    <x v="1"/>
    <x v="1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093"/>
    <s v="2017, 2018, 2019: Gestão da informação contábil e da transparência; 2020: Aperfeiçoamento da gestão contábil, financeira e orçamentária do Estado"/>
    <n v="44"/>
    <s v="Investimentos"/>
    <n v="3500000"/>
    <n v="5307809.4400000004"/>
    <n v="5307809.4400000004"/>
    <n v="4592128.55"/>
    <n v="4293356.75"/>
    <x v="1"/>
    <x v="37"/>
    <x v="2"/>
    <x v="1"/>
    <x v="56"/>
  </r>
  <r>
    <n v="410042"/>
    <s v="Agência de Desenvolvimento Regional de Concórdia"/>
    <n v="4"/>
    <s v="Administração"/>
    <n v="850"/>
    <s v="2010, 2011: Qualificação e Valorização dos Servidores Públicos; 2012, 2013, 2014, 2015, 2016, 2017, 2018, 2019, 2020: Gestão de Pessoas"/>
    <n v="13719"/>
    <s v="Encargos com estagiários - ADR - Concórdia"/>
    <n v="33"/>
    <s v="Outras Despesas Correntes"/>
    <n v="36767"/>
    <n v="4403.32"/>
    <n v="4403.32"/>
    <n v="4403.32"/>
    <n v="4403.32"/>
    <x v="1"/>
    <x v="78"/>
    <x v="2"/>
    <x v="1"/>
    <x v="1"/>
  </r>
  <r>
    <n v="540096"/>
    <s v="Fundo Penitenciário do Estado de Santa Catarina - FUPESC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2496"/>
    <s v="Apoio às centrais de penas e medidas alternativas"/>
    <n v="33"/>
    <s v="Outras Despesas Correntes"/>
    <n v="3000000"/>
    <n v="2184124.8199999998"/>
    <n v="2123232.08"/>
    <n v="2123232.08"/>
    <n v="2123232.08"/>
    <x v="1"/>
    <x v="23"/>
    <x v="9"/>
    <x v="1"/>
    <x v="12"/>
  </r>
  <r>
    <n v="410055"/>
    <s v="Agência de Desenvolvimento Regional de Tubarão"/>
    <n v="4"/>
    <s v="Administração"/>
    <n v="850"/>
    <s v="2010, 2011: Qualificação e Valorização dos Servidores Públicos; 2012, 2013, 2014, 2015, 2016, 2017, 2018, 2019, 2020: Gestão de Pessoas"/>
    <n v="13767"/>
    <s v="Administração de pessoal e encargos sociais - ADR - Tubarão"/>
    <n v="33"/>
    <s v="Outras Despesas Correntes"/>
    <n v="115672"/>
    <n v="136386.60999999999"/>
    <n v="136386.60999999999"/>
    <n v="136386.60999999999"/>
    <n v="136386.60999999999"/>
    <x v="1"/>
    <x v="66"/>
    <x v="2"/>
    <x v="1"/>
    <x v="1"/>
  </r>
  <r>
    <n v="160091"/>
    <s v="Fundo para Melhoria da Segurança Pública"/>
    <n v="6"/>
    <s v="Segurança Pública"/>
    <n v="706"/>
    <s v="De Olho no Crime"/>
    <n v="13148"/>
    <s v="2016: Gestão sustentável do combustível - PC; 2017: Gestão Sustentável da Frota - Combustível e Manutenção - PC; 2018, 2019, 2020: Gestão sustentável da frota - combustível e manutenção - PC"/>
    <n v="33"/>
    <s v="Outras Despesas Correntes"/>
    <n v="0"/>
    <n v="40462"/>
    <n v="40462"/>
    <n v="40462"/>
    <n v="40462"/>
    <x v="1"/>
    <x v="65"/>
    <x v="5"/>
    <x v="1"/>
    <x v="5"/>
  </r>
  <r>
    <n v="550001"/>
    <s v="Defesa Civil"/>
    <n v="6"/>
    <s v="Segurança Pública"/>
    <n v="731"/>
    <s v="Gestão de Riscos e Redução de Desastres"/>
    <n v="11915"/>
    <s v="2012, 2013, 2014, 2015: Implantação do sistema de inteligência em proteção e defesa civil; 2016, 2017, 2018, 2019: Aquisição, atualização e manutenção dos Sistemas de Inteligência em Proteção e Defesa Civil"/>
    <n v="44"/>
    <s v="Investimentos"/>
    <n v="0"/>
    <n v="360000"/>
    <n v="0"/>
    <n v="0"/>
    <n v="0"/>
    <x v="1"/>
    <x v="86"/>
    <x v="5"/>
    <x v="1"/>
    <x v="58"/>
  </r>
  <r>
    <n v="410001"/>
    <s v="Casa Civil"/>
    <n v="4"/>
    <s v="Administração"/>
    <n v="900"/>
    <s v="Gestão Administrativa - Poder Executivo"/>
    <n v="3538"/>
    <s v="Administração e manutenção dos serviços administrativos gerais - CC"/>
    <n v="44"/>
    <s v="Investimentos"/>
    <n v="0"/>
    <n v="17535.95"/>
    <n v="17535.95"/>
    <n v="17535.95"/>
    <n v="17535.95"/>
    <x v="1"/>
    <x v="4"/>
    <x v="2"/>
    <x v="1"/>
    <x v="4"/>
  </r>
  <r>
    <n v="410058"/>
    <s v="Agência de Desenvolvimento Regional de Joinville"/>
    <n v="4"/>
    <s v="Administração"/>
    <n v="900"/>
    <s v="Gestão Administrativa - Poder Executivo"/>
    <n v="13893"/>
    <s v="Manutenção e modernização dos serviços de tecnologia da informação e comunicação - ADR - Joinville"/>
    <n v="33"/>
    <s v="Outras Despesas Correntes"/>
    <n v="30000"/>
    <n v="35188.050000000003"/>
    <n v="35188.050000000003"/>
    <n v="35188.050000000003"/>
    <n v="35188.050000000003"/>
    <x v="1"/>
    <x v="26"/>
    <x v="2"/>
    <x v="1"/>
    <x v="4"/>
  </r>
  <r>
    <n v="410011"/>
    <s v="Agência de Desenvolvimento do Turismo de Santa Catarina"/>
    <n v="23"/>
    <s v="Comércio e Serviços"/>
    <n v="900"/>
    <s v="Gestão Administrativa - Poder Executivo"/>
    <n v="14570"/>
    <s v="Manutenção e modernização dos serviços de tecnologia e comunicação - SANTUR"/>
    <n v="44"/>
    <s v="Investimentos"/>
    <n v="0"/>
    <n v="15090"/>
    <n v="1450"/>
    <n v="1450"/>
    <n v="1450"/>
    <x v="1"/>
    <x v="31"/>
    <x v="12"/>
    <x v="1"/>
    <x v="4"/>
  </r>
  <r>
    <n v="480091"/>
    <s v="Fundo Estadual de Saúde"/>
    <n v="10"/>
    <s v="Saúde"/>
    <n v="400"/>
    <s v="Gestão do SUS"/>
    <n v="11426"/>
    <s v="2012, 2013, 2014, 2015: Programa de Residência Médica; 2016: Oferecer Residências Médicas relacionadas às necesidades do SUS; 2017: Bolsas de estudo para residências médicas relacionadas às necessidades do SUS; 2018, 2019: Ofertar bolsas de estudo para residência médica e multiprofissional; 2020: Fortalecimento das residências"/>
    <n v="33"/>
    <s v="Outras Despesas Correntes"/>
    <n v="14500000"/>
    <n v="14121808.199999999"/>
    <n v="14078688.560000001"/>
    <n v="14078681.27"/>
    <n v="14078681.27"/>
    <x v="1"/>
    <x v="0"/>
    <x v="0"/>
    <x v="1"/>
    <x v="2"/>
  </r>
  <r>
    <n v="160097"/>
    <s v="Fundo de Melhoria da Polícia Militar"/>
    <n v="3"/>
    <s v="Essencial à Justiça"/>
    <n v="915"/>
    <s v="Gestão Estratégica - Ministério Público"/>
    <n v="6499"/>
    <s v="Reconstituição de bens lesados"/>
    <n v="44"/>
    <s v="Investimentos"/>
    <n v="0"/>
    <n v="483264.34"/>
    <n v="483264.34"/>
    <n v="472998.6"/>
    <n v="472998.6"/>
    <x v="0"/>
    <x v="6"/>
    <x v="16"/>
    <x v="7"/>
    <x v="49"/>
  </r>
  <r>
    <n v="410062"/>
    <s v="Agência de Desenvolvimento Regional de Lages"/>
    <n v="4"/>
    <s v="Administração"/>
    <n v="850"/>
    <s v="2010, 2011: Qualificação e Valorização dos Servidores Públicos; 2012, 2013, 2014, 2015, 2016, 2017, 2018, 2019, 2020: Gestão de Pessoas"/>
    <n v="13933"/>
    <s v="Encargos com estagiários - ADR - Lages"/>
    <n v="33"/>
    <s v="Outras Despesas Correntes"/>
    <n v="45000"/>
    <n v="9100.74"/>
    <n v="9100.74"/>
    <n v="9100.74"/>
    <n v="9100.74"/>
    <x v="1"/>
    <x v="16"/>
    <x v="2"/>
    <x v="1"/>
    <x v="1"/>
  </r>
  <r>
    <n v="410044"/>
    <s v="Agência de Desenvolvimento Regional de Campos Novos"/>
    <n v="4"/>
    <s v="Administração"/>
    <n v="900"/>
    <s v="Gestão Administrativa - Poder Executivo"/>
    <n v="13771"/>
    <s v="Manutenção e modernização dos serviços de tecnologia da informação e comunic - ADR - Campos Novos"/>
    <n v="44"/>
    <s v="Investimentos"/>
    <n v="20000"/>
    <n v="0"/>
    <n v="0"/>
    <n v="0"/>
    <n v="0"/>
    <x v="1"/>
    <x v="33"/>
    <x v="2"/>
    <x v="1"/>
    <x v="4"/>
  </r>
  <r>
    <n v="480091"/>
    <s v="Fundo Estadual de Saúde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44"/>
    <s v="Investimentos"/>
    <n v="50000"/>
    <n v="0"/>
    <n v="0"/>
    <n v="0"/>
    <n v="0"/>
    <x v="1"/>
    <x v="0"/>
    <x v="0"/>
    <x v="1"/>
    <x v="2"/>
  </r>
  <r>
    <n v="270024"/>
    <s v="Fundação de Amparo à Pesquisa e Inovação do Estado de Santa Catarina"/>
    <n v="18"/>
    <s v="Gestão Ambiental"/>
    <n v="348"/>
    <s v="Gestão Ambiental Estratégica"/>
    <n v="11681"/>
    <s v="2012, 2013, 2014, 2015: Monitoramento, levantamento e inventariamento ambiental; 2016, 2017, 2018, 2019, 2020: Apoio a projetos de Mudanças Climáticas"/>
    <n v="44"/>
    <s v="Investimentos"/>
    <n v="0"/>
    <n v="71998"/>
    <n v="71998"/>
    <n v="71998"/>
    <n v="71998"/>
    <x v="1"/>
    <x v="53"/>
    <x v="7"/>
    <x v="1"/>
    <x v="62"/>
  </r>
  <r>
    <n v="530001"/>
    <s v="Secretaria de Estado da Infraestrutura e Mobilidade"/>
    <n v="26"/>
    <s v="Transporte"/>
    <n v="140"/>
    <s v="Reabilitação e Aumento de Capacidade de Rodovias"/>
    <n v="14492"/>
    <s v="Reabilitação/aumento de capacidade da SC-486, trecho BR-101 - Brusque"/>
    <n v="44"/>
    <s v="Investimentos"/>
    <n v="0"/>
    <n v="43184512.149999999"/>
    <n v="4343903.59"/>
    <n v="3817492.47"/>
    <n v="3817492.47"/>
    <x v="1"/>
    <x v="5"/>
    <x v="4"/>
    <x v="1"/>
    <x v="25"/>
  </r>
  <r>
    <n v="230022"/>
    <s v="Fundação  Catarinense de Cultura"/>
    <n v="13"/>
    <s v="Cultura"/>
    <n v="660"/>
    <s v="2010, 2011, 2012, 2013, 2014, 2015, 2016, 2017, 2018, 2019: Pró-Cultura; 2020: Arte e Cultura"/>
    <n v="11933"/>
    <s v="Patrimônio Histórico de Santa Catarina"/>
    <n v="44"/>
    <s v="Investimentos"/>
    <n v="800000"/>
    <n v="0"/>
    <n v="0"/>
    <n v="0"/>
    <n v="0"/>
    <x v="1"/>
    <x v="38"/>
    <x v="14"/>
    <x v="1"/>
    <x v="32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2702"/>
    <s v="Capacitação profissional dos agentes públicos - FMPIO - SEA"/>
    <n v="33"/>
    <s v="Outras Despesas Correntes"/>
    <n v="0"/>
    <n v="2400"/>
    <n v="2400"/>
    <n v="2400"/>
    <n v="2400"/>
    <x v="1"/>
    <x v="58"/>
    <x v="2"/>
    <x v="1"/>
    <x v="1"/>
  </r>
  <r>
    <n v="410053"/>
    <s v="Agência de Desenvolvimento Regional de Itajai"/>
    <n v="4"/>
    <s v="Administração"/>
    <n v="900"/>
    <s v="Gestão Administrativa - Poder Executivo"/>
    <n v="13695"/>
    <s v="Manutenção e modernização dos serviços de tecnologia da informação e comunicação - ADR - Itajaí"/>
    <n v="33"/>
    <s v="Outras Despesas Correntes"/>
    <n v="40000"/>
    <n v="0"/>
    <n v="0"/>
    <n v="0"/>
    <n v="0"/>
    <x v="1"/>
    <x v="68"/>
    <x v="2"/>
    <x v="1"/>
    <x v="4"/>
  </r>
  <r>
    <n v="450001"/>
    <s v="Secretaria de Estado da Educação"/>
    <n v="12"/>
    <s v="Educação"/>
    <n v="900"/>
    <s v="Gestão Administrativa - Poder Executivo"/>
    <n v="5599"/>
    <s v="Manutenção do Conselho Estadual de Educação"/>
    <n v="31"/>
    <s v="Pessoal e Encargos Sociais"/>
    <n v="200000"/>
    <n v="18000"/>
    <n v="0"/>
    <n v="0"/>
    <n v="0"/>
    <x v="1"/>
    <x v="42"/>
    <x v="6"/>
    <x v="1"/>
    <x v="4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9339"/>
    <s v="Desapropriação de áreas para obras do Programa BID-VI"/>
    <n v="44"/>
    <s v="Investimentos"/>
    <n v="10000000"/>
    <n v="0"/>
    <n v="0"/>
    <n v="0"/>
    <n v="0"/>
    <x v="1"/>
    <x v="24"/>
    <x v="4"/>
    <x v="1"/>
    <x v="15"/>
  </r>
  <r>
    <n v="410048"/>
    <s v="Agência de Desenvolvimento Regional de Rio do Sul"/>
    <n v="12"/>
    <s v="Educação"/>
    <n v="610"/>
    <s v="Educação Básica com Qualidade e Equidade"/>
    <n v="13856"/>
    <s v="Operacionalização da educação profissional - ADR - Rio do Sul"/>
    <n v="44"/>
    <s v="Investimentos"/>
    <n v="51064"/>
    <n v="0"/>
    <n v="0"/>
    <n v="0"/>
    <n v="0"/>
    <x v="1"/>
    <x v="8"/>
    <x v="6"/>
    <x v="1"/>
    <x v="6"/>
  </r>
  <r>
    <n v="530025"/>
    <s v="Departamento Estadual de Infraestrutura"/>
    <n v="26"/>
    <s v="Transporte"/>
    <n v="145"/>
    <s v="2012, 2013, 2014, 2015, 2016, 2017, 2018, 2019: Elaboração de Projetos e Estudos de Infraestrutura; 2020: Elaboração de Planos, Estudos e Projetos de Infraestrutura"/>
    <n v="232"/>
    <s v="2010: Planos Diretores na Área de Transportes - Deinfra; 2011: Planos Diretores na área de transportes - Deinfra; 2012: Elaboração de Planos Diretores na área de transportes - DEINFRA; 2013, 2014, 2015: Planos Diretores, Desenvimento Institucional e Sistemas de Planejamento Rodoviário - BID-VI; 2016, 2017, 2018, 2019: Elaboração de planos diretores, desenvolvimento institucional e sist de planej rodoviário - BID-VI"/>
    <n v="44"/>
    <s v="Investimentos"/>
    <n v="100000"/>
    <n v="0"/>
    <n v="0"/>
    <n v="0"/>
    <n v="0"/>
    <x v="1"/>
    <x v="24"/>
    <x v="4"/>
    <x v="1"/>
    <x v="38"/>
  </r>
  <r>
    <n v="520002"/>
    <s v="Encargos Gerais do Estado"/>
    <n v="4"/>
    <s v="Administração"/>
    <n v="900"/>
    <s v="Gestão Administrativa - Poder Executivo"/>
    <n v="3224"/>
    <s v="Participação no capital social - BADESC"/>
    <n v="45"/>
    <s v="Inversões Financeiras"/>
    <n v="1000"/>
    <n v="1000"/>
    <n v="0"/>
    <n v="0"/>
    <n v="0"/>
    <x v="1"/>
    <x v="3"/>
    <x v="2"/>
    <x v="1"/>
    <x v="4"/>
  </r>
  <r>
    <n v="470001"/>
    <s v="Secretaria de Estado da Administração"/>
    <n v="4"/>
    <s v="Administração"/>
    <n v="850"/>
    <s v="2010, 2011: Qualificação e Valorização dos Servidores Públicos; 2012, 2013, 2014, 2015, 2016, 2017, 2018, 2019, 2020: Gestão de Pessoas"/>
    <n v="919"/>
    <s v="Administração de pessoal e encargos sociais - SEA"/>
    <n v="31"/>
    <s v="Pessoal e Encargos Sociais"/>
    <n v="111779818"/>
    <n v="91633788.950000003"/>
    <n v="90271036.290000007"/>
    <n v="90219543.689999998"/>
    <n v="90167136.920000002"/>
    <x v="1"/>
    <x v="35"/>
    <x v="2"/>
    <x v="1"/>
    <x v="1"/>
  </r>
  <r>
    <n v="160085"/>
    <s v="Fundo de Melhoria do Corpo de Bombeiros Militar"/>
    <n v="6"/>
    <s v="Segurança Pública"/>
    <n v="705"/>
    <s v="Segurança Cidadã"/>
    <n v="4423"/>
    <s v="Administração de pessoal e encargos sociais - BM"/>
    <n v="33"/>
    <s v="Outras Despesas Correntes"/>
    <n v="51589263"/>
    <n v="53251422.509999998"/>
    <n v="53006185.5"/>
    <n v="53006185.5"/>
    <n v="52171882.780000001"/>
    <x v="1"/>
    <x v="41"/>
    <x v="5"/>
    <x v="1"/>
    <x v="51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2171"/>
    <s v="Capacitação de beneficiários do meio rural e pesqueiro - EPAGRI"/>
    <n v="33"/>
    <s v="Outras Despesas Correntes"/>
    <n v="8569876"/>
    <n v="10122510.119999999"/>
    <n v="8652785.0999999996"/>
    <n v="8140388.1100000003"/>
    <n v="7614225.21"/>
    <x v="1"/>
    <x v="13"/>
    <x v="8"/>
    <x v="1"/>
    <x v="9"/>
  </r>
  <r>
    <n v="410056"/>
    <s v="Agência de Desenvolvimento Regional de Criciúma"/>
    <n v="12"/>
    <s v="Educação"/>
    <n v="610"/>
    <s v="Educação Básica com Qualidade e Equidade"/>
    <n v="13824"/>
    <s v="Operacionalização da educação básica - ADR - Criciúma"/>
    <n v="33"/>
    <s v="Outras Despesas Correntes"/>
    <n v="4562429"/>
    <n v="836195.59"/>
    <n v="836195.59"/>
    <n v="836195.59"/>
    <n v="836195.59"/>
    <x v="1"/>
    <x v="19"/>
    <x v="6"/>
    <x v="1"/>
    <x v="6"/>
  </r>
  <r>
    <n v="410001"/>
    <s v="Casa Civil"/>
    <n v="4"/>
    <s v="Administração"/>
    <n v="900"/>
    <s v="Gestão Administrativa - Poder Executivo"/>
    <n v="3538"/>
    <s v="Administração e manutenção dos serviços administrativos gerais - CC"/>
    <n v="33"/>
    <s v="Outras Despesas Correntes"/>
    <n v="12086842"/>
    <n v="12063276.73"/>
    <n v="12037554.880000001"/>
    <n v="10440325.460000001"/>
    <n v="9022230.4000000004"/>
    <x v="1"/>
    <x v="4"/>
    <x v="2"/>
    <x v="1"/>
    <x v="4"/>
  </r>
  <r>
    <n v="410012"/>
    <s v="Departamento Estadual de Trânsito"/>
    <n v="6"/>
    <s v="Segurança Pública"/>
    <n v="706"/>
    <s v="De Olho no Crime"/>
    <n v="6605"/>
    <s v="Administração de pessoal e encargos sociais - SSP"/>
    <n v="31"/>
    <s v="Pessoal e Encargos Sociais"/>
    <n v="0"/>
    <n v="1210530.8600000001"/>
    <n v="1210530.8600000001"/>
    <n v="1210530.8600000001"/>
    <n v="1209012.8600000001"/>
    <x v="1"/>
    <x v="76"/>
    <x v="5"/>
    <x v="1"/>
    <x v="5"/>
  </r>
  <r>
    <n v="410044"/>
    <s v="Agência de Desenvolvimento Regional de Campos Novos"/>
    <n v="12"/>
    <s v="Educação"/>
    <n v="610"/>
    <s v="Educação Básica com Qualidade e Equidade"/>
    <n v="13766"/>
    <s v="Operacionalização da educação básica - ADR - Campos Novos"/>
    <n v="33"/>
    <s v="Outras Despesas Correntes"/>
    <n v="1055380"/>
    <n v="91892.47"/>
    <n v="91892.47"/>
    <n v="91892.47"/>
    <n v="91892.47"/>
    <x v="1"/>
    <x v="33"/>
    <x v="6"/>
    <x v="1"/>
    <x v="6"/>
  </r>
  <r>
    <n v="410047"/>
    <s v="Agência de Desenvolvimento Regional de Curitibanos"/>
    <n v="4"/>
    <s v="Administração"/>
    <n v="850"/>
    <s v="2010, 2011: Qualificação e Valorização dos Servidores Públicos; 2012, 2013, 2014, 2015, 2016, 2017, 2018, 2019, 2020: Gestão de Pessoas"/>
    <n v="13819"/>
    <s v="Administração de pessoal e encargos sociais - ADR - Curitibanos"/>
    <n v="33"/>
    <s v="Outras Despesas Correntes"/>
    <n v="50000"/>
    <n v="23483.78"/>
    <n v="23483.78"/>
    <n v="23483.78"/>
    <n v="23483.78"/>
    <x v="1"/>
    <x v="32"/>
    <x v="2"/>
    <x v="1"/>
    <x v="1"/>
  </r>
  <r>
    <n v="270029"/>
    <s v="Agência de Regulação de Serviços Públicos de Santa Catarina - Aresc"/>
    <n v="4"/>
    <s v="Administração"/>
    <n v="950"/>
    <s v="Defesa dos Interesses Sociais"/>
    <n v="13009"/>
    <s v="Administração de pessoal e encargos sociais - ARESC"/>
    <n v="33"/>
    <s v="Outras Despesas Correntes"/>
    <n v="227972"/>
    <n v="337972"/>
    <n v="277796.57"/>
    <n v="277796.57"/>
    <n v="260528.22"/>
    <x v="1"/>
    <x v="89"/>
    <x v="2"/>
    <x v="1"/>
    <x v="65"/>
  </r>
  <r>
    <n v="410051"/>
    <s v="Agência de Desenvolvimento Regional de Blumenau"/>
    <n v="12"/>
    <s v="Educação"/>
    <n v="625"/>
    <s v="Valorização dos Profissionais da Educação"/>
    <n v="13635"/>
    <s v="Administração de pessoal e encargos sociais - GERED - ADR - Blumenau"/>
    <n v="33"/>
    <s v="Outras Despesas Correntes"/>
    <n v="228588"/>
    <n v="63352.95"/>
    <n v="63352.95"/>
    <n v="63352.95"/>
    <n v="63352.95"/>
    <x v="1"/>
    <x v="21"/>
    <x v="6"/>
    <x v="1"/>
    <x v="8"/>
  </r>
  <r>
    <n v="160085"/>
    <s v="Fundo de Melhoria do Corpo de Bombeiros Militar"/>
    <n v="6"/>
    <s v="Segurança Pública"/>
    <n v="705"/>
    <s v="Segurança Cidadã"/>
    <n v="13131"/>
    <s v="2016: Gestão integrada das atividades aéreas - BM; 2017, 2018, 2019, 2020: Gestão das atividades aéreas - BM"/>
    <n v="33"/>
    <s v="Outras Despesas Correntes"/>
    <n v="907169"/>
    <n v="565674.79"/>
    <n v="417697.34"/>
    <n v="400442.98"/>
    <n v="400442.98"/>
    <x v="1"/>
    <x v="41"/>
    <x v="5"/>
    <x v="1"/>
    <x v="51"/>
  </r>
  <r>
    <n v="270023"/>
    <s v="Junta Comercial do Estado de Santa Catarina"/>
    <n v="23"/>
    <s v="Comércio e Serviços"/>
    <n v="900"/>
    <s v="Gestão Administrativa - Poder Executivo"/>
    <n v="5253"/>
    <s v="Administração e manutenção dos serviços administrativos gerais - JUCESC"/>
    <n v="33"/>
    <s v="Outras Despesas Correntes"/>
    <n v="3267551"/>
    <n v="3252839.87"/>
    <n v="2573127.9500000002"/>
    <n v="2358564.25"/>
    <n v="2344289.75"/>
    <x v="1"/>
    <x v="55"/>
    <x v="12"/>
    <x v="1"/>
    <x v="4"/>
  </r>
  <r>
    <n v="480091"/>
    <s v="Fundo Estadual de Saúde"/>
    <n v="10"/>
    <s v="Saúde"/>
    <n v="430"/>
    <s v="Atenção de Média e Alta Complexidade Ambulatorial e Hospitalar"/>
    <n v="11441"/>
    <s v="2012, 2013, 2014, 2015, 2016: Subvenção financeira às Organizações Sociais; 2017, 2018, 2019, 2020: Manutenção das unidades assistenciais administradas por organizações sociais"/>
    <n v="44"/>
    <s v="Investimentos"/>
    <n v="0"/>
    <n v="4124966"/>
    <n v="4097783.77"/>
    <n v="4097783.77"/>
    <n v="4097783.77"/>
    <x v="1"/>
    <x v="0"/>
    <x v="0"/>
    <x v="1"/>
    <x v="0"/>
  </r>
  <r>
    <n v="530001"/>
    <s v="Secretaria de Estado da Infraestrutura e Mobilidade"/>
    <n v="26"/>
    <s v="Transporte"/>
    <n v="105"/>
    <s v="2010, 2011: ProPav Urbano; 2012, 2013, 2014, 2015, 2016, 2017, 2018, 2019, 2020: Mobilidade Urbana"/>
    <n v="14320"/>
    <s v="Melhorias terminais de integração, medidas moderad tráfego e Museu Transp - SITC Joinville - BNDES"/>
    <n v="44"/>
    <s v="Investimentos"/>
    <n v="0"/>
    <n v="663940.23"/>
    <n v="0"/>
    <n v="0"/>
    <n v="0"/>
    <x v="1"/>
    <x v="5"/>
    <x v="4"/>
    <x v="1"/>
    <x v="61"/>
  </r>
  <r>
    <n v="480091"/>
    <s v="Fundo Estadual de Saúde"/>
    <n v="10"/>
    <s v="Saúde"/>
    <n v="430"/>
    <s v="Atenção de Média e Alta Complexidade Ambulatorial e Hospitalar"/>
    <n v="13342"/>
    <s v="2016: AP - Construção do centro cirúrgico do Hospital Santa Cruz - SDR - Canoinhas; 2017, 2018: AP - Construção do centro cirúrgico do Hospital Santa Cruz - ADR - Canoinhas; 2019: AP - Construção do centro cirúrgico do Hospital Santa Cruz em Canoinhas"/>
    <n v="44"/>
    <s v="Investimentos"/>
    <n v="100000"/>
    <n v="0"/>
    <n v="0"/>
    <n v="0"/>
    <n v="0"/>
    <x v="1"/>
    <x v="0"/>
    <x v="0"/>
    <x v="1"/>
    <x v="0"/>
  </r>
  <r>
    <n v="160085"/>
    <s v="Fundo de Melhoria do Corpo de Bombeiros Militar"/>
    <n v="26"/>
    <s v="Transporte"/>
    <n v="120"/>
    <s v="Integração Logística"/>
    <n v="5697"/>
    <s v="Administração, manutenção e gerenciamento dos aeroportos locais e regionais - SIE"/>
    <n v="33"/>
    <s v="Outras Despesas Correntes"/>
    <n v="0"/>
    <n v="60262"/>
    <n v="60262"/>
    <n v="59562"/>
    <n v="59562"/>
    <x v="1"/>
    <x v="41"/>
    <x v="4"/>
    <x v="1"/>
    <x v="46"/>
  </r>
  <r>
    <n v="530001"/>
    <s v="Secretaria de Estado da Infraestrutura e Mobilidade"/>
    <n v="26"/>
    <s v="Transporte"/>
    <n v="130"/>
    <s v="Conservação e Segurança Rodoviária"/>
    <n v="14452"/>
    <s v="2019: Conservação, operação e monitoramento da via Expressa Sul e acessos em Florianópolis; 2020: Conservação, operação e monit da via Expressa Sul e acessos em Florianópolis"/>
    <n v="44"/>
    <s v="Investimentos"/>
    <n v="0"/>
    <n v="162269.01"/>
    <n v="73729.990000000005"/>
    <n v="23729.99"/>
    <n v="23729.99"/>
    <x v="1"/>
    <x v="5"/>
    <x v="4"/>
    <x v="1"/>
    <x v="10"/>
  </r>
  <r>
    <n v="470076"/>
    <s v="Fundo Financeiro"/>
    <n v="9"/>
    <s v="Previdência Social"/>
    <n v="860"/>
    <s v="Gestão Previdenciária"/>
    <n v="9380"/>
    <s v="Encargos com inativos extrajudiciais - TJ - Fundo Financeiro"/>
    <n v="31"/>
    <s v="Pessoal e Encargos Sociais"/>
    <n v="40300000"/>
    <n v="4582199.58"/>
    <n v="0"/>
    <n v="0"/>
    <n v="0"/>
    <x v="1"/>
    <x v="25"/>
    <x v="1"/>
    <x v="1"/>
    <x v="17"/>
  </r>
  <r>
    <n v="480091"/>
    <s v="Fundo Estadual de Saúde"/>
    <n v="10"/>
    <s v="Saúde"/>
    <n v="430"/>
    <s v="Atenção de Média e Alta Complexidade Ambulatorial e Hospitalar"/>
    <n v="13331"/>
    <s v="2016: AP - Aumento de leitos de UTI adulto e neonatal - SDR - Itajaí; 2017, 2018, 2019: AP - Aumento de leitos de UTI adulto e neonatal - ADR - Itajaí"/>
    <n v="44"/>
    <s v="Investimentos"/>
    <n v="100000"/>
    <n v="0"/>
    <n v="0"/>
    <n v="0"/>
    <n v="0"/>
    <x v="1"/>
    <x v="0"/>
    <x v="0"/>
    <x v="1"/>
    <x v="0"/>
  </r>
  <r>
    <n v="410051"/>
    <s v="Agência de Desenvolvimento Regional de Blumenau"/>
    <n v="10"/>
    <s v="Saúde"/>
    <n v="430"/>
    <s v="Atenção de Média e Alta Complexidade Ambulatorial e Hospitalar"/>
    <n v="13270"/>
    <s v="2016: Realizar as ações de gestão das Centrais de Regulação; 2017, 2018, 2019: Ações das Centrais de Regulação; 2020: Ações das centrais de regulação"/>
    <n v="33"/>
    <s v="Outras Despesas Correntes"/>
    <n v="0"/>
    <n v="181"/>
    <n v="181"/>
    <n v="181"/>
    <n v="181"/>
    <x v="1"/>
    <x v="21"/>
    <x v="0"/>
    <x v="1"/>
    <x v="0"/>
  </r>
  <r>
    <n v="410039"/>
    <s v="Agência de Desenvolvimento Regional de São Lourenço do Oeste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0"/>
    <n v="0"/>
    <n v="0"/>
    <n v="0"/>
    <x v="1"/>
    <x v="71"/>
    <x v="0"/>
    <x v="1"/>
    <x v="2"/>
  </r>
  <r>
    <n v="550091"/>
    <s v="Fundo Estadual de Defesa Civil"/>
    <n v="6"/>
    <s v="Segurança Pública"/>
    <n v="735"/>
    <s v="Gestão de Desastres"/>
    <n v="12481"/>
    <s v="2013, 2014, 2015: Obras de reabilitação e recuperação; 2016, 2017, 2018, 2019: Ações de Reabilitação e Recuperação em Defesa Civil"/>
    <n v="33"/>
    <s v="Outras Despesas Correntes"/>
    <n v="2000000"/>
    <n v="97427.06"/>
    <n v="30100"/>
    <n v="30100"/>
    <n v="30100"/>
    <x v="1"/>
    <x v="72"/>
    <x v="5"/>
    <x v="1"/>
    <x v="52"/>
  </r>
  <r>
    <n v="410045"/>
    <s v="Agência de Desenvolvimento Regional de Videira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44"/>
    <s v="Investimentos"/>
    <n v="0"/>
    <n v="250250.78"/>
    <n v="250250.78"/>
    <n v="250250.78"/>
    <n v="250250.78"/>
    <x v="1"/>
    <x v="75"/>
    <x v="6"/>
    <x v="1"/>
    <x v="66"/>
  </r>
  <r>
    <n v="230021"/>
    <s v="Fundação Catarinense de Esporte"/>
    <n v="12"/>
    <s v="Educação"/>
    <n v="635"/>
    <s v="Desenvolvimento do Desporto Educacional"/>
    <n v="14201"/>
    <s v="Realização de eventos - Desporto educacional"/>
    <n v="44"/>
    <s v="Investimentos"/>
    <n v="0"/>
    <n v="0"/>
    <n v="0"/>
    <n v="0"/>
    <n v="0"/>
    <x v="1"/>
    <x v="44"/>
    <x v="6"/>
    <x v="1"/>
    <x v="67"/>
  </r>
  <r>
    <n v="530001"/>
    <s v="Secretaria de Estado da Infraestrutura e Mobilidade"/>
    <n v="26"/>
    <s v="Transporte"/>
    <n v="120"/>
    <s v="Integração Logística"/>
    <n v="12962"/>
    <s v="2016, 2017: Implantação de acesso rodoferroviário a portos; 2018, 2019: Implantação e reformas de ferroviais; 2020: Implantação e/ou reforma de ferrovias e ramais ferroviários"/>
    <n v="44"/>
    <s v="Investimentos"/>
    <n v="1000000"/>
    <n v="1000000"/>
    <n v="0"/>
    <n v="0"/>
    <n v="0"/>
    <x v="1"/>
    <x v="5"/>
    <x v="4"/>
    <x v="1"/>
    <x v="46"/>
  </r>
  <r>
    <n v="550091"/>
    <s v="Fundo Estadual de Defesa Civil"/>
    <n v="6"/>
    <s v="Segurança Pública"/>
    <n v="730"/>
    <s v="Gestão de Riscos"/>
    <n v="11886"/>
    <s v="2012, 2013, 2014, 2015: Implantação do Sistema de Monitoramento e Alerta; 2016, 2017, 2018, 2019: Ampliação e modernização da rede de monitoramento e alerta"/>
    <n v="44"/>
    <s v="Investimentos"/>
    <n v="260000"/>
    <n v="5340830.34"/>
    <n v="431175"/>
    <n v="9990"/>
    <n v="9990"/>
    <x v="1"/>
    <x v="72"/>
    <x v="5"/>
    <x v="1"/>
    <x v="30"/>
  </r>
  <r>
    <n v="530025"/>
    <s v="Departamento Estadual de Infraestrutura"/>
    <n v="26"/>
    <s v="Transporte"/>
    <n v="130"/>
    <s v="Conservação e Segurança Rodoviária"/>
    <n v="79"/>
    <s v="Conservação, operação e monitoramento da via Expressa Sul e acessos em Florianópolis"/>
    <n v="44"/>
    <s v="Investimentos"/>
    <n v="2400000"/>
    <n v="47730.99"/>
    <n v="47730.99"/>
    <n v="47730.99"/>
    <n v="47730.99"/>
    <x v="1"/>
    <x v="24"/>
    <x v="4"/>
    <x v="1"/>
    <x v="10"/>
  </r>
  <r>
    <n v="410041"/>
    <s v="Agência de Desenvolvimento Regional de Xanxerê"/>
    <n v="12"/>
    <s v="Educação"/>
    <n v="610"/>
    <s v="Educação Básica com Qualidade e Equidade"/>
    <n v="13709"/>
    <s v="Administração e manutenção da Gerência Regional de Educação - ADR - Xanxerê"/>
    <n v="44"/>
    <s v="Investimentos"/>
    <n v="62650"/>
    <n v="0"/>
    <n v="0"/>
    <n v="0"/>
    <n v="0"/>
    <x v="1"/>
    <x v="69"/>
    <x v="6"/>
    <x v="1"/>
    <x v="6"/>
  </r>
  <r>
    <n v="410060"/>
    <s v="Agência de Desenvolvimento Regional de Mafra"/>
    <n v="12"/>
    <s v="Educação"/>
    <n v="625"/>
    <s v="Valorização dos Profissionais da Educação"/>
    <n v="13905"/>
    <s v="Administração de pessoal e encargos sociais - GERED - ADR - Mafra"/>
    <n v="33"/>
    <s v="Outras Despesas Correntes"/>
    <n v="216154"/>
    <n v="39850.29"/>
    <n v="39850.29"/>
    <n v="39850.29"/>
    <n v="39850.29"/>
    <x v="1"/>
    <x v="2"/>
    <x v="6"/>
    <x v="1"/>
    <x v="8"/>
  </r>
  <r>
    <n v="410001"/>
    <s v="Casa Civil"/>
    <n v="24"/>
    <s v="Comunicações"/>
    <n v="810"/>
    <s v="Comunicação do Poder Executivo"/>
    <n v="14618"/>
    <s v="Campanhas de caráter social, informativa e institucional"/>
    <n v="33"/>
    <s v="Outras Despesas Correntes"/>
    <n v="0"/>
    <n v="0"/>
    <n v="0"/>
    <n v="0"/>
    <n v="0"/>
    <x v="1"/>
    <x v="4"/>
    <x v="13"/>
    <x v="1"/>
    <x v="23"/>
  </r>
  <r>
    <n v="450001"/>
    <s v="Secretaria de Estado da Educação"/>
    <n v="12"/>
    <s v="Educação"/>
    <n v="990"/>
    <s v="Encargos Especiais"/>
    <n v="14226"/>
    <s v="Encargos gerais com serviços da divida pública da Educação"/>
    <n v="46"/>
    <s v="Amortização da Dívida"/>
    <n v="10000000"/>
    <n v="354760.49"/>
    <n v="0"/>
    <n v="0"/>
    <n v="0"/>
    <x v="1"/>
    <x v="42"/>
    <x v="6"/>
    <x v="1"/>
    <x v="3"/>
  </r>
  <r>
    <n v="470092"/>
    <s v="Fundo do Plano de Saúde dos Servidores Públicos Estaduais"/>
    <n v="4"/>
    <s v="Administração"/>
    <n v="900"/>
    <s v="Gestão Administrativa - Poder Executivo"/>
    <n v="11569"/>
    <s v="Gestão do Plano Santa Catarina Saúde - SC Saúde - FPS - SEA"/>
    <n v="33"/>
    <s v="Outras Despesas Correntes"/>
    <n v="107889576"/>
    <n v="107889576"/>
    <n v="78452606.959999993"/>
    <n v="71732412.519999996"/>
    <n v="71732412.519999996"/>
    <x v="1"/>
    <x v="49"/>
    <x v="2"/>
    <x v="1"/>
    <x v="4"/>
  </r>
  <r>
    <n v="160097"/>
    <s v="Fundo de Melhoria da Polícia Militar"/>
    <n v="18"/>
    <s v="Gestão Ambiental"/>
    <n v="348"/>
    <s v="Gestão Ambiental Estratégica"/>
    <n v="11692"/>
    <s v="2012, 2013, 2014, 2015: Implementação e apoio a ações em educação ambiental; 2016, 2017, 2018, 2019, 2020: Apoio a projetos e programas do FEPEMA"/>
    <n v="33"/>
    <s v="Outras Despesas Correntes"/>
    <n v="0"/>
    <n v="499508.13"/>
    <n v="499508.13"/>
    <n v="336422.7"/>
    <n v="253997.71"/>
    <x v="1"/>
    <x v="6"/>
    <x v="7"/>
    <x v="1"/>
    <x v="62"/>
  </r>
  <r>
    <n v="440022"/>
    <s v="Companhia Integrada de Desenvolvimento Agrícola de Santa Catarina"/>
    <n v="20"/>
    <s v="Agricultura"/>
    <n v="850"/>
    <s v="2010, 2011: Qualificação e Valorização dos Servidores Públicos; 2012, 2013, 2014, 2015, 2016, 2017, 2018, 2019, 2020: Gestão de Pessoas"/>
    <n v="3451"/>
    <s v="Encargos com estagiários - CIDASC"/>
    <n v="33"/>
    <s v="Outras Despesas Correntes"/>
    <n v="500000"/>
    <n v="500000"/>
    <n v="413262.02"/>
    <n v="413262.02"/>
    <n v="413262.02"/>
    <x v="1"/>
    <x v="60"/>
    <x v="8"/>
    <x v="1"/>
    <x v="1"/>
  </r>
  <r>
    <n v="230022"/>
    <s v="Fundação  Catarinense de Cultura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33"/>
    <s v="Outras Despesas Correntes"/>
    <n v="0"/>
    <n v="150000"/>
    <n v="150000"/>
    <n v="0"/>
    <n v="0"/>
    <x v="1"/>
    <x v="38"/>
    <x v="2"/>
    <x v="1"/>
    <x v="21"/>
  </r>
  <r>
    <n v="540096"/>
    <s v="Fundo Penitenciário do Estado de Santa Catarina - FUPESC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20"/>
    <s v="Profissionalização dos apenados e adolescentes em conflito com a lei - SJC"/>
    <n v="44"/>
    <s v="Investimentos"/>
    <n v="0"/>
    <n v="617290.94999999995"/>
    <n v="142720.12"/>
    <n v="22245.32"/>
    <n v="22245.32"/>
    <x v="1"/>
    <x v="23"/>
    <x v="9"/>
    <x v="1"/>
    <x v="12"/>
  </r>
  <r>
    <n v="470022"/>
    <s v="Instituto de Previdência do Estado de Santa Catarina"/>
    <n v="9"/>
    <s v="Previdência Social"/>
    <n v="900"/>
    <s v="Gestão Administrativa - Poder Executivo"/>
    <n v="2301"/>
    <s v="Manutenção, aquisição e ampliação de imóveis - IPREV"/>
    <n v="33"/>
    <s v="Outras Despesas Correntes"/>
    <n v="284703"/>
    <n v="680713.08"/>
    <n v="81960.86"/>
    <n v="48014.48"/>
    <n v="48014.48"/>
    <x v="1"/>
    <x v="1"/>
    <x v="1"/>
    <x v="1"/>
    <x v="4"/>
  </r>
  <r>
    <n v="410044"/>
    <s v="Agência de Desenvolvimento Regional de Campos Novos"/>
    <n v="12"/>
    <s v="Educação"/>
    <n v="610"/>
    <s v="Educação Básica com Qualidade e Equidade"/>
    <n v="13766"/>
    <s v="Operacionalização da educação básica - ADR - Campos Novos"/>
    <n v="44"/>
    <s v="Investimentos"/>
    <n v="27061"/>
    <n v="480"/>
    <n v="480"/>
    <n v="480"/>
    <n v="480"/>
    <x v="1"/>
    <x v="33"/>
    <x v="6"/>
    <x v="1"/>
    <x v="6"/>
  </r>
  <r>
    <n v="470022"/>
    <s v="Instituto de Previdência do Estado de Santa Catarina"/>
    <n v="9"/>
    <s v="Previdência Social"/>
    <n v="900"/>
    <s v="Gestão Administrativa - Poder Executivo"/>
    <n v="2264"/>
    <s v="Administração e manutenção dos serviços administrativos gerais - IPREV"/>
    <n v="44"/>
    <s v="Investimentos"/>
    <n v="400000"/>
    <n v="700000"/>
    <n v="5986.34"/>
    <n v="5986.34"/>
    <n v="5986.34"/>
    <x v="1"/>
    <x v="1"/>
    <x v="1"/>
    <x v="1"/>
    <x v="4"/>
  </r>
  <r>
    <n v="520002"/>
    <s v="Encargos Gerais do Estado"/>
    <n v="28"/>
    <s v="Encargos Especiais"/>
    <n v="900"/>
    <s v="Gestão Administrativa - Poder Executivo"/>
    <n v="14252"/>
    <s v="Encargos com precatórios - EGE"/>
    <n v="33"/>
    <s v="Outras Despesas Correntes"/>
    <n v="260000000"/>
    <n v="199660272.90000001"/>
    <n v="199660272.90000001"/>
    <n v="199660272.90000001"/>
    <n v="199660272.90000001"/>
    <x v="1"/>
    <x v="3"/>
    <x v="3"/>
    <x v="1"/>
    <x v="4"/>
  </r>
  <r>
    <n v="480091"/>
    <s v="Fundo Estadual de Saúde"/>
    <n v="10"/>
    <s v="Saúde"/>
    <n v="100"/>
    <s v="2010, 2011: ProPav Rural; 2012, 2013, 2014, 2015, 2016, 2017, 2018, 2019, 2020: Caminhos do Desenvolvimento"/>
    <n v="12492"/>
    <s v="Elaboração de projetos arquitetônicos e complementares para hospitais"/>
    <n v="44"/>
    <s v="Investimentos"/>
    <n v="0"/>
    <n v="819858.29"/>
    <n v="814206.16"/>
    <n v="814206.16"/>
    <n v="814206.16"/>
    <x v="1"/>
    <x v="0"/>
    <x v="0"/>
    <x v="1"/>
    <x v="28"/>
  </r>
  <r>
    <n v="470091"/>
    <s v="Fundo de Materiais, Publicações e Impressos Oficiais"/>
    <n v="4"/>
    <s v="Administração"/>
    <n v="900"/>
    <s v="Gestão Administrativa - Poder Executivo"/>
    <n v="12967"/>
    <s v="Administração e manutenção dos serviços do Teatro Pedro Ivo - FMPIO - SEA"/>
    <n v="44"/>
    <s v="Investimentos"/>
    <n v="0"/>
    <n v="9000"/>
    <n v="8060"/>
    <n v="8060"/>
    <n v="8060"/>
    <x v="1"/>
    <x v="36"/>
    <x v="2"/>
    <x v="1"/>
    <x v="4"/>
  </r>
  <r>
    <n v="160084"/>
    <s v="Fundo de Melhoria da Polícia Civil"/>
    <n v="15"/>
    <s v="Urbanismo"/>
    <n v="300"/>
    <s v="Qualidade de Vida no Campo e na Cidade"/>
    <n v="11118"/>
    <s v="Aquisição, construção, reforma ou manutenção de equipamentos públicos - FUNDOSOCIAL"/>
    <n v="44"/>
    <s v="Investimentos"/>
    <n v="0"/>
    <n v="100000"/>
    <n v="100000"/>
    <n v="0"/>
    <n v="0"/>
    <x v="1"/>
    <x v="52"/>
    <x v="10"/>
    <x v="1"/>
    <x v="18"/>
  </r>
  <r>
    <n v="410011"/>
    <s v="Agência de Desenvolvimento do Turismo de Santa Catarina"/>
    <n v="23"/>
    <s v="Comércio e Serviços"/>
    <n v="640"/>
    <s v="Desenvolvimento do Turismo Catarinense"/>
    <n v="14597"/>
    <s v="Preparação de profissionais p/ apresentar destino turístico SC nos mercados nacional e internacional"/>
    <n v="33"/>
    <s v="Outras Despesas Correntes"/>
    <n v="0"/>
    <n v="5000"/>
    <n v="0"/>
    <n v="0"/>
    <n v="0"/>
    <x v="1"/>
    <x v="31"/>
    <x v="12"/>
    <x v="1"/>
    <x v="20"/>
  </r>
  <r>
    <n v="480091"/>
    <s v="Fundo Estadual de Saúde"/>
    <n v="10"/>
    <s v="Saúde"/>
    <n v="101"/>
    <s v="Acelera Santa Catarina"/>
    <n v="14229"/>
    <s v="2019: Construção do laboratório de anatomia patológica do Centro de Pesquisas Oncológicas - CEPON; 2020: Construção do laboratório de anatomia patológica do centro de pesquisas oncológicas - CEPON"/>
    <n v="44"/>
    <s v="Investimentos"/>
    <n v="2000000"/>
    <n v="6300000"/>
    <n v="0"/>
    <n v="0"/>
    <n v="0"/>
    <x v="1"/>
    <x v="0"/>
    <x v="0"/>
    <x v="1"/>
    <x v="19"/>
  </r>
  <r>
    <n v="480091"/>
    <s v="Fundo Estadual de Saúde"/>
    <n v="10"/>
    <s v="Saúde"/>
    <n v="430"/>
    <s v="Atenção de Média e Alta Complexidade Ambulatorial e Hospitalar"/>
    <n v="13341"/>
    <s v="2016: AP - Incentivos financeiros para custeio e manutenção do Hospital Regional  - SDR - Curitibanos; 2017, 2018, 2019: AP - Incentivos financeiros para custeio e manutenção do Hospital Regional - ADR - Curitibanos"/>
    <n v="33"/>
    <s v="Outras Despesas Correntes"/>
    <n v="100000"/>
    <n v="0"/>
    <n v="0"/>
    <n v="0"/>
    <n v="0"/>
    <x v="1"/>
    <x v="0"/>
    <x v="0"/>
    <x v="1"/>
    <x v="0"/>
  </r>
  <r>
    <n v="520001"/>
    <s v="Secretaria de Estado da Fazenda"/>
    <n v="2"/>
    <s v="Judiciária"/>
    <n v="930"/>
    <s v="Gestão Administrativa - Poder Judiciário"/>
    <n v="14040"/>
    <s v="Serviços financeiros e encargos - TJ"/>
    <n v="33"/>
    <s v="Outras Despesas Correntes"/>
    <n v="0"/>
    <n v="0"/>
    <n v="0"/>
    <n v="0"/>
    <n v="0"/>
    <x v="1"/>
    <x v="37"/>
    <x v="18"/>
    <x v="1"/>
    <x v="34"/>
  </r>
  <r>
    <n v="470093"/>
    <s v="Fundo Patrimonial"/>
    <n v="4"/>
    <s v="Administração"/>
    <n v="900"/>
    <s v="Gestão Administrativa - Poder Executivo"/>
    <n v="11571"/>
    <s v="Aquisição de mobiliário e equipamentos para imóveis públicos - FUNPAT - SEA"/>
    <n v="44"/>
    <s v="Investimentos"/>
    <n v="2796809"/>
    <n v="2995709"/>
    <n v="198900"/>
    <n v="198900"/>
    <n v="198900"/>
    <x v="1"/>
    <x v="46"/>
    <x v="2"/>
    <x v="1"/>
    <x v="4"/>
  </r>
  <r>
    <n v="480091"/>
    <s v="Fundo Estadual de Saúde"/>
    <n v="10"/>
    <s v="Saúde"/>
    <n v="990"/>
    <s v="Encargos Especiais"/>
    <n v="14230"/>
    <s v="Encargos gerais com serviços da dívida pública da Saúde"/>
    <n v="32"/>
    <s v="Juros e Encargos da Dívida"/>
    <n v="41722427"/>
    <n v="2185764.44"/>
    <n v="0"/>
    <n v="0"/>
    <n v="0"/>
    <x v="1"/>
    <x v="0"/>
    <x v="0"/>
    <x v="1"/>
    <x v="3"/>
  </r>
  <r>
    <n v="480091"/>
    <s v="Fundo Estadual de Saúde"/>
    <n v="10"/>
    <s v="Saúde"/>
    <n v="400"/>
    <s v="Gestão do SUS"/>
    <n v="13253"/>
    <s v="2016: Adquirir equipamentos e mobiliário para as Unidades Assitenciais da SES; 2017, 2018, 2019: Aquisição de equipamentos e mobiliário para unidades assistenciais da Secretaria de Estado da Saúde; 2020: Aquisição de equipamentos e mobiliário para unidades assistenciais próprias - SES"/>
    <n v="33"/>
    <s v="Outras Despesas Correntes"/>
    <n v="0"/>
    <n v="0"/>
    <n v="0"/>
    <n v="0"/>
    <n v="0"/>
    <x v="1"/>
    <x v="0"/>
    <x v="0"/>
    <x v="1"/>
    <x v="2"/>
  </r>
  <r>
    <n v="410011"/>
    <s v="Agência de Desenvolvimento do Turismo de Santa Catarina"/>
    <n v="23"/>
    <s v="Comércio e Serviços"/>
    <n v="640"/>
    <s v="Desenvolvimento do Turismo Catarinense"/>
    <n v="14119"/>
    <s v="Gerenciamento do centro de eventos Governador Luiz Henrique da Silveira"/>
    <n v="33"/>
    <s v="Outras Despesas Correntes"/>
    <n v="0"/>
    <n v="92239.77"/>
    <n v="92239.77"/>
    <n v="92239.77"/>
    <n v="92239.77"/>
    <x v="1"/>
    <x v="31"/>
    <x v="12"/>
    <x v="1"/>
    <x v="20"/>
  </r>
  <r>
    <n v="440001"/>
    <s v="Secretaria de Estado da Agricultura, Pesca e Desenvolvimento Rural"/>
    <n v="20"/>
    <s v="Agricultura"/>
    <n v="300"/>
    <s v="Qualidade de Vida no Campo e na Cidade"/>
    <n v="11332"/>
    <s v="Apoio à aquicultura e à pesca - SAR"/>
    <n v="44"/>
    <s v="Investimentos"/>
    <n v="0"/>
    <n v="167400"/>
    <n v="0"/>
    <n v="0"/>
    <n v="0"/>
    <x v="1"/>
    <x v="70"/>
    <x v="8"/>
    <x v="1"/>
    <x v="18"/>
  </r>
  <r>
    <n v="270001"/>
    <s v="Secretaria de Estado do Desenvolvimento Econômico Sustentável"/>
    <n v="18"/>
    <s v="Gestão Ambiental"/>
    <n v="350"/>
    <s v="Gestão dos Recursos Hídricos"/>
    <n v="7658"/>
    <s v="Fortalecimento dos comitês de gerenciamento de bacias hidrográficas - SDE"/>
    <n v="33"/>
    <s v="Outras Despesas Correntes"/>
    <n v="0"/>
    <n v="1325003.23"/>
    <n v="1325003.23"/>
    <n v="1325003.23"/>
    <n v="1325003.23"/>
    <x v="0"/>
    <x v="61"/>
    <x v="7"/>
    <x v="15"/>
    <x v="26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7"/>
    <s v="Administração Financeira e Gasto Público - PROFISCO II"/>
    <n v="44"/>
    <s v="Investimentos"/>
    <n v="4084000"/>
    <n v="4084000"/>
    <n v="0"/>
    <n v="0"/>
    <n v="0"/>
    <x v="1"/>
    <x v="83"/>
    <x v="2"/>
    <x v="1"/>
    <x v="56"/>
  </r>
  <r>
    <n v="520002"/>
    <s v="Encargos Gerais do Estado"/>
    <n v="4"/>
    <s v="Administração"/>
    <n v="900"/>
    <s v="Gestão Administrativa - Poder Executivo"/>
    <n v="3218"/>
    <s v="Participação no capital social - CASAN"/>
    <n v="45"/>
    <s v="Inversões Financeiras"/>
    <n v="1000"/>
    <n v="1000"/>
    <n v="0"/>
    <n v="0"/>
    <n v="0"/>
    <x v="1"/>
    <x v="3"/>
    <x v="2"/>
    <x v="1"/>
    <x v="4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097"/>
    <s v="Apoio financeiro às APAES - Lei 13.633/2005"/>
    <n v="33"/>
    <s v="Outras Despesas Correntes"/>
    <n v="29000000"/>
    <n v="28712680.350000001"/>
    <n v="28578343.920000002"/>
    <n v="28575401.309999999"/>
    <n v="28575344.649999999"/>
    <x v="1"/>
    <x v="29"/>
    <x v="6"/>
    <x v="1"/>
    <x v="27"/>
  </r>
  <r>
    <n v="430001"/>
    <s v="Procuradoria-Geral junto ao Tribunal de Contas"/>
    <n v="4"/>
    <s v="Administração"/>
    <n v="900"/>
    <s v="Gestão Administrativa - Poder Executivo"/>
    <n v="4730"/>
    <s v="Administração e manutenção dos serviços administrativos gerais - MPC"/>
    <n v="33"/>
    <s v="Outras Despesas Correntes"/>
    <n v="417928"/>
    <n v="140107.73000000001"/>
    <n v="140107.73000000001"/>
    <n v="139073.72"/>
    <n v="139073.72"/>
    <x v="1"/>
    <x v="48"/>
    <x v="2"/>
    <x v="1"/>
    <x v="4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890"/>
    <s v="Administração de pessoal e encargos sociais - EPAGRI"/>
    <n v="31"/>
    <s v="Pessoal e Encargos Sociais"/>
    <n v="307907786"/>
    <n v="290731265.41000003"/>
    <n v="290027958.75999999"/>
    <n v="290027958.75999999"/>
    <n v="282792679.25"/>
    <x v="1"/>
    <x v="13"/>
    <x v="8"/>
    <x v="1"/>
    <x v="9"/>
  </r>
  <r>
    <n v="270001"/>
    <s v="Secretaria de Estado do Desenvolvimento Econômico Sustentável"/>
    <n v="18"/>
    <s v="Gestão Ambiental"/>
    <n v="850"/>
    <s v="2010, 2011: Qualificação e Valorização dos Servidores Públicos; 2012, 2013, 2014, 2015, 2016, 2017, 2018, 2019, 2020: Gestão de Pessoas"/>
    <n v="893"/>
    <s v="Administração de pessoal e encargos sociais - SDE"/>
    <n v="31"/>
    <s v="Pessoal e Encargos Sociais"/>
    <n v="9989919"/>
    <n v="12924316.82"/>
    <n v="12902887.42"/>
    <n v="12902887.42"/>
    <n v="12837154.33"/>
    <x v="1"/>
    <x v="61"/>
    <x v="7"/>
    <x v="1"/>
    <x v="1"/>
  </r>
  <r>
    <n v="410062"/>
    <s v="Agência de Desenvolvimento Regional de Lages"/>
    <n v="4"/>
    <s v="Administração"/>
    <n v="850"/>
    <s v="2010, 2011: Qualificação e Valorização dos Servidores Públicos; 2012, 2013, 2014, 2015, 2016, 2017, 2018, 2019, 2020: Gestão de Pessoas"/>
    <n v="13932"/>
    <s v="Administração de pessoal e encargos sociais - ADR - Lages"/>
    <n v="31"/>
    <s v="Pessoal e Encargos Sociais"/>
    <n v="2144483"/>
    <n v="1159835.5900000001"/>
    <n v="1159835.5900000001"/>
    <n v="1159835.5900000001"/>
    <n v="1159835.5900000001"/>
    <x v="1"/>
    <x v="16"/>
    <x v="2"/>
    <x v="1"/>
    <x v="1"/>
  </r>
  <r>
    <n v="410055"/>
    <s v="Agência de Desenvolvimento Regional de Tubarão"/>
    <n v="12"/>
    <s v="Educação"/>
    <n v="610"/>
    <s v="Educação Básica com Qualidade e Equidade"/>
    <n v="13795"/>
    <s v="AP - Manutenção e reforma de escolas - educação básica - ADR - Tubarão"/>
    <n v="33"/>
    <s v="Outras Despesas Correntes"/>
    <n v="2241354"/>
    <n v="592520.25"/>
    <n v="592520.25"/>
    <n v="592520.25"/>
    <n v="592520.25"/>
    <x v="1"/>
    <x v="66"/>
    <x v="6"/>
    <x v="1"/>
    <x v="6"/>
  </r>
  <r>
    <n v="550091"/>
    <s v="Fundo Estadual de Defesa Civil"/>
    <n v="18"/>
    <s v="Gestão Ambiental"/>
    <n v="350"/>
    <s v="Gestão dos Recursos Hídricos"/>
    <n v="12730"/>
    <s v="Reforma, manutenção e conservação de barragens"/>
    <n v="33"/>
    <s v="Outras Despesas Correntes"/>
    <n v="1880359"/>
    <n v="3311025.61"/>
    <n v="1741052.63"/>
    <n v="1579048.69"/>
    <n v="1465514.39"/>
    <x v="0"/>
    <x v="72"/>
    <x v="7"/>
    <x v="19"/>
    <x v="26"/>
  </r>
  <r>
    <n v="410001"/>
    <s v="Casa Civil"/>
    <n v="4"/>
    <s v="Administração"/>
    <n v="900"/>
    <s v="Gestão Administrativa - Poder Executivo"/>
    <n v="3596"/>
    <s v="Manutenção e modernização dos serviços de tecnologia da informação e comunicação - CC"/>
    <n v="33"/>
    <s v="Outras Despesas Correntes"/>
    <n v="486322"/>
    <n v="425626.66"/>
    <n v="425626.66"/>
    <n v="364751.79"/>
    <n v="296140.5"/>
    <x v="1"/>
    <x v="4"/>
    <x v="2"/>
    <x v="1"/>
    <x v="4"/>
  </r>
  <r>
    <n v="410038"/>
    <s v="Agência de Desenvolvimento Regional de Maravilha"/>
    <n v="12"/>
    <s v="Educação"/>
    <n v="625"/>
    <s v="Valorização dos Profissionais da Educação"/>
    <n v="13648"/>
    <s v="Administração de pessoal e encargos sociais - GERED - ADR - Maravilha"/>
    <n v="31"/>
    <s v="Pessoal e Encargos Sociais"/>
    <n v="6077408"/>
    <n v="744940.17"/>
    <n v="744940.17"/>
    <n v="744940.17"/>
    <n v="744940.17"/>
    <x v="1"/>
    <x v="34"/>
    <x v="6"/>
    <x v="1"/>
    <x v="8"/>
  </r>
  <r>
    <n v="410045"/>
    <s v="Agência de Desenvolvimento Regional de Videira"/>
    <n v="4"/>
    <s v="Administração"/>
    <n v="900"/>
    <s v="Gestão Administrativa - Poder Executivo"/>
    <n v="13783"/>
    <s v="Administração e manutenção dos serviços administrativos gerais - ADR - Videira"/>
    <n v="33"/>
    <s v="Outras Despesas Correntes"/>
    <n v="372630"/>
    <n v="79039.539999999994"/>
    <n v="79039.539999999994"/>
    <n v="79039.539999999994"/>
    <n v="79039.539999999994"/>
    <x v="1"/>
    <x v="75"/>
    <x v="2"/>
    <x v="1"/>
    <x v="4"/>
  </r>
  <r>
    <n v="530001"/>
    <s v="Secretaria de Estado da Infraestrutura e Mobilidade"/>
    <n v="26"/>
    <s v="Transporte"/>
    <n v="105"/>
    <s v="2010, 2011: ProPav Urbano; 2012, 2013, 2014, 2015, 2016, 2017, 2018, 2019, 2020: Mobilidade Urbana"/>
    <n v="8577"/>
    <s v="Apoio ao sistema viário rural - SIE"/>
    <n v="44"/>
    <s v="Investimentos"/>
    <n v="25000000"/>
    <n v="28481469.030000001"/>
    <n v="11761743.109999999"/>
    <n v="11761743.109999999"/>
    <n v="11761743.109999999"/>
    <x v="1"/>
    <x v="5"/>
    <x v="4"/>
    <x v="1"/>
    <x v="61"/>
  </r>
  <r>
    <n v="270001"/>
    <s v="Secretaria de Estado do Desenvolvimento Econômico Sustentável"/>
    <n v="18"/>
    <s v="Gestão Ambiental"/>
    <n v="850"/>
    <s v="2010, 2011: Qualificação e Valorização dos Servidores Públicos; 2012, 2013, 2014, 2015, 2016, 2017, 2018, 2019, 2020: Gestão de Pessoas"/>
    <n v="893"/>
    <s v="Administração de pessoal e encargos sociais - SDE"/>
    <n v="33"/>
    <s v="Outras Despesas Correntes"/>
    <n v="510081"/>
    <n v="749823.74"/>
    <n v="743200.49"/>
    <n v="743200.49"/>
    <n v="687186.06"/>
    <x v="1"/>
    <x v="61"/>
    <x v="7"/>
    <x v="1"/>
    <x v="1"/>
  </r>
  <r>
    <n v="160091"/>
    <s v="Fundo para Melhoria da Segurança Pública"/>
    <n v="6"/>
    <s v="Segurança Pública"/>
    <n v="707"/>
    <s v="Suporte Institucional Integrado"/>
    <n v="6503"/>
    <s v="2010: Manutenção e Serviços Administrativos Gerais - FMSP - SSP; 2011: Manutenção e serviços administrativos gerais - FMSP - SSP; 2012, 2013, 2014, 2015: Contratação de serviços para operacionalização da administração - FMSP - SSP; 2016: Administração e manutenção dos serviços administrativos gerais - SSP - DETRAN - IGP; 2017: Administração e manutenção dos insumos, materiais e serviços administrativos gerais; 2018, 2019, 2020: Administração e manutenção dos insumos, materiais e serviços administrativos gerais - SSP"/>
    <n v="33"/>
    <s v="Outras Despesas Correntes"/>
    <n v="24508725"/>
    <n v="20203489.5"/>
    <n v="18833684.620000001"/>
    <n v="16959212.239999998"/>
    <n v="16891876.239999998"/>
    <x v="1"/>
    <x v="65"/>
    <x v="5"/>
    <x v="1"/>
    <x v="33"/>
  </r>
  <r>
    <n v="450022"/>
    <s v="Fundação Universidade do Estado de Santa Catarina"/>
    <n v="12"/>
    <s v="Educação"/>
    <n v="630"/>
    <s v="Gestão do Ensino Superior"/>
    <n v="5310"/>
    <s v="2010: Gestão Administrativa, Financeira e Pedagógica - Udesc; 2011: Gestão administrativa, financeira e pedagógica - Udesc; 2012, 2013, 2014: Gestão administrativa, financeira e pedagógica - UDESC; 2015, 2016, 2017, 2018, 2019, 2020: Bolsas de apoio a alunos - UDESC"/>
    <n v="33"/>
    <s v="Outras Despesas Correntes"/>
    <n v="16000000"/>
    <n v="16087000"/>
    <n v="14906997.779999999"/>
    <n v="14906997.779999999"/>
    <n v="14906997.779999999"/>
    <x v="1"/>
    <x v="50"/>
    <x v="6"/>
    <x v="1"/>
    <x v="36"/>
  </r>
  <r>
    <n v="410045"/>
    <s v="Agência de Desenvolvimento Regional de Videira"/>
    <n v="12"/>
    <s v="Educação"/>
    <n v="625"/>
    <s v="Valorização dos Profissionais da Educação"/>
    <n v="13792"/>
    <s v="Administração de pessoal e encargos sociais - GERED - ADR - Videira"/>
    <n v="31"/>
    <s v="Pessoal e Encargos Sociais"/>
    <n v="4554220"/>
    <n v="743950.66"/>
    <n v="743950.66"/>
    <n v="743950.66"/>
    <n v="743950.66"/>
    <x v="1"/>
    <x v="75"/>
    <x v="6"/>
    <x v="1"/>
    <x v="8"/>
  </r>
  <r>
    <n v="480091"/>
    <s v="Fundo Estadual de Saúde"/>
    <n v="10"/>
    <s v="Saúde"/>
    <n v="430"/>
    <s v="Atenção de Média e Alta Complexidade Ambulatorial e Hospitalar"/>
    <n v="13316"/>
    <s v="2016: AP - Aquisição de veículo, reforma e ampliação das unidades de saúde - SDR - Quilombo; 2017, 2018: AP - Aquisição de veículo, reforma e ampliação das unidades de saúde - ADR - Quilombo; 2019: AP - Aquisição de veículo, reforma e ampliação das unidades de saúde em Quilombo"/>
    <n v="44"/>
    <s v="Investimentos"/>
    <n v="100000"/>
    <n v="0"/>
    <n v="0"/>
    <n v="0"/>
    <n v="0"/>
    <x v="1"/>
    <x v="0"/>
    <x v="0"/>
    <x v="1"/>
    <x v="0"/>
  </r>
  <r>
    <n v="530025"/>
    <s v="Departamento Estadual de Infraestrutura"/>
    <n v="26"/>
    <s v="Transporte"/>
    <n v="850"/>
    <s v="2010, 2011: Qualificação e Valorização dos Servidores Públicos; 2012, 2013, 2014, 2015, 2016, 2017, 2018, 2019, 2020: Gestão de Pessoas"/>
    <n v="37"/>
    <s v="Capacitação profissional dos agentes públicos - DEINFRA"/>
    <n v="33"/>
    <s v="Outras Despesas Correntes"/>
    <n v="100000"/>
    <n v="2190"/>
    <n v="2190"/>
    <n v="2190"/>
    <n v="2190"/>
    <x v="1"/>
    <x v="24"/>
    <x v="4"/>
    <x v="1"/>
    <x v="1"/>
  </r>
  <r>
    <n v="410011"/>
    <s v="Agência de Desenvolvimento do Turismo de Santa Catarina"/>
    <n v="23"/>
    <s v="Comércio e Serviços"/>
    <n v="640"/>
    <s v="Desenvolvimento do Turismo Catarinense"/>
    <n v="14598"/>
    <s v="Realização de campanhas de caráter promocional do produto turístico catarinense"/>
    <n v="33"/>
    <s v="Outras Despesas Correntes"/>
    <n v="0"/>
    <n v="15000"/>
    <n v="0"/>
    <n v="0"/>
    <n v="0"/>
    <x v="1"/>
    <x v="31"/>
    <x v="12"/>
    <x v="1"/>
    <x v="20"/>
  </r>
  <r>
    <n v="410047"/>
    <s v="Agência de Desenvolvimento Regional de Curitibanos"/>
    <n v="12"/>
    <s v="Educação"/>
    <n v="610"/>
    <s v="Educação Básica com Qualidade e Equidade"/>
    <n v="13832"/>
    <s v="Operacionalização da educação básica - ADR - Curitibanos"/>
    <n v="33"/>
    <s v="Outras Despesas Correntes"/>
    <n v="1167102"/>
    <n v="229039.09"/>
    <n v="229039.09"/>
    <n v="229039.09"/>
    <n v="229039.09"/>
    <x v="1"/>
    <x v="32"/>
    <x v="6"/>
    <x v="1"/>
    <x v="6"/>
  </r>
  <r>
    <n v="410062"/>
    <s v="Agência de Desenvolvimento Regional de Lages"/>
    <n v="4"/>
    <s v="Administração"/>
    <n v="850"/>
    <s v="2010, 2011: Qualificação e Valorização dos Servidores Públicos; 2012, 2013, 2014, 2015, 2016, 2017, 2018, 2019, 2020: Gestão de Pessoas"/>
    <n v="13932"/>
    <s v="Administração de pessoal e encargos sociais - ADR - Lages"/>
    <n v="33"/>
    <s v="Outras Despesas Correntes"/>
    <n v="155517"/>
    <n v="80017.83"/>
    <n v="80017.83"/>
    <n v="80017.83"/>
    <n v="80017.83"/>
    <x v="1"/>
    <x v="16"/>
    <x v="2"/>
    <x v="1"/>
    <x v="1"/>
  </r>
  <r>
    <n v="470022"/>
    <s v="Instituto de Previdência do Estado de Santa Catarina"/>
    <n v="9"/>
    <s v="Previdência Social"/>
    <n v="860"/>
    <s v="Gestão Previdenciária"/>
    <n v="9967"/>
    <s v="Sentenças judiciais - IPREV"/>
    <n v="31"/>
    <s v="Pessoal e Encargos Sociais"/>
    <n v="10000"/>
    <n v="10000"/>
    <n v="10000"/>
    <n v="9980"/>
    <n v="9980"/>
    <x v="1"/>
    <x v="1"/>
    <x v="1"/>
    <x v="1"/>
    <x v="17"/>
  </r>
  <r>
    <n v="470001"/>
    <s v="Secretaria de Estado da Administração"/>
    <n v="4"/>
    <s v="Administração"/>
    <n v="900"/>
    <s v="Gestão Administrativa - Poder Executivo"/>
    <n v="2496"/>
    <s v="Adm e manutenção dos serviços do Centro de Serviços Compartilhados do Centro Administrativo - SEA"/>
    <n v="44"/>
    <s v="Investimentos"/>
    <n v="173197"/>
    <n v="0"/>
    <n v="0"/>
    <n v="0"/>
    <n v="0"/>
    <x v="1"/>
    <x v="35"/>
    <x v="2"/>
    <x v="1"/>
    <x v="4"/>
  </r>
  <r>
    <n v="520001"/>
    <s v="Secretaria de Estado da Fazenda"/>
    <n v="4"/>
    <s v="Administração"/>
    <n v="900"/>
    <s v="Gestão Administrativa - Poder Executivo"/>
    <n v="11336"/>
    <s v="Adequação de ambiente das unidades da SEF"/>
    <n v="45"/>
    <s v="Inversões Financeiras"/>
    <n v="0"/>
    <n v="899086.98"/>
    <n v="892078.56"/>
    <n v="815712.08"/>
    <n v="815712.08"/>
    <x v="1"/>
    <x v="37"/>
    <x v="2"/>
    <x v="1"/>
    <x v="4"/>
  </r>
  <r>
    <n v="530025"/>
    <s v="Departamento Estadual de Infraestrutura"/>
    <n v="26"/>
    <s v="Transporte"/>
    <n v="101"/>
    <s v="Acelera Santa Catarina"/>
    <n v="6661"/>
    <s v="Pavimentação do trecho entroncamento BR-280 (p/ Araquari) - Rio do Morro - Joinville"/>
    <n v="44"/>
    <s v="Investimentos"/>
    <n v="8000000"/>
    <n v="2443681.2599999998"/>
    <n v="2443681.2599999998"/>
    <n v="2443681.2599999998"/>
    <n v="2443681.2599999998"/>
    <x v="0"/>
    <x v="24"/>
    <x v="4"/>
    <x v="20"/>
    <x v="19"/>
  </r>
  <r>
    <n v="410051"/>
    <s v="Agência de Desenvolvimento Regional de Blumenau"/>
    <n v="4"/>
    <s v="Administração"/>
    <n v="900"/>
    <s v="Gestão Administrativa - Poder Executivo"/>
    <n v="13613"/>
    <s v="Administração e manutenção dos serviços administrativos gerais - ADR - Blumenau"/>
    <n v="33"/>
    <s v="Outras Despesas Correntes"/>
    <n v="968000"/>
    <n v="762292.62"/>
    <n v="762292.62"/>
    <n v="762292.62"/>
    <n v="762292.62"/>
    <x v="1"/>
    <x v="21"/>
    <x v="2"/>
    <x v="1"/>
    <x v="4"/>
  </r>
  <r>
    <n v="450001"/>
    <s v="Secretaria de Estado da Educação"/>
    <n v="12"/>
    <s v="Educação"/>
    <n v="625"/>
    <s v="Valorização dos Profissionais da Educação"/>
    <n v="1010"/>
    <s v="Administração de pessoal e encargos sociais - educação de jovens e adultos - SED"/>
    <n v="31"/>
    <s v="Pessoal e Encargos Sociais"/>
    <n v="67365218"/>
    <n v="68722511.170000002"/>
    <n v="68671683.980000004"/>
    <n v="68671683.980000004"/>
    <n v="68255330.239999995"/>
    <x v="1"/>
    <x v="42"/>
    <x v="6"/>
    <x v="1"/>
    <x v="8"/>
  </r>
  <r>
    <n v="530025"/>
    <s v="Departamento Estadual de Infraestrutura"/>
    <n v="26"/>
    <s v="Transporte"/>
    <n v="130"/>
    <s v="Conservação e Segurança Rodoviária"/>
    <n v="81"/>
    <s v="Humanização de rodovias - DEINFRA"/>
    <n v="44"/>
    <s v="Investimentos"/>
    <n v="3200000"/>
    <n v="0"/>
    <n v="0"/>
    <n v="0"/>
    <n v="0"/>
    <x v="1"/>
    <x v="24"/>
    <x v="4"/>
    <x v="1"/>
    <x v="10"/>
  </r>
  <r>
    <n v="410041"/>
    <s v="Agência de Desenvolvimento Regional de Xanxerê"/>
    <n v="4"/>
    <s v="Administração"/>
    <n v="850"/>
    <s v="2010, 2011: Qualificação e Valorização dos Servidores Públicos; 2012, 2013, 2014, 2015, 2016, 2017, 2018, 2019, 2020: Gestão de Pessoas"/>
    <n v="13696"/>
    <s v="Administração de pessoal e encargos sociais - ADR - Xanxerê"/>
    <n v="33"/>
    <s v="Outras Despesas Correntes"/>
    <n v="90846"/>
    <n v="27393.3"/>
    <n v="27393.3"/>
    <n v="27393.3"/>
    <n v="27393.3"/>
    <x v="1"/>
    <x v="69"/>
    <x v="2"/>
    <x v="1"/>
    <x v="1"/>
  </r>
  <r>
    <n v="470001"/>
    <s v="Secretaria de Estado da Administração"/>
    <n v="4"/>
    <s v="Administração"/>
    <n v="870"/>
    <s v="Pensões Especiais"/>
    <n v="1054"/>
    <s v="2010: Pensão a Ex-parlamentares e Viúvas; 2011: Pensão a ex-parlamentares e viúvas; 2012, 2013, 2014, 2015, 2016, 2017, 2018, 2019, 2020: Pensão a viúvas de ex-parlamentares"/>
    <n v="33"/>
    <s v="Outras Despesas Correntes"/>
    <n v="716993"/>
    <n v="440669.11"/>
    <n v="440669.11"/>
    <n v="440669.11"/>
    <n v="440669.11"/>
    <x v="1"/>
    <x v="35"/>
    <x v="2"/>
    <x v="1"/>
    <x v="31"/>
  </r>
  <r>
    <n v="530001"/>
    <s v="Secretaria de Estado da Infraestrutura e Mobilidade"/>
    <n v="26"/>
    <s v="Transporte"/>
    <n v="115"/>
    <s v="Gestão do Sistema de Transporte Intermunicipal de Pessoas"/>
    <n v="14281"/>
    <s v="Pagamento de subsídio para travessia hidroviária de trabalhadores e estudantes Itajaí e Navegantes"/>
    <n v="33"/>
    <s v="Outras Despesas Correntes"/>
    <n v="0"/>
    <n v="1498449"/>
    <n v="1226543.78"/>
    <n v="1004074.4"/>
    <n v="1004074.4"/>
    <x v="1"/>
    <x v="5"/>
    <x v="4"/>
    <x v="1"/>
    <x v="24"/>
  </r>
  <r>
    <n v="410048"/>
    <s v="Agência de Desenvolvimento Regional de Rio do Sul"/>
    <n v="12"/>
    <s v="Educação"/>
    <n v="610"/>
    <s v="Educação Básica com Qualidade e Equidade"/>
    <n v="13856"/>
    <s v="Operacionalização da educação profissional - ADR - Rio do Sul"/>
    <n v="33"/>
    <s v="Outras Despesas Correntes"/>
    <n v="204257"/>
    <n v="0"/>
    <n v="0"/>
    <n v="0"/>
    <n v="0"/>
    <x v="1"/>
    <x v="8"/>
    <x v="6"/>
    <x v="1"/>
    <x v="6"/>
  </r>
  <r>
    <n v="470091"/>
    <s v="Fundo de Materiais, Publicações e Impressos Oficiais"/>
    <n v="4"/>
    <s v="Administração"/>
    <n v="855"/>
    <s v="Saúde Ocupacional"/>
    <n v="11604"/>
    <s v="Saúde e segurança no contexto ocupacional - FMPIO - SEA"/>
    <n v="44"/>
    <s v="Investimentos"/>
    <n v="42305"/>
    <n v="42305"/>
    <n v="0"/>
    <n v="0"/>
    <n v="0"/>
    <x v="1"/>
    <x v="36"/>
    <x v="2"/>
    <x v="1"/>
    <x v="29"/>
  </r>
  <r>
    <n v="410053"/>
    <s v="Agência de Desenvolvimento Regional de Itajai"/>
    <n v="12"/>
    <s v="Educação"/>
    <n v="625"/>
    <s v="Valorização dos Profissionais da Educação"/>
    <n v="13700"/>
    <s v="Capacitação de profissionais da educação básica - ADR - Itajaí"/>
    <n v="33"/>
    <s v="Outras Despesas Correntes"/>
    <n v="267740"/>
    <n v="0"/>
    <n v="0"/>
    <n v="0"/>
    <n v="0"/>
    <x v="1"/>
    <x v="68"/>
    <x v="6"/>
    <x v="1"/>
    <x v="8"/>
  </r>
  <r>
    <n v="410057"/>
    <s v="Agência de Desenvolvimento Regional de Araranguá"/>
    <n v="12"/>
    <s v="Educação"/>
    <n v="610"/>
    <s v="Educação Básica com Qualidade e Equidade"/>
    <n v="13861"/>
    <s v="Operacionalização da educação básica - ADR - Araranguá"/>
    <n v="44"/>
    <s v="Investimentos"/>
    <n v="73312"/>
    <n v="0"/>
    <n v="0"/>
    <n v="0"/>
    <n v="0"/>
    <x v="1"/>
    <x v="28"/>
    <x v="6"/>
    <x v="1"/>
    <x v="6"/>
  </r>
  <r>
    <n v="530025"/>
    <s v="Departamento Estadual de Infraestrutura"/>
    <n v="26"/>
    <s v="Transporte"/>
    <n v="110"/>
    <s v="Construção de Rodovias"/>
    <n v="8575"/>
    <s v="Apoio ao sistema viário estadual - SIE"/>
    <n v="33"/>
    <s v="Outras Despesas Correntes"/>
    <n v="0"/>
    <n v="1326833.58"/>
    <n v="1326833.58"/>
    <n v="1326833.58"/>
    <n v="1326833.58"/>
    <x v="0"/>
    <x v="24"/>
    <x v="4"/>
    <x v="21"/>
    <x v="40"/>
  </r>
  <r>
    <n v="450022"/>
    <s v="Fundação Universidade do Estado de Santa Catarina"/>
    <n v="12"/>
    <s v="Educação"/>
    <n v="230"/>
    <s v="CTI - Fomento à Ciência, Tecnologia e Inovação"/>
    <n v="3526"/>
    <s v="Incentivo aos programas e projetos de pesquisa UDESC/FAPESC"/>
    <n v="33"/>
    <s v="Outras Despesas Correntes"/>
    <n v="400000"/>
    <n v="20000"/>
    <n v="0"/>
    <n v="0"/>
    <n v="0"/>
    <x v="1"/>
    <x v="50"/>
    <x v="6"/>
    <x v="1"/>
    <x v="55"/>
  </r>
  <r>
    <n v="540096"/>
    <s v="Fundo Penitenciário do Estado de Santa Catarina - FUPESC"/>
    <n v="14"/>
    <s v="Direitos da Cidadania"/>
    <n v="101"/>
    <s v="Acelera Santa Catarina"/>
    <n v="12541"/>
    <s v="Construção do presídio feminino de Tubarão"/>
    <n v="44"/>
    <s v="Investimentos"/>
    <n v="5000000"/>
    <n v="13644955.029999999"/>
    <n v="4821007.32"/>
    <n v="4821007.32"/>
    <n v="4821007.32"/>
    <x v="0"/>
    <x v="23"/>
    <x v="9"/>
    <x v="22"/>
    <x v="19"/>
  </r>
  <r>
    <n v="410039"/>
    <s v="Agência de Desenvolvimento Regional de São Lourenço do Oeste"/>
    <n v="12"/>
    <s v="Educação"/>
    <n v="625"/>
    <s v="Valorização dos Profissionais da Educação"/>
    <n v="13668"/>
    <s v="Administração de pessoal e encargos sociais - GERED - ADR - São Lourenço do Oeste"/>
    <n v="33"/>
    <s v="Outras Despesas Correntes"/>
    <n v="146088"/>
    <n v="24595.97"/>
    <n v="24595.97"/>
    <n v="24595.97"/>
    <n v="24595.97"/>
    <x v="1"/>
    <x v="71"/>
    <x v="6"/>
    <x v="1"/>
    <x v="8"/>
  </r>
  <r>
    <n v="410059"/>
    <s v="Agência de Desenvolvimento Regional de Jaraguá do Sul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2708.53"/>
    <n v="2708.53"/>
    <n v="2708.53"/>
    <n v="2708.53"/>
    <x v="1"/>
    <x v="59"/>
    <x v="0"/>
    <x v="1"/>
    <x v="2"/>
  </r>
  <r>
    <n v="440023"/>
    <s v="Empresa de Pesquisa Agropecuária e Extensão Rural de Santa Catarina S.A."/>
    <n v="18"/>
    <s v="Gestão Ambiental"/>
    <n v="350"/>
    <s v="Gestão dos Recursos Hídricos"/>
    <n v="7658"/>
    <s v="Fortalecimento dos comitês de gerenciamento de bacias hidrográficas - SDE"/>
    <n v="33"/>
    <s v="Outras Despesas Correntes"/>
    <n v="0"/>
    <n v="14009.25"/>
    <n v="14009.25"/>
    <n v="14009.25"/>
    <n v="14009.25"/>
    <x v="0"/>
    <x v="13"/>
    <x v="7"/>
    <x v="15"/>
    <x v="26"/>
  </r>
  <r>
    <n v="160097"/>
    <s v="Fundo de Melhoria da Polícia Militar"/>
    <n v="2"/>
    <s v="Judiciária"/>
    <n v="930"/>
    <s v="Gestão Administrativa - Poder Judiciário"/>
    <n v="14039"/>
    <s v="2017, 2018: Manutenção da segurança institucional - Sidejud; 2019, 2020: Proteção do patrimônio público e das pessoas - SIDEJUD"/>
    <n v="44"/>
    <s v="Investimentos"/>
    <n v="0"/>
    <n v="57917.16"/>
    <n v="57917.16"/>
    <n v="0"/>
    <n v="0"/>
    <x v="1"/>
    <x v="6"/>
    <x v="18"/>
    <x v="1"/>
    <x v="34"/>
  </r>
  <r>
    <n v="160084"/>
    <s v="Fundo de Melhoria da Polícia Civil"/>
    <n v="4"/>
    <s v="Administração"/>
    <n v="900"/>
    <s v="Gestão Administrativa - Poder Executivo"/>
    <n v="12753"/>
    <s v="2015, 2016, 2017, 2018, 2019: Aquisição de veículos e equipamentos - FUNPAT - SEA; 2020: Aquisição de bens móveis para serviços administrativos FUNPAT - SEA"/>
    <n v="44"/>
    <s v="Investimentos"/>
    <n v="0"/>
    <n v="153429.74"/>
    <n v="153429.74"/>
    <n v="0"/>
    <n v="0"/>
    <x v="1"/>
    <x v="52"/>
    <x v="2"/>
    <x v="1"/>
    <x v="4"/>
  </r>
  <r>
    <n v="440023"/>
    <s v="Empresa de Pesquisa Agropecuária e Extensão Rural de Santa Catarina S.A."/>
    <n v="18"/>
    <s v="Gestão Ambiental"/>
    <n v="350"/>
    <s v="Gestão dos Recursos Hídricos"/>
    <n v="6488"/>
    <s v="2010: Sistemas de Controle e Prevenção de Eventos Hidrológicos Críticos - SDS; 2011, 2012, 2013, 2014, 2015: Sistemas de controle e prevenção de eventos hidrológicos críticos - SDS; 2016, 2017, 2018, 2019: Monitorar, controlar e apoiar ações de prevenção de eventos críticos - SDS; 2020: Monitorar, controlar e apoiar ações de prevenção de eventos críticos - SDE"/>
    <n v="44"/>
    <s v="Investimentos"/>
    <n v="0"/>
    <n v="299880.52"/>
    <n v="299880.40000000002"/>
    <n v="299880.40000000002"/>
    <n v="249365.8"/>
    <x v="1"/>
    <x v="13"/>
    <x v="7"/>
    <x v="1"/>
    <x v="26"/>
  </r>
  <r>
    <n v="450001"/>
    <s v="Secretaria de Estado da Educação"/>
    <n v="12"/>
    <s v="Educação"/>
    <n v="610"/>
    <s v="Educação Básica com Qualidade e Equidade"/>
    <n v="6291"/>
    <s v="Operacionalização da educação profissional - SED"/>
    <n v="44"/>
    <s v="Investimentos"/>
    <n v="300000"/>
    <n v="1300000"/>
    <n v="0"/>
    <n v="0"/>
    <n v="0"/>
    <x v="1"/>
    <x v="42"/>
    <x v="6"/>
    <x v="1"/>
    <x v="6"/>
  </r>
  <r>
    <n v="410058"/>
    <s v="Agência de Desenvolvimento Regional de Joinville"/>
    <n v="12"/>
    <s v="Educação"/>
    <n v="610"/>
    <s v="Educação Básica com Qualidade e Equidade"/>
    <n v="13906"/>
    <s v="Transporte escolar dos alunos da educação básica - ADR - Joinville"/>
    <n v="33"/>
    <s v="Outras Despesas Correntes"/>
    <n v="8575876"/>
    <n v="0"/>
    <n v="0"/>
    <n v="0"/>
    <n v="0"/>
    <x v="1"/>
    <x v="26"/>
    <x v="6"/>
    <x v="1"/>
    <x v="6"/>
  </r>
  <r>
    <n v="440093"/>
    <s v="Fundo Estadual de Desenvolvimento Rural"/>
    <n v="20"/>
    <s v="Agricultura"/>
    <n v="320"/>
    <s v="Agricultura Familiar"/>
    <n v="11385"/>
    <s v="2012, 2013, 2014, 2015: Seguro rural - FDR; 2016, 2017, 2018, 2019, 2020: Subvenção ao prêmio do seguro rural - FDR"/>
    <n v="33"/>
    <s v="Outras Despesas Correntes"/>
    <n v="10000"/>
    <n v="10000"/>
    <n v="0"/>
    <n v="0"/>
    <n v="0"/>
    <x v="1"/>
    <x v="18"/>
    <x v="8"/>
    <x v="1"/>
    <x v="13"/>
  </r>
  <r>
    <n v="450021"/>
    <s v="Fundação Catarinense de Educação Especial"/>
    <n v="4"/>
    <s v="Administração"/>
    <n v="900"/>
    <s v="Gestão Administrativa - Poder Executivo"/>
    <n v="12753"/>
    <s v="2015, 2016, 2017, 2018, 2019: Aquisição de veículos e equipamentos - FUNPAT - SEA; 2020: Aquisição de bens móveis para serviços administrativos FUNPAT - SEA"/>
    <n v="44"/>
    <s v="Investimentos"/>
    <n v="0"/>
    <n v="0"/>
    <n v="0"/>
    <n v="0"/>
    <n v="0"/>
    <x v="1"/>
    <x v="29"/>
    <x v="2"/>
    <x v="1"/>
    <x v="4"/>
  </r>
  <r>
    <n v="230023"/>
    <s v="Santa Catarina Turismo S.A."/>
    <n v="23"/>
    <s v="Comércio e Serviços"/>
    <n v="900"/>
    <s v="Gestão Administrativa - Poder Executivo"/>
    <n v="4605"/>
    <s v="Manutenção e modernização dos serviços de tecnologia da informação e comunicação - SANTUR"/>
    <n v="33"/>
    <s v="Outras Despesas Correntes"/>
    <n v="4970"/>
    <n v="0"/>
    <n v="0"/>
    <n v="0"/>
    <n v="0"/>
    <x v="1"/>
    <x v="64"/>
    <x v="12"/>
    <x v="1"/>
    <x v="4"/>
  </r>
  <r>
    <n v="410045"/>
    <s v="Agência de Desenvolvimento Regional de Videira"/>
    <n v="12"/>
    <s v="Educação"/>
    <n v="610"/>
    <s v="Educação Básica com Qualidade e Equidade"/>
    <n v="13787"/>
    <s v="AP - Manutenção e reforma de escolas - educação básica - ADR - Videira"/>
    <n v="44"/>
    <s v="Investimentos"/>
    <n v="28410"/>
    <n v="0"/>
    <n v="0"/>
    <n v="0"/>
    <n v="0"/>
    <x v="1"/>
    <x v="75"/>
    <x v="6"/>
    <x v="1"/>
    <x v="6"/>
  </r>
  <r>
    <n v="410037"/>
    <s v="Agência de Desenvolvimento Regional de São Miguel do Oeste"/>
    <n v="4"/>
    <s v="Administração"/>
    <n v="850"/>
    <s v="2010, 2011: Qualificação e Valorização dos Servidores Públicos; 2012, 2013, 2014, 2015, 2016, 2017, 2018, 2019, 2020: Gestão de Pessoas"/>
    <n v="13612"/>
    <s v="Encargos com estagiários - ADR - São Miguel do Oeste"/>
    <n v="33"/>
    <s v="Outras Despesas Correntes"/>
    <n v="35800"/>
    <n v="0"/>
    <n v="0"/>
    <n v="0"/>
    <n v="0"/>
    <x v="1"/>
    <x v="10"/>
    <x v="2"/>
    <x v="1"/>
    <x v="1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41"/>
    <s v="2019: AP - Pavimentação da SC-390, trecho Anita Garibaldi - Celso Ramos; 2020: Pavimentação da SC-390, trecho Anita Garibaldi - Celso Ramos"/>
    <n v="44"/>
    <s v="Investimentos"/>
    <n v="0"/>
    <n v="15000000"/>
    <n v="0"/>
    <n v="0"/>
    <n v="0"/>
    <x v="1"/>
    <x v="5"/>
    <x v="4"/>
    <x v="1"/>
    <x v="15"/>
  </r>
  <r>
    <n v="410059"/>
    <s v="Agência de Desenvolvimento Regional de Jaraguá do Sul"/>
    <n v="4"/>
    <s v="Administração"/>
    <n v="900"/>
    <s v="Gestão Administrativa - Poder Executivo"/>
    <n v="13956"/>
    <s v="Manutenção e modernização dos serviços de tecnologia da informação e comunic - ADR - Jaraguá do Sul"/>
    <n v="44"/>
    <s v="Investimentos"/>
    <n v="25000"/>
    <n v="0"/>
    <n v="0"/>
    <n v="0"/>
    <n v="0"/>
    <x v="1"/>
    <x v="59"/>
    <x v="2"/>
    <x v="1"/>
    <x v="4"/>
  </r>
  <r>
    <n v="410045"/>
    <s v="Agência de Desenvolvimento Regional de Videira"/>
    <n v="12"/>
    <s v="Educação"/>
    <n v="610"/>
    <s v="Educação Básica com Qualidade e Equidade"/>
    <n v="13791"/>
    <s v="Operacionalização da educação básica - ADR - Videira"/>
    <n v="44"/>
    <s v="Investimentos"/>
    <n v="69753"/>
    <n v="0"/>
    <n v="0"/>
    <n v="0"/>
    <n v="0"/>
    <x v="1"/>
    <x v="75"/>
    <x v="6"/>
    <x v="1"/>
    <x v="6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3021"/>
    <s v="2016: Realização de assistência técnica na área da educação especial; 2017: Projetos de extensão - FCEE; 2018, 2019, 2020: Projetos de extensão na área de educação especial"/>
    <n v="33"/>
    <s v="Outras Despesas Correntes"/>
    <n v="10000"/>
    <n v="10000"/>
    <n v="0"/>
    <n v="0"/>
    <n v="0"/>
    <x v="1"/>
    <x v="29"/>
    <x v="6"/>
    <x v="1"/>
    <x v="27"/>
  </r>
  <r>
    <n v="410044"/>
    <s v="Agência de Desenvolvimento Regional de Campos Novos"/>
    <n v="12"/>
    <s v="Educação"/>
    <n v="610"/>
    <s v="Educação Básica com Qualidade e Equidade"/>
    <n v="13770"/>
    <s v="Operacionalização da educação profissional - ADR - Campos Novos"/>
    <n v="44"/>
    <s v="Investimentos"/>
    <n v="50384"/>
    <n v="0"/>
    <n v="0"/>
    <n v="0"/>
    <n v="0"/>
    <x v="1"/>
    <x v="33"/>
    <x v="6"/>
    <x v="1"/>
    <x v="6"/>
  </r>
  <r>
    <n v="470001"/>
    <s v="Secretaria de Estado da Administração"/>
    <n v="4"/>
    <s v="Administração"/>
    <n v="870"/>
    <s v="Pensões Especiais"/>
    <n v="1052"/>
    <s v="Pensão a ex-servidor que não contribui para a previdência/IPREV"/>
    <n v="33"/>
    <s v="Outras Despesas Correntes"/>
    <n v="400971"/>
    <n v="377779.6"/>
    <n v="377779.6"/>
    <n v="377779.6"/>
    <n v="377779.6"/>
    <x v="1"/>
    <x v="35"/>
    <x v="2"/>
    <x v="1"/>
    <x v="31"/>
  </r>
  <r>
    <n v="230001"/>
    <s v="Secretaria de Estado do Turismo, Cultura e Esporte"/>
    <n v="27"/>
    <s v="Desporto e Lazer"/>
    <n v="850"/>
    <s v="2010, 2011: Qualificação e Valorização dos Servidores Públicos; 2012, 2013, 2014, 2015, 2016, 2017, 2018, 2019, 2020: Gestão de Pessoas"/>
    <n v="427"/>
    <s v="Administração de pessoal e encargos sociais - SOL"/>
    <n v="31"/>
    <s v="Pessoal e Encargos Sociais"/>
    <n v="11529600"/>
    <n v="3266409.96"/>
    <n v="3266409.96"/>
    <n v="3266409.96"/>
    <n v="3266409.96"/>
    <x v="1"/>
    <x v="47"/>
    <x v="17"/>
    <x v="1"/>
    <x v="1"/>
  </r>
  <r>
    <n v="470091"/>
    <s v="Fundo de Materiais, Publicações e Impressos Oficiais"/>
    <n v="4"/>
    <s v="Administração"/>
    <n v="900"/>
    <s v="Gestão Administrativa - Poder Executivo"/>
    <n v="12453"/>
    <s v="2013, 2014, 2015, 2016, 2017, 2018, 2019: Manutenção e serviços do Centro Administrativo - FMPIO - SEA; 2020: Adm e manut dos serviços do Centro de Serviços Compartilhados Centro Admin"/>
    <n v="33"/>
    <s v="Outras Despesas Correntes"/>
    <n v="3879227"/>
    <n v="3983837.04"/>
    <n v="2380381.14"/>
    <n v="2200671.61"/>
    <n v="2200671.61"/>
    <x v="1"/>
    <x v="36"/>
    <x v="2"/>
    <x v="1"/>
    <x v="4"/>
  </r>
  <r>
    <n v="440022"/>
    <s v="Companhia Integrada de Desenvolvimento Agrícola de Santa Catarina"/>
    <n v="20"/>
    <s v="Agricultura"/>
    <n v="315"/>
    <s v="Defesa Sanitária Agropecuária"/>
    <n v="2216"/>
    <s v="Classificação de produtos de origem vegetal"/>
    <n v="33"/>
    <s v="Outras Despesas Correntes"/>
    <n v="300000"/>
    <n v="330000"/>
    <n v="188912.49"/>
    <n v="178135.23"/>
    <n v="178135.23"/>
    <x v="1"/>
    <x v="60"/>
    <x v="8"/>
    <x v="1"/>
    <x v="42"/>
  </r>
  <r>
    <n v="260001"/>
    <s v="Secretaria de Estado de Desenvolvimento Social"/>
    <n v="8"/>
    <s v="Assistência Social"/>
    <n v="850"/>
    <s v="2010, 2011: Qualificação e Valorização dos Servidores Públicos; 2012, 2013, 2014, 2015, 2016, 2017, 2018, 2019, 2020: Gestão de Pessoas"/>
    <n v="639"/>
    <s v="Administração de pessoal e encargos sociais - SDS"/>
    <n v="33"/>
    <s v="Outras Despesas Correntes"/>
    <n v="1421000"/>
    <n v="1102224.68"/>
    <n v="1102224.68"/>
    <n v="1102224.68"/>
    <n v="1059389.08"/>
    <x v="1"/>
    <x v="22"/>
    <x v="11"/>
    <x v="1"/>
    <x v="1"/>
  </r>
  <r>
    <n v="270021"/>
    <s v="Instituto do Meio Ambiente do Estado de Santa Catarina - IMA"/>
    <n v="4"/>
    <s v="Administração"/>
    <n v="900"/>
    <s v="Gestão Administrativa - Poder Executivo"/>
    <n v="7277"/>
    <s v="Administração e manutenção dos serviços administrativos gerais - IMA"/>
    <n v="33"/>
    <s v="Outras Despesas Correntes"/>
    <n v="9350686"/>
    <n v="12165686"/>
    <n v="10371720.369999999"/>
    <n v="9772007.9499999993"/>
    <n v="9766090.9399999995"/>
    <x v="1"/>
    <x v="9"/>
    <x v="2"/>
    <x v="1"/>
    <x v="4"/>
  </r>
  <r>
    <n v="440022"/>
    <s v="Companhia Integrada de Desenvolvimento Agrícola de Santa Catarina"/>
    <n v="20"/>
    <s v="Agricultura"/>
    <n v="850"/>
    <s v="2010, 2011: Qualificação e Valorização dos Servidores Públicos; 2012, 2013, 2014, 2015, 2016, 2017, 2018, 2019, 2020: Gestão de Pessoas"/>
    <n v="570"/>
    <s v="Administração de pessoal e encargos sociais - CIDASC"/>
    <n v="33"/>
    <s v="Outras Despesas Correntes"/>
    <n v="11980000"/>
    <n v="13793121.18"/>
    <n v="10737723.109999999"/>
    <n v="10737723.109999999"/>
    <n v="10567172.07"/>
    <x v="1"/>
    <x v="60"/>
    <x v="8"/>
    <x v="1"/>
    <x v="1"/>
  </r>
  <r>
    <n v="530025"/>
    <s v="Departamento Estadual de Infraestrutura"/>
    <n v="26"/>
    <s v="Transporte"/>
    <n v="100"/>
    <s v="Caminhos do Desenvolvimento"/>
    <n v="12672"/>
    <s v="Implantação do contorno de Tubarão, trecho entroncamento BR-101 - entroncamento SC-370"/>
    <n v="44"/>
    <s v="Investimentos"/>
    <n v="10000000"/>
    <n v="9953067.6600000001"/>
    <n v="9953067.6600000001"/>
    <n v="9953067.6600000001"/>
    <n v="9953067.6600000001"/>
    <x v="0"/>
    <x v="24"/>
    <x v="4"/>
    <x v="2"/>
    <x v="35"/>
  </r>
  <r>
    <n v="550091"/>
    <s v="Fundo Estadual de Defesa Civil"/>
    <n v="6"/>
    <s v="Segurança Pública"/>
    <n v="900"/>
    <s v="Gestão Administrativa - Poder Executivo"/>
    <n v="12989"/>
    <s v="Administração e manutenção dos serviços administrativos gerais - SDC"/>
    <n v="33"/>
    <s v="Outras Despesas Correntes"/>
    <n v="6555266"/>
    <n v="6956678.3600000003"/>
    <n v="6001251.3300000001"/>
    <n v="4633854.6399999997"/>
    <n v="4633854.6399999997"/>
    <x v="1"/>
    <x v="72"/>
    <x v="5"/>
    <x v="1"/>
    <x v="4"/>
  </r>
  <r>
    <n v="410001"/>
    <s v="Casa Civil"/>
    <n v="4"/>
    <s v="Administração"/>
    <n v="900"/>
    <s v="Gestão Administrativa - Poder Executivo"/>
    <n v="11053"/>
    <s v="2012, 2013, 2014, 2015: Manutenção do transporte terrestre - SCC; 2016: Fornecimento de transporte terrestre para atendimento das necessidades da secretaria; 2017: Fornecimento de transporte terrestre para atendimento das necessidades da Secretaria; 2018, 2019: Fornecimento de transporte terrestre para atendimento das necessidades da Secretaria - SCC; 2020: Fornecimento de transporte terrestre para atendimento das necessidades da CC"/>
    <n v="33"/>
    <s v="Outras Despesas Correntes"/>
    <n v="2064551"/>
    <n v="1889711.95"/>
    <n v="1889711.95"/>
    <n v="1626394.67"/>
    <n v="1460954.49"/>
    <x v="1"/>
    <x v="4"/>
    <x v="2"/>
    <x v="1"/>
    <x v="4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493"/>
    <s v="Incentivo financeiro para o cofinanciamento dos centros de especialidades odontológicas"/>
    <n v="33"/>
    <s v="Outras Despesas Correntes"/>
    <n v="2800000"/>
    <n v="3228228.88"/>
    <n v="2952010.27"/>
    <n v="2946000.27"/>
    <n v="2946000.27"/>
    <x v="1"/>
    <x v="0"/>
    <x v="0"/>
    <x v="1"/>
    <x v="54"/>
  </r>
  <r>
    <n v="540096"/>
    <s v="Fundo Penitenciário do Estado de Santa Catarina - FUPESC"/>
    <n v="14"/>
    <s v="Direitos da Cidadania"/>
    <n v="740"/>
    <s v="Gestão do Sistema Prisional e Socioeducativo"/>
    <n v="10926"/>
    <s v="Administração de pessoal e encargos sociais - SAP"/>
    <n v="33"/>
    <s v="Outras Despesas Correntes"/>
    <n v="19000000"/>
    <n v="22188412"/>
    <n v="22158038.149999999"/>
    <n v="22158038.149999999"/>
    <n v="21271875.73"/>
    <x v="1"/>
    <x v="23"/>
    <x v="9"/>
    <x v="1"/>
    <x v="16"/>
  </r>
  <r>
    <n v="410001"/>
    <s v="Casa Civil"/>
    <n v="4"/>
    <s v="Administração"/>
    <n v="850"/>
    <s v="2010, 2011: Qualificação e Valorização dos Servidores Públicos; 2012, 2013, 2014, 2015, 2016, 2017, 2018, 2019, 2020: Gestão de Pessoas"/>
    <n v="3607"/>
    <s v="Capacitação profissional dos agentes públicos - CC"/>
    <n v="33"/>
    <s v="Outras Despesas Correntes"/>
    <n v="614615"/>
    <n v="5230"/>
    <n v="5230"/>
    <n v="5230"/>
    <n v="5230"/>
    <x v="1"/>
    <x v="4"/>
    <x v="2"/>
    <x v="1"/>
    <x v="1"/>
  </r>
  <r>
    <n v="270021"/>
    <s v="Instituto do Meio Ambiente do Estado de Santa Catarina - IMA"/>
    <n v="4"/>
    <s v="Administração"/>
    <n v="900"/>
    <s v="Gestão Administrativa - Poder Executivo"/>
    <n v="7277"/>
    <s v="Administração e manutenção dos serviços administrativos gerais - IMA"/>
    <n v="44"/>
    <s v="Investimentos"/>
    <n v="49662"/>
    <n v="1590942.03"/>
    <n v="1284024.8"/>
    <n v="1046724.8"/>
    <n v="1046724.8"/>
    <x v="1"/>
    <x v="9"/>
    <x v="2"/>
    <x v="1"/>
    <x v="4"/>
  </r>
  <r>
    <n v="410043"/>
    <s v="Agência de Desenvolvimento Regional de Joaçaba"/>
    <n v="4"/>
    <s v="Administração"/>
    <n v="850"/>
    <s v="2010, 2011: Qualificação e Valorização dos Servidores Públicos; 2012, 2013, 2014, 2015, 2016, 2017, 2018, 2019, 2020: Gestão de Pessoas"/>
    <n v="13736"/>
    <s v="Encargos com estagiários - ADR - Joaçaba"/>
    <n v="33"/>
    <s v="Outras Despesas Correntes"/>
    <n v="39500"/>
    <n v="5569"/>
    <n v="5569"/>
    <n v="5569"/>
    <n v="5569"/>
    <x v="1"/>
    <x v="7"/>
    <x v="2"/>
    <x v="1"/>
    <x v="1"/>
  </r>
  <r>
    <n v="410003"/>
    <s v="Secretaria Executiva de Articulação Nacional"/>
    <n v="4"/>
    <s v="Administração"/>
    <n v="850"/>
    <s v="2010, 2011: Qualificação e Valorização dos Servidores Públicos; 2012, 2013, 2014, 2015, 2016, 2017, 2018, 2019, 2020: Gestão de Pessoas"/>
    <n v="2228"/>
    <s v="Administração de pessoal e encargos sociais - SAN"/>
    <n v="31"/>
    <s v="Pessoal e Encargos Sociais"/>
    <n v="3188646"/>
    <n v="1219419.43"/>
    <n v="1219419.43"/>
    <n v="1219419.43"/>
    <n v="1219419.43"/>
    <x v="1"/>
    <x v="77"/>
    <x v="2"/>
    <x v="1"/>
    <x v="1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18"/>
    <s v="Medidas de compensação ambiental - DEINFRA"/>
    <n v="33"/>
    <s v="Outras Despesas Correntes"/>
    <n v="0"/>
    <n v="17753.68"/>
    <n v="17753.68"/>
    <n v="17753.68"/>
    <n v="17753.68"/>
    <x v="1"/>
    <x v="24"/>
    <x v="4"/>
    <x v="1"/>
    <x v="15"/>
  </r>
  <r>
    <n v="480091"/>
    <s v="Fundo Estadual de Saúde"/>
    <n v="10"/>
    <s v="Saúde"/>
    <n v="430"/>
    <s v="Atenção de Média e Alta Complexidade Ambulatorial e Hospitalar"/>
    <n v="9375"/>
    <s v="2010, 2011, 2012, 2013, 2014, 2015, 2016: Integração do SAMU com o Corpo de Bombeiros; 2017, 2018, 2019: Manutenção das aeronaves do SAMU/Corpo de Bombeiro Militar; 2020: Manutenção das aeronaves do serviço de atendimento médico de urgência"/>
    <n v="33"/>
    <s v="Outras Despesas Correntes"/>
    <n v="4520826"/>
    <n v="1312.1"/>
    <n v="0"/>
    <n v="0"/>
    <n v="0"/>
    <x v="1"/>
    <x v="0"/>
    <x v="0"/>
    <x v="1"/>
    <x v="0"/>
  </r>
  <r>
    <n v="480091"/>
    <s v="Fundo Estadual de Saúde"/>
    <n v="10"/>
    <s v="Saúde"/>
    <n v="900"/>
    <s v="Gestão Administrativa - Poder Executivo"/>
    <n v="13268"/>
    <s v="2016, 2017, 2018, 2019: Ampliar e reformar as Unidades Administrativas da SES; 2020: Realização de obras de manutenção, reforma  nas edificações da SES"/>
    <n v="44"/>
    <s v="Investimentos"/>
    <n v="300000"/>
    <n v="293317.96000000002"/>
    <n v="27317.96"/>
    <n v="0"/>
    <n v="0"/>
    <x v="1"/>
    <x v="0"/>
    <x v="0"/>
    <x v="1"/>
    <x v="4"/>
  </r>
  <r>
    <n v="270092"/>
    <s v="Fundo Estadual de Recursos Hídricos"/>
    <n v="18"/>
    <s v="Gestão Ambiental"/>
    <n v="350"/>
    <s v="Gestão dos Recursos Hídricos"/>
    <n v="6520"/>
    <s v="Implementar sistema de gestão de Recursos Hídricos"/>
    <n v="33"/>
    <s v="Outras Despesas Correntes"/>
    <n v="200000"/>
    <n v="200000"/>
    <n v="0"/>
    <n v="0"/>
    <n v="0"/>
    <x v="1"/>
    <x v="62"/>
    <x v="7"/>
    <x v="1"/>
    <x v="26"/>
  </r>
  <r>
    <n v="410056"/>
    <s v="Agência de Desenvolvimento Regional de Criciúma"/>
    <n v="12"/>
    <s v="Educação"/>
    <n v="610"/>
    <s v="Educação Básica com Qualidade e Equidade"/>
    <n v="13818"/>
    <s v="Administração e manutenção da Gerência Regional de Educação - ADR - Criciúma"/>
    <n v="33"/>
    <s v="Outras Despesas Correntes"/>
    <n v="647332"/>
    <n v="61058.35"/>
    <n v="61058.35"/>
    <n v="61058.35"/>
    <n v="61058.35"/>
    <x v="1"/>
    <x v="19"/>
    <x v="6"/>
    <x v="1"/>
    <x v="6"/>
  </r>
  <r>
    <n v="540093"/>
    <s v="Fundo Rotativo da Penitenciária de Curitibanos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6"/>
    <s v="Profissionalização e reintegração social do apenado da região do planalto serrano"/>
    <n v="44"/>
    <s v="Investimentos"/>
    <n v="500000"/>
    <n v="200564"/>
    <n v="198529.97"/>
    <n v="198529.97"/>
    <n v="198529.97"/>
    <x v="1"/>
    <x v="80"/>
    <x v="9"/>
    <x v="1"/>
    <x v="12"/>
  </r>
  <r>
    <n v="530001"/>
    <s v="Secretaria de Estado da Infraestrutura e Mobilidade"/>
    <n v="26"/>
    <s v="Transporte"/>
    <n v="120"/>
    <s v="Integração Logística"/>
    <n v="5697"/>
    <s v="Administração, manutenção e gerenciamento dos aeroportos locais e regionais - SIE"/>
    <n v="33"/>
    <s v="Outras Despesas Correntes"/>
    <n v="10500000"/>
    <n v="7160162.5999999996"/>
    <n v="6196011.0800000001"/>
    <n v="5567322.3600000003"/>
    <n v="5567322.3600000003"/>
    <x v="1"/>
    <x v="5"/>
    <x v="4"/>
    <x v="1"/>
    <x v="46"/>
  </r>
  <r>
    <n v="520090"/>
    <s v="Fundo Estadual de Apoio aos Municípios"/>
    <n v="4"/>
    <s v="Administração"/>
    <n v="101"/>
    <s v="Acelera Santa Catarina"/>
    <n v="12719"/>
    <s v="Apoio a projetos municipais de investimentos - Pacto pelos Municípios"/>
    <n v="44"/>
    <s v="Investimentos"/>
    <n v="0"/>
    <n v="6564663.2699999996"/>
    <n v="6102155.2999999998"/>
    <n v="6102155.2999999998"/>
    <n v="6102155.2999999998"/>
    <x v="1"/>
    <x v="56"/>
    <x v="2"/>
    <x v="1"/>
    <x v="19"/>
  </r>
  <r>
    <n v="160097"/>
    <s v="Fundo de Melhoria da Polícia Militar"/>
    <n v="6"/>
    <s v="Segurança Pública"/>
    <n v="708"/>
    <s v="Valorização do Servidor - Segurança Pública"/>
    <n v="11793"/>
    <s v="2012, 2013, 2014, 2015, 2016: Aperfeiçoamento dos profissionais de segurança pública - PM; 2017: Inclusão, formação e capacitação do servidor - PM; 2018, 2019, 2020: Instrução e Ensino - PM"/>
    <n v="44"/>
    <s v="Investimentos"/>
    <n v="0"/>
    <n v="314535.62"/>
    <n v="279449.84999999998"/>
    <n v="264511.34999999998"/>
    <n v="254911.35"/>
    <x v="1"/>
    <x v="6"/>
    <x v="5"/>
    <x v="1"/>
    <x v="59"/>
  </r>
  <r>
    <n v="450022"/>
    <s v="Fundação Universidade do Estado de Santa Catarina"/>
    <n v="12"/>
    <s v="Educação"/>
    <n v="630"/>
    <s v="Gestão do Ensino Superior"/>
    <n v="5312"/>
    <s v="Aquisição, construção e reforma de bens imóveis - UDESC/Chapecó - CEO"/>
    <n v="44"/>
    <s v="Investimentos"/>
    <n v="1560000"/>
    <n v="640578.28"/>
    <n v="504343.16"/>
    <n v="412343.16"/>
    <n v="412343.16"/>
    <x v="1"/>
    <x v="50"/>
    <x v="6"/>
    <x v="1"/>
    <x v="36"/>
  </r>
  <r>
    <n v="160084"/>
    <s v="Fundo de Melhoria da Polícia Civil"/>
    <n v="6"/>
    <s v="Segurança Pública"/>
    <n v="707"/>
    <s v="Suporte Institucional Integrado"/>
    <n v="6524"/>
    <s v="Encargos com estagiários - PC"/>
    <n v="33"/>
    <s v="Outras Despesas Correntes"/>
    <n v="2500000"/>
    <n v="2327788.12"/>
    <n v="2327788.12"/>
    <n v="2327788.12"/>
    <n v="2327788.12"/>
    <x v="1"/>
    <x v="52"/>
    <x v="5"/>
    <x v="1"/>
    <x v="33"/>
  </r>
  <r>
    <n v="530023"/>
    <s v="Departamento de Transportes e Terminais"/>
    <n v="26"/>
    <s v="Transporte"/>
    <n v="850"/>
    <s v="2010, 2011: Qualificação e Valorização dos Servidores Públicos; 2012, 2013, 2014, 2015, 2016, 2017, 2018, 2019, 2020: Gestão de Pessoas"/>
    <n v="3960"/>
    <s v="Encargos com estagiários - DETER"/>
    <n v="33"/>
    <s v="Outras Despesas Correntes"/>
    <n v="130032"/>
    <n v="0"/>
    <n v="0"/>
    <n v="0"/>
    <n v="0"/>
    <x v="1"/>
    <x v="11"/>
    <x v="4"/>
    <x v="1"/>
    <x v="1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2206"/>
    <s v="Pesquisa agropecuária - EPAGRI"/>
    <n v="44"/>
    <s v="Investimentos"/>
    <n v="1185162"/>
    <n v="3271491.03"/>
    <n v="914694.67"/>
    <n v="567194.67000000004"/>
    <n v="374194.67"/>
    <x v="1"/>
    <x v="13"/>
    <x v="8"/>
    <x v="1"/>
    <x v="9"/>
  </r>
  <r>
    <n v="410045"/>
    <s v="Agência de Desenvolvimento Regional de Videira"/>
    <n v="12"/>
    <s v="Educação"/>
    <n v="625"/>
    <s v="Valorização dos Profissionais da Educação"/>
    <n v="13786"/>
    <s v="Capacitação de profissionais da educação básica - ADR - Videira"/>
    <n v="33"/>
    <s v="Outras Despesas Correntes"/>
    <n v="134100"/>
    <n v="0"/>
    <n v="0"/>
    <n v="0"/>
    <n v="0"/>
    <x v="1"/>
    <x v="75"/>
    <x v="6"/>
    <x v="1"/>
    <x v="8"/>
  </r>
  <r>
    <n v="410041"/>
    <s v="Agência de Desenvolvimento Regional de Xanxerê"/>
    <n v="12"/>
    <s v="Educação"/>
    <n v="625"/>
    <s v="Valorização dos Profissionais da Educação"/>
    <n v="13715"/>
    <s v="Administração de pessoal e encargos sociais - GERED - ADR - Xanxerê"/>
    <n v="33"/>
    <s v="Outras Despesas Correntes"/>
    <n v="98764"/>
    <n v="40746.300000000003"/>
    <n v="40746.300000000003"/>
    <n v="40746.300000000003"/>
    <n v="40746.300000000003"/>
    <x v="1"/>
    <x v="69"/>
    <x v="6"/>
    <x v="1"/>
    <x v="8"/>
  </r>
  <r>
    <n v="230001"/>
    <s v="Secretaria de Estado do Turismo, Cultura e Esporte"/>
    <n v="27"/>
    <s v="Desporto e Lazer"/>
    <n v="650"/>
    <s v="Desenvolvimento e Fortalecimento do Esporte e do Lazer"/>
    <n v="11696"/>
    <s v="Incentivo esportivo e manutenção de entidades ligadas ao setor - SOL"/>
    <n v="33"/>
    <s v="Outras Despesas Correntes"/>
    <n v="2293720"/>
    <n v="0"/>
    <n v="0"/>
    <n v="0"/>
    <n v="0"/>
    <x v="1"/>
    <x v="47"/>
    <x v="17"/>
    <x v="1"/>
    <x v="45"/>
  </r>
  <r>
    <n v="410039"/>
    <s v="Agência de Desenvolvimento Regional de São Lourenço do Oeste"/>
    <n v="12"/>
    <s v="Educação"/>
    <n v="610"/>
    <s v="Educação Básica com Qualidade e Equidade"/>
    <n v="13663"/>
    <s v="Operacionalização da educação profissional - ADR - São Lourenço do Oeste"/>
    <n v="33"/>
    <s v="Outras Despesas Correntes"/>
    <n v="203451"/>
    <n v="596.6"/>
    <n v="596.6"/>
    <n v="596.6"/>
    <n v="596.6"/>
    <x v="1"/>
    <x v="71"/>
    <x v="6"/>
    <x v="1"/>
    <x v="6"/>
  </r>
  <r>
    <n v="160097"/>
    <s v="Fundo de Melhoria da Polícia Militar"/>
    <n v="12"/>
    <s v="Educação"/>
    <n v="610"/>
    <s v="Educação Básica com Qualidade e Equidade"/>
    <n v="10673"/>
    <s v="Ampliação e modernização do PROERD - SED"/>
    <n v="33"/>
    <s v="Outras Despesas Correntes"/>
    <n v="0"/>
    <n v="318815.5"/>
    <n v="237815.5"/>
    <n v="64916"/>
    <n v="64916"/>
    <x v="1"/>
    <x v="6"/>
    <x v="6"/>
    <x v="1"/>
    <x v="6"/>
  </r>
  <r>
    <n v="440001"/>
    <s v="Secretaria de Estado da Agricultura, Pesca e Desenvolvimento Rural"/>
    <n v="20"/>
    <s v="Agricultura"/>
    <n v="300"/>
    <s v="Qualidade de Vida no Campo e na Cidade"/>
    <n v="11341"/>
    <s v="Apoio a projetos de desenvolvimento rural e pesqueiro - SAR"/>
    <n v="33"/>
    <s v="Outras Despesas Correntes"/>
    <n v="237140"/>
    <n v="1640110.78"/>
    <n v="670110.78"/>
    <n v="670110.78"/>
    <n v="670110.78"/>
    <x v="1"/>
    <x v="70"/>
    <x v="8"/>
    <x v="1"/>
    <x v="18"/>
  </r>
  <r>
    <n v="530025"/>
    <s v="Departamento Estadual de Infraestrutura"/>
    <n v="26"/>
    <s v="Transporte"/>
    <n v="850"/>
    <s v="2010, 2011: Qualificação e Valorização dos Servidores Públicos; 2012, 2013, 2014, 2015, 2016, 2017, 2018, 2019, 2020: Gestão de Pessoas"/>
    <n v="28"/>
    <s v="Encargos com estagiários - DEINFRA"/>
    <n v="33"/>
    <s v="Outras Despesas Correntes"/>
    <n v="700000"/>
    <n v="226050.18"/>
    <n v="226050.18"/>
    <n v="226050.18"/>
    <n v="226050.18"/>
    <x v="1"/>
    <x v="24"/>
    <x v="4"/>
    <x v="1"/>
    <x v="1"/>
  </r>
  <r>
    <n v="270029"/>
    <s v="Agência de Regulação de Serviços Públicos de Santa Catarina - Aresc"/>
    <n v="26"/>
    <s v="Transporte"/>
    <n v="115"/>
    <s v="Gestão do Sistema de Transporte Intermunicipal de Pessoas"/>
    <n v="14276"/>
    <s v="Fiscalizar e monitorar transportes coletivos em rodovias estaduais"/>
    <n v="44"/>
    <s v="Investimentos"/>
    <n v="0"/>
    <n v="21000"/>
    <n v="20994"/>
    <n v="20994"/>
    <n v="20994"/>
    <x v="1"/>
    <x v="89"/>
    <x v="4"/>
    <x v="1"/>
    <x v="24"/>
  </r>
  <r>
    <n v="520002"/>
    <s v="Encargos Gerais do Estado"/>
    <n v="4"/>
    <s v="Administração"/>
    <n v="900"/>
    <s v="Gestão Administrativa - Poder Executivo"/>
    <n v="978"/>
    <s v="Obrigações patronais - EGE"/>
    <n v="31"/>
    <s v="Pessoal e Encargos Sociais"/>
    <n v="2500000"/>
    <n v="2500000"/>
    <n v="2500000"/>
    <n v="2500000"/>
    <n v="2500000"/>
    <x v="1"/>
    <x v="3"/>
    <x v="2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44"/>
    <s v="2019: AP - Pavim SC-390, tr BR-116 (p Lages) - São Jorge, acesso Bodegão (p Usina Pai-Querê/ Coxilha Rica); 2020: Pavim SC-390, tr BR-116 (p/ Lages) - São Jorge, acesso Bodegão (p/ usina Pai-Querê / Coxilha Rica)"/>
    <n v="44"/>
    <s v="Investimentos"/>
    <n v="0"/>
    <n v="31745840.239999998"/>
    <n v="12044264.189999999"/>
    <n v="7791503.9400000004"/>
    <n v="7791503.9400000004"/>
    <x v="1"/>
    <x v="5"/>
    <x v="4"/>
    <x v="1"/>
    <x v="15"/>
  </r>
  <r>
    <n v="260022"/>
    <s v="Companhia de Habitação do Estado de Santa Catarina S.A."/>
    <n v="16"/>
    <s v="Habitação"/>
    <n v="850"/>
    <s v="2010, 2011: Qualificação e Valorização dos Servidores Públicos; 2012, 2013, 2014, 2015, 2016, 2017, 2018, 2019, 2020: Gestão de Pessoas"/>
    <n v="3255"/>
    <s v="Encargos com estagiários - COHAB"/>
    <n v="33"/>
    <s v="Outras Despesas Correntes"/>
    <n v="35000"/>
    <n v="35000"/>
    <n v="7804.3"/>
    <n v="7804.3"/>
    <n v="7804.3"/>
    <x v="1"/>
    <x v="39"/>
    <x v="15"/>
    <x v="1"/>
    <x v="1"/>
  </r>
  <r>
    <n v="230021"/>
    <s v="Fundação Catarinense de Esporte"/>
    <n v="27"/>
    <s v="Desporto e Lazer"/>
    <n v="900"/>
    <s v="Gestão Administrativa - Poder Executivo"/>
    <n v="4698"/>
    <s v="Manutenção e modernização dos serviços de tecnologia da informação e comunicação - FESPORTE"/>
    <n v="44"/>
    <s v="Investimentos"/>
    <n v="100000"/>
    <n v="1740.13"/>
    <n v="1740.13"/>
    <n v="1740.13"/>
    <n v="1740.13"/>
    <x v="1"/>
    <x v="44"/>
    <x v="17"/>
    <x v="1"/>
    <x v="4"/>
  </r>
  <r>
    <n v="450022"/>
    <s v="Fundação Universidade do Estado de Santa Catarina"/>
    <n v="12"/>
    <s v="Educação"/>
    <n v="630"/>
    <s v="Gestão do Ensino Superior"/>
    <n v="5315"/>
    <s v="Aquisição, construção e reforma de bens imóveis - UDESC/Lages - CAV"/>
    <n v="33"/>
    <s v="Outras Despesas Correntes"/>
    <n v="50000"/>
    <n v="205552.27"/>
    <n v="159297.10999999999"/>
    <n v="159297.10999999999"/>
    <n v="159297.10999999999"/>
    <x v="1"/>
    <x v="50"/>
    <x v="6"/>
    <x v="1"/>
    <x v="36"/>
  </r>
  <r>
    <n v="180001"/>
    <s v="Secretaria de Estado do Planejamento"/>
    <n v="4"/>
    <s v="Administração"/>
    <n v="208"/>
    <s v="Planejamento Estratégico de Desenvolvimento e Gestão de Informações"/>
    <n v="11539"/>
    <s v="2012, 2013, 2014, 2015: Capacitação institucional dos integrantes das SDRs e CDRs - SPG; 2016: Desenvolvimento de estudos, pesquisas e ações para modernização organizacional; 2017, 2018, 2019: Desenvolvimento de planos, estudos, pesquisas e ações para modernização organizacional"/>
    <n v="33"/>
    <s v="Outras Despesas Correntes"/>
    <n v="8000"/>
    <n v="0"/>
    <n v="0"/>
    <n v="0"/>
    <n v="0"/>
    <x v="1"/>
    <x v="15"/>
    <x v="2"/>
    <x v="1"/>
    <x v="11"/>
  </r>
  <r>
    <n v="480091"/>
    <s v="Fundo Estadual de Saúde"/>
    <n v="10"/>
    <s v="Saúde"/>
    <n v="430"/>
    <s v="Atenção de Média e Alta Complexidade Ambulatorial e Hospitalar"/>
    <n v="13317"/>
    <s v="2016: AP - Fortalecimento dos hospitais filantrópicos da região - SDR - Maravilha; 2017, 2018, 2019: AP - Fortalecimento dos hospitais filantrópicos da região - ADR - Maravilha"/>
    <n v="33"/>
    <s v="Outras Despesas Correntes"/>
    <n v="100000"/>
    <n v="0"/>
    <n v="0"/>
    <n v="0"/>
    <n v="0"/>
    <x v="1"/>
    <x v="0"/>
    <x v="0"/>
    <x v="1"/>
    <x v="0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2960"/>
    <s v="Elaboração de estudos e planos para o sistema aeroviário estadual"/>
    <n v="44"/>
    <s v="Investimentos"/>
    <n v="0"/>
    <n v="0"/>
    <n v="0"/>
    <n v="0"/>
    <n v="0"/>
    <x v="1"/>
    <x v="5"/>
    <x v="4"/>
    <x v="1"/>
    <x v="38"/>
  </r>
  <r>
    <n v="480091"/>
    <s v="Fundo Estadual de Saúde"/>
    <n v="10"/>
    <s v="Saúde"/>
    <n v="430"/>
    <s v="Atenção de Média e Alta Complexidade Ambulatorial e Hospitalar"/>
    <n v="8641"/>
    <s v="2010: Custear Despesas Medicam, Material Enferm e Cirurg Hospital de Custódia - SDR - Gde Fpolis; 2011: Custear despesas medicam, material enferm e cirurg hospital de Custódia - SDR - Gde Fpolis; 2012, 2013, 2014, 2015: Manutenção do hospital de Custódia de Florianópolis; 2016, 2017, 2018, 2019: Manutenção do Hospital de Custódia de Florianópolis"/>
    <n v="33"/>
    <s v="Outras Despesas Correntes"/>
    <n v="100000"/>
    <n v="0"/>
    <n v="0"/>
    <n v="0"/>
    <n v="0"/>
    <x v="1"/>
    <x v="0"/>
    <x v="0"/>
    <x v="1"/>
    <x v="0"/>
  </r>
  <r>
    <n v="180001"/>
    <s v="Secretaria de Estado do Planejamento"/>
    <n v="4"/>
    <s v="Administração"/>
    <n v="850"/>
    <s v="2010, 2011: Qualificação e Valorização dos Servidores Públicos; 2012, 2013, 2014, 2015, 2016, 2017, 2018, 2019, 2020: Gestão de Pessoas"/>
    <n v="1242"/>
    <s v="Capacitação profissional dos agentes públicos - SPG"/>
    <n v="33"/>
    <s v="Outras Despesas Correntes"/>
    <n v="5000"/>
    <n v="1980"/>
    <n v="0"/>
    <n v="0"/>
    <n v="0"/>
    <x v="1"/>
    <x v="15"/>
    <x v="2"/>
    <x v="1"/>
    <x v="1"/>
  </r>
  <r>
    <n v="470092"/>
    <s v="Fundo do Plano de Saúde dos Servidores Públicos Estaduais"/>
    <n v="4"/>
    <s v="Administração"/>
    <n v="900"/>
    <s v="Gestão Administrativa - Poder Executivo"/>
    <n v="3609"/>
    <s v="Manutenção do Plano Santa Catarina Saúde - FPS - SEA"/>
    <n v="44"/>
    <s v="Investimentos"/>
    <n v="67431"/>
    <n v="67431"/>
    <n v="0"/>
    <n v="0"/>
    <n v="0"/>
    <x v="1"/>
    <x v="49"/>
    <x v="2"/>
    <x v="1"/>
    <x v="4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3343"/>
    <s v="2016: AP - Construção, ampliação e aquisição de equipamentos para unidades sanitárias - SDR - Canoinhas; 2017, 2018: AP - Construção, ampliação e aquisição de equipamentos Unidades Básicas de Saúde - ADR Canoinhas; 2019: AP - Construção, ampliação e aquisição equipamentos Unidades Básicas de Saúde na região de Canoinhas"/>
    <n v="44"/>
    <s v="Investimentos"/>
    <n v="100000"/>
    <n v="0"/>
    <n v="0"/>
    <n v="0"/>
    <n v="0"/>
    <x v="1"/>
    <x v="0"/>
    <x v="0"/>
    <x v="1"/>
    <x v="54"/>
  </r>
  <r>
    <n v="410040"/>
    <s v="Agência de Desenvolvimento Regional de Chapecó"/>
    <n v="4"/>
    <s v="Administração"/>
    <n v="900"/>
    <s v="Gestão Administrativa - Poder Executivo"/>
    <n v="13677"/>
    <s v="Manutenção e modernização dos serviços de tecnologia da informação e comunicação - ADR - Chapecó"/>
    <n v="33"/>
    <s v="Outras Despesas Correntes"/>
    <n v="26000"/>
    <n v="0"/>
    <n v="0"/>
    <n v="0"/>
    <n v="0"/>
    <x v="1"/>
    <x v="14"/>
    <x v="2"/>
    <x v="1"/>
    <x v="4"/>
  </r>
  <r>
    <n v="480091"/>
    <s v="Fundo Estadual de Saúde"/>
    <n v="10"/>
    <s v="Saúde"/>
    <n v="430"/>
    <s v="Atenção de Média e Alta Complexidade Ambulatorial e Hospitalar"/>
    <n v="13355"/>
    <s v="2016: AP - Aquisição de aparelho de ressonância magnética para a região do extremo sul - SDR - Araranguá; 2017, 2018, 2019: AP - Aquisição de aparelho de ressonância magnética para a região do extremo sul - ADR - Araranguá"/>
    <n v="44"/>
    <s v="Investimentos"/>
    <n v="100000"/>
    <n v="0"/>
    <n v="0"/>
    <n v="0"/>
    <n v="0"/>
    <x v="1"/>
    <x v="0"/>
    <x v="0"/>
    <x v="1"/>
    <x v="0"/>
  </r>
  <r>
    <n v="520002"/>
    <s v="Encargos Gerais do Estado"/>
    <n v="4"/>
    <s v="Administração"/>
    <n v="900"/>
    <s v="Gestão Administrativa - Poder Executivo"/>
    <n v="3635"/>
    <s v="Participação no capital social - CIASC"/>
    <n v="45"/>
    <s v="Inversões Financeiras"/>
    <n v="1000"/>
    <n v="1000"/>
    <n v="0"/>
    <n v="0"/>
    <n v="0"/>
    <x v="1"/>
    <x v="3"/>
    <x v="2"/>
    <x v="1"/>
    <x v="4"/>
  </r>
  <r>
    <n v="450091"/>
    <s v="Fundo de Apoio à Manutenção e ao Desenvolvimento da Educação Superior no Estado de SC"/>
    <n v="12"/>
    <s v="Educação"/>
    <n v="627"/>
    <s v="Acesso à Educação Superior"/>
    <n v="10748"/>
    <s v="Bolsa de estudo para estudante da educação superior - Art 171/CE"/>
    <n v="33"/>
    <s v="Outras Despesas Correntes"/>
    <n v="68258034"/>
    <n v="92967296.069999993"/>
    <n v="54795807.799999997"/>
    <n v="52037944.57"/>
    <n v="51286322.630000003"/>
    <x v="1"/>
    <x v="92"/>
    <x v="6"/>
    <x v="1"/>
    <x v="63"/>
  </r>
  <r>
    <n v="470001"/>
    <s v="Secretaria de Estado da Administração"/>
    <n v="4"/>
    <s v="Administração"/>
    <n v="870"/>
    <s v="Pensões Especiais"/>
    <n v="1056"/>
    <s v="Pagamento de pensão em função de decisão judicial"/>
    <n v="33"/>
    <s v="Outras Despesas Correntes"/>
    <n v="4198953"/>
    <n v="2942884.74"/>
    <n v="2942884.74"/>
    <n v="2942884.74"/>
    <n v="2942884.74"/>
    <x v="1"/>
    <x v="35"/>
    <x v="2"/>
    <x v="1"/>
    <x v="31"/>
  </r>
  <r>
    <n v="230001"/>
    <s v="Secretaria de Estado do Turismo, Cultura e Esporte"/>
    <n v="27"/>
    <s v="Desporto e Lazer"/>
    <n v="900"/>
    <s v="Gestão Administrativa - Poder Executivo"/>
    <n v="3816"/>
    <s v="Administração e manutenção dos serviços administrativos gerais - SOL"/>
    <n v="33"/>
    <s v="Outras Despesas Correntes"/>
    <n v="2921350"/>
    <n v="669492.06999999995"/>
    <n v="669492.06999999995"/>
    <n v="669492.06999999995"/>
    <n v="669492.06999999995"/>
    <x v="1"/>
    <x v="47"/>
    <x v="17"/>
    <x v="1"/>
    <x v="4"/>
  </r>
  <r>
    <n v="230021"/>
    <s v="Fundação Catarinense de Esporte"/>
    <n v="12"/>
    <s v="Educação"/>
    <n v="900"/>
    <s v="Gestão Administrativa - Poder Executivo"/>
    <n v="4324"/>
    <s v="Administração e manutenção dos serviços administrativos gerais - FESPORTE"/>
    <n v="33"/>
    <s v="Outras Despesas Correntes"/>
    <n v="3442750"/>
    <n v="2316531.7200000002"/>
    <n v="2192281.1"/>
    <n v="2015396.84"/>
    <n v="2013558.51"/>
    <x v="1"/>
    <x v="44"/>
    <x v="6"/>
    <x v="1"/>
    <x v="4"/>
  </r>
  <r>
    <n v="160084"/>
    <s v="Fundo de Melhoria da Polícia Civil"/>
    <n v="6"/>
    <s v="Segurança Pública"/>
    <n v="707"/>
    <s v="Suporte Institucional Integrado"/>
    <n v="13109"/>
    <s v="2016: Gestão para renovação da frota - PC; 2017, 2018, 2019: Renovação de equipamentos e frota - PC; 2020: Equipamentos e materiais para atividade-fim da Polícia Civil"/>
    <n v="44"/>
    <s v="Investimentos"/>
    <n v="5000000"/>
    <n v="11054824.119999999"/>
    <n v="10141773.24"/>
    <n v="2925358.43"/>
    <n v="2925358.43"/>
    <x v="1"/>
    <x v="52"/>
    <x v="5"/>
    <x v="1"/>
    <x v="33"/>
  </r>
  <r>
    <n v="440001"/>
    <s v="Secretaria de Estado da Agricultura, Pesca e Desenvolvimento Rural"/>
    <n v="20"/>
    <s v="Agricultura"/>
    <n v="300"/>
    <s v="Qualidade de Vida no Campo e na Cidade"/>
    <n v="1126"/>
    <s v="Administração e manutenção dos serviços administrativos gerais - SAR"/>
    <n v="33"/>
    <s v="Outras Despesas Correntes"/>
    <n v="5300000"/>
    <n v="3388610.91"/>
    <n v="3332783.84"/>
    <n v="3124269.11"/>
    <n v="3105557.1"/>
    <x v="1"/>
    <x v="70"/>
    <x v="8"/>
    <x v="1"/>
    <x v="18"/>
  </r>
  <r>
    <n v="410055"/>
    <s v="Agência de Desenvolvimento Regional de Tubarão"/>
    <n v="12"/>
    <s v="Educação"/>
    <n v="625"/>
    <s v="Valorização dos Profissionais da Educação"/>
    <n v="13801"/>
    <s v="Administração de pessoal e encargos sociais - GERED - ADR - Tubarão"/>
    <n v="31"/>
    <s v="Pessoal e Encargos Sociais"/>
    <n v="8803470"/>
    <n v="2386089.98"/>
    <n v="2386089.98"/>
    <n v="2386089.98"/>
    <n v="2386089.98"/>
    <x v="1"/>
    <x v="66"/>
    <x v="6"/>
    <x v="1"/>
    <x v="8"/>
  </r>
  <r>
    <n v="480091"/>
    <s v="Fundo Estadual de Saúde"/>
    <n v="10"/>
    <s v="Saúde"/>
    <n v="430"/>
    <s v="Atenção de Média e Alta Complexidade Ambulatorial e Hospitalar"/>
    <n v="11328"/>
    <s v="2012, 2013, 2014, 2015, 2016: Adequação e aquisição de equipamentos para a atenção a média e alta complexidade; 2017, 2018, 2019, 2020: Realização de convênios para ações de média e alta complexidade"/>
    <n v="33"/>
    <s v="Outras Despesas Correntes"/>
    <n v="29793300"/>
    <n v="163406577.69999999"/>
    <n v="136311190.97999999"/>
    <n v="136311190.97999999"/>
    <n v="133974646.01000001"/>
    <x v="1"/>
    <x v="0"/>
    <x v="0"/>
    <x v="1"/>
    <x v="0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6"/>
    <s v="2012, 2013, 2014, 2015: Aquisição de serviços e equipamentos na área de telecomunicação - DPE; 2016, 2017, 2018, 2019, 2020: Manutenção e modernização dos serviços de tecnologia da informação e comunicação - DPE"/>
    <n v="33"/>
    <s v="Outras Despesas Correntes"/>
    <n v="1823513"/>
    <n v="617152.9"/>
    <n v="425018.1"/>
    <n v="425018.1"/>
    <n v="425018.1"/>
    <x v="1"/>
    <x v="20"/>
    <x v="9"/>
    <x v="1"/>
    <x v="14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6"/>
    <s v="2012, 2013, 2014, 2015: Aquisição de serviços e equipamentos na área de telecomunicação - DPE; 2016, 2017, 2018, 2019, 2020: Manutenção e modernização dos serviços de tecnologia da informação e comunicação - DPE"/>
    <n v="44"/>
    <s v="Investimentos"/>
    <n v="0"/>
    <n v="1275727.1000000001"/>
    <n v="894697.1"/>
    <n v="894697.1"/>
    <n v="894697.1"/>
    <x v="1"/>
    <x v="20"/>
    <x v="9"/>
    <x v="1"/>
    <x v="14"/>
  </r>
  <r>
    <n v="410012"/>
    <s v="Departamento Estadual de Trânsito"/>
    <n v="6"/>
    <s v="Segurança Pública"/>
    <n v="707"/>
    <s v="Suporte Institucional Integrado"/>
    <n v="6503"/>
    <s v="2010: Manutenção e Serviços Administrativos Gerais - FMSP - SSP; 2011: Manutenção e serviços administrativos gerais - FMSP - SSP; 2012, 2013, 2014, 2015: Contratação de serviços para operacionalização da administração - FMSP - SSP; 2016: Administração e manutenção dos serviços administrativos gerais - SSP - DETRAN - IGP; 2017: Administração e manutenção dos insumos, materiais e serviços administrativos gerais; 2018, 2019, 2020: Administração e manutenção dos insumos, materiais e serviços administrativos gerais - SSP"/>
    <n v="33"/>
    <s v="Outras Despesas Correntes"/>
    <n v="0"/>
    <n v="575415.97"/>
    <n v="575415.97"/>
    <n v="329845.95"/>
    <n v="327845.95"/>
    <x v="1"/>
    <x v="76"/>
    <x v="5"/>
    <x v="1"/>
    <x v="33"/>
  </r>
  <r>
    <n v="410040"/>
    <s v="Agência de Desenvolvimento Regional de Chapecó"/>
    <n v="12"/>
    <s v="Educação"/>
    <n v="610"/>
    <s v="Educação Básica com Qualidade e Equidade"/>
    <n v="13681"/>
    <s v="Transporte escolar dos alunos da educação básica - ADR - Chapecó"/>
    <n v="33"/>
    <s v="Outras Despesas Correntes"/>
    <n v="2625859"/>
    <n v="24429"/>
    <n v="24429"/>
    <n v="24429"/>
    <n v="24429"/>
    <x v="1"/>
    <x v="14"/>
    <x v="6"/>
    <x v="1"/>
    <x v="6"/>
  </r>
  <r>
    <n v="160097"/>
    <s v="Fundo de Melhoria da Polícia Militar"/>
    <n v="6"/>
    <s v="Segurança Pública"/>
    <n v="707"/>
    <s v="Suporte Institucional Integrado"/>
    <n v="4072"/>
    <s v="Gestão estratégica, controle e suporte adminsitrativo - PM"/>
    <n v="44"/>
    <s v="Investimentos"/>
    <n v="743979"/>
    <n v="5310780.09"/>
    <n v="4604215.13"/>
    <n v="4276498.88"/>
    <n v="4249658.71"/>
    <x v="1"/>
    <x v="6"/>
    <x v="5"/>
    <x v="1"/>
    <x v="33"/>
  </r>
  <r>
    <n v="410002"/>
    <s v="Procuradoria Geral do Estado"/>
    <n v="3"/>
    <s v="Essencial à Justiça"/>
    <n v="900"/>
    <s v="Gestão Administrativa - Poder Executivo"/>
    <n v="8029"/>
    <s v="Pagamentos de despesas judiciais - PGE"/>
    <n v="33"/>
    <s v="Outras Despesas Correntes"/>
    <n v="1500000"/>
    <n v="1947046.12"/>
    <n v="1501957.32"/>
    <n v="1501957.32"/>
    <n v="1501957.32"/>
    <x v="1"/>
    <x v="73"/>
    <x v="16"/>
    <x v="1"/>
    <x v="4"/>
  </r>
  <r>
    <n v="540095"/>
    <s v="Fundo Rotativo da Penitenciária de Chapecó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8"/>
    <s v="Profissionalização e reintegração social do apenado da região oeste"/>
    <n v="33"/>
    <s v="Outras Despesas Correntes"/>
    <n v="9000000"/>
    <n v="9517908.7300000004"/>
    <n v="4418143.5599999996"/>
    <n v="4102184.31"/>
    <n v="3831963.05"/>
    <x v="1"/>
    <x v="54"/>
    <x v="9"/>
    <x v="1"/>
    <x v="12"/>
  </r>
  <r>
    <n v="270024"/>
    <s v="Fundação de Amparo à Pesquisa e Inovação do Estado de Santa Catarina"/>
    <n v="19"/>
    <s v="Ciência e Tecnologia"/>
    <n v="346"/>
    <s v="Tecnologia e Inovação para o Desenvolvimento Sustentável"/>
    <n v="12985"/>
    <s v="Fomentar projetos e pesquisas nas áreas de desenvolvimento sustentável"/>
    <n v="33"/>
    <s v="Outras Despesas Correntes"/>
    <n v="0"/>
    <n v="662940"/>
    <n v="662940"/>
    <n v="662940"/>
    <n v="662940"/>
    <x v="1"/>
    <x v="53"/>
    <x v="20"/>
    <x v="1"/>
    <x v="44"/>
  </r>
  <r>
    <n v="160091"/>
    <s v="Fundo para Melhoria da Segurança Pública"/>
    <n v="6"/>
    <s v="Segurança Pública"/>
    <n v="707"/>
    <s v="Suporte Institucional Integrado"/>
    <n v="13139"/>
    <s v="Gestão de pessoal terceirizado - DETRAN"/>
    <n v="33"/>
    <s v="Outras Despesas Correntes"/>
    <n v="24004494"/>
    <n v="21869811.75"/>
    <n v="21848916.969999999"/>
    <n v="20477222.420000002"/>
    <n v="20477222.420000002"/>
    <x v="1"/>
    <x v="65"/>
    <x v="5"/>
    <x v="1"/>
    <x v="33"/>
  </r>
  <r>
    <n v="440001"/>
    <s v="Secretaria de Estado da Agricultura, Pesca e Desenvolvimento Rural"/>
    <n v="20"/>
    <s v="Agricultura"/>
    <n v="320"/>
    <s v="Agricultura Familiar"/>
    <n v="11367"/>
    <s v="2012, 2013, 2014, 2015: Engenharia rural - SAR; 2016: Infraestrutura Rural -SAR; 2017, 2018, 2019, 2020: Infraestrutura rural - SAR"/>
    <n v="44"/>
    <s v="Investimentos"/>
    <n v="900000"/>
    <n v="31536334.850000001"/>
    <n v="24565163.030000001"/>
    <n v="19032063.030000001"/>
    <n v="13629854.029999999"/>
    <x v="1"/>
    <x v="70"/>
    <x v="8"/>
    <x v="1"/>
    <x v="13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10938"/>
    <s v="Encargos com estagiários - ENA"/>
    <n v="33"/>
    <s v="Outras Despesas Correntes"/>
    <n v="120000"/>
    <n v="73641.649999999994"/>
    <n v="38641.65"/>
    <n v="34223.29"/>
    <n v="34223.29"/>
    <x v="1"/>
    <x v="58"/>
    <x v="2"/>
    <x v="1"/>
    <x v="1"/>
  </r>
  <r>
    <n v="410057"/>
    <s v="Agência de Desenvolvimento Regional de Araranguá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0"/>
    <n v="450000"/>
    <n v="450000"/>
    <n v="450000"/>
    <n v="450000"/>
    <x v="1"/>
    <x v="28"/>
    <x v="2"/>
    <x v="1"/>
    <x v="4"/>
  </r>
  <r>
    <n v="450001"/>
    <s v="Secretaria de Estado da Educação"/>
    <n v="12"/>
    <s v="Educação"/>
    <n v="625"/>
    <s v="Valorização dos Profissionais da Educação"/>
    <n v="1008"/>
    <s v="Administração de pessoal e encargos sociais - educação infantil - SED"/>
    <n v="31"/>
    <s v="Pessoal e Encargos Sociais"/>
    <n v="15514008"/>
    <n v="9639898"/>
    <n v="8016384.3700000001"/>
    <n v="8016384.3700000001"/>
    <n v="8016384.3700000001"/>
    <x v="1"/>
    <x v="42"/>
    <x v="6"/>
    <x v="1"/>
    <x v="8"/>
  </r>
  <r>
    <n v="450021"/>
    <s v="Fundação Catarinense de Educação Especial"/>
    <n v="12"/>
    <s v="Educação"/>
    <n v="850"/>
    <s v="2010, 2011: Qualificação e Valorização dos Servidores Públicos; 2012, 2013, 2014, 2015, 2016, 2017, 2018, 2019, 2020: Gestão de Pessoas"/>
    <n v="8661"/>
    <s v="Administração de pessoal e encargos sociais - educação especial - FCEE"/>
    <n v="33"/>
    <s v="Outras Despesas Correntes"/>
    <n v="9168176"/>
    <n v="9151361.1099999994"/>
    <n v="9150285.2799999993"/>
    <n v="9150285.2799999993"/>
    <n v="8968210.6099999994"/>
    <x v="1"/>
    <x v="29"/>
    <x v="6"/>
    <x v="1"/>
    <x v="1"/>
  </r>
  <r>
    <n v="480091"/>
    <s v="Fundo Estadual de Saúde"/>
    <n v="10"/>
    <s v="Saúde"/>
    <n v="101"/>
    <s v="Acelera Santa Catarina"/>
    <n v="12574"/>
    <s v="Ampliação do hospital e maternidade Teresa Ramos - Lages"/>
    <n v="44"/>
    <s v="Investimentos"/>
    <n v="0"/>
    <n v="5182213.62"/>
    <n v="2000000"/>
    <n v="456670.86"/>
    <n v="456670.86"/>
    <x v="1"/>
    <x v="0"/>
    <x v="0"/>
    <x v="1"/>
    <x v="19"/>
  </r>
  <r>
    <n v="480091"/>
    <s v="Fundo Estadual de Saúde"/>
    <n v="10"/>
    <s v="Saúde"/>
    <n v="430"/>
    <s v="Atenção de Média e Alta Complexidade Ambulatorial e Hospitalar"/>
    <n v="11293"/>
    <s v="2012, 2013, 2014, 2015: Manutenção, implementação e ampliação das unidades do SAMU; 2016: Manutenção, implementação e ampliação das unidades do Serviço de Atendimento Movel de Urgência; 2017: Manutenção das unidades do Serviço de Atendimento Móvel de Urgência (SAMU); 2018, 2019, 2020: Manutenção do Serviço de Atendimento Móvel de Urgência - SAMU"/>
    <n v="33"/>
    <s v="Outras Despesas Correntes"/>
    <n v="112370000"/>
    <n v="77730734.150000006"/>
    <n v="70682901.370000005"/>
    <n v="70682834.549999997"/>
    <n v="70682834.549999997"/>
    <x v="1"/>
    <x v="0"/>
    <x v="0"/>
    <x v="1"/>
    <x v="0"/>
  </r>
  <r>
    <n v="530025"/>
    <s v="Departamento Estadual de Infraestrutura"/>
    <n v="26"/>
    <s v="Transporte"/>
    <n v="110"/>
    <s v="Construção de Rodovias"/>
    <n v="846"/>
    <s v="2010: SC-458 Terrapl/Pavim/OAE/Superv. Trecho Jaborá - Entr.SC-135 e Contorno de Ouro e Capinzal; 2011: SC-458 terrapl/pavim/OAE/superv trecho Jaborá - entr SC-135 e contorno de Ouro e Capinzal; 2012: Pavimentação da SC-458, trecho Jaborá - SC-135 e contornos de Ouro e Capinzal; 2013, 2014, 2015: Pavimentação da SC-467, tr. Jaborá - Entr. SC-150 (p/ Ouro)  / Ct.Ac.Jaborá / Ac.Sta.Helena - BID-VI; 2016, 2017, 2018, 2019: Pavimentação da SC-467, trecho Jaborá - entr SC-150 (p/ Ouro) /ct ac Jaborá /ac Sta Helena - BID-VI"/>
    <n v="44"/>
    <s v="Investimentos"/>
    <n v="24000000"/>
    <n v="956200.31"/>
    <n v="956200.31"/>
    <n v="956200.31"/>
    <n v="956200.31"/>
    <x v="0"/>
    <x v="24"/>
    <x v="4"/>
    <x v="23"/>
    <x v="40"/>
  </r>
  <r>
    <n v="410060"/>
    <s v="Agência de Desenvolvimento Regional de Mafra"/>
    <n v="12"/>
    <s v="Educação"/>
    <n v="610"/>
    <s v="Educação Básica com Qualidade e Equidade"/>
    <n v="13899"/>
    <s v="Operacionalização da educação básica - ADR - Mafra"/>
    <n v="44"/>
    <s v="Investimentos"/>
    <n v="126258"/>
    <n v="20477"/>
    <n v="20477"/>
    <n v="20477"/>
    <n v="20477"/>
    <x v="1"/>
    <x v="2"/>
    <x v="6"/>
    <x v="1"/>
    <x v="6"/>
  </r>
  <r>
    <n v="410057"/>
    <s v="Agência de Desenvolvimento Regional de Araranguá"/>
    <n v="4"/>
    <s v="Administração"/>
    <n v="900"/>
    <s v="Gestão Administrativa - Poder Executivo"/>
    <n v="13843"/>
    <s v="Administração e manutenção dos serviços administrativos gerais - ADR - Araranguá"/>
    <n v="33"/>
    <s v="Outras Despesas Correntes"/>
    <n v="819000"/>
    <n v="154629.06"/>
    <n v="154629.06"/>
    <n v="154629.06"/>
    <n v="154629.06"/>
    <x v="1"/>
    <x v="28"/>
    <x v="2"/>
    <x v="1"/>
    <x v="4"/>
  </r>
  <r>
    <n v="410057"/>
    <s v="Agência de Desenvolvimento Regional de Araranguá"/>
    <n v="4"/>
    <s v="Administração"/>
    <n v="850"/>
    <s v="2010, 2011: Qualificação e Valorização dos Servidores Públicos; 2012, 2013, 2014, 2015, 2016, 2017, 2018, 2019, 2020: Gestão de Pessoas"/>
    <n v="13841"/>
    <s v="Administração de pessoal e encargos sociais - ADR - Araranguá"/>
    <n v="33"/>
    <s v="Outras Despesas Correntes"/>
    <n v="140000"/>
    <n v="23646.95"/>
    <n v="23646.95"/>
    <n v="23646.95"/>
    <n v="23646.95"/>
    <x v="1"/>
    <x v="28"/>
    <x v="2"/>
    <x v="1"/>
    <x v="1"/>
  </r>
  <r>
    <n v="230023"/>
    <s v="Santa Catarina Turismo S.A."/>
    <n v="23"/>
    <s v="Comércio e Serviços"/>
    <n v="640"/>
    <s v="Desenvolvimento do Turismo Catarinense"/>
    <n v="11496"/>
    <s v="2012, 2013, 2014, 2015: Participação e apoio na realização de eventos  em âmbito regional, estadual e internacional; 2016, 2017, 2018, 2019: Divulgação do potencial turístico de Santa Catarina em eventos em âmbito regional, estadual e intern"/>
    <n v="33"/>
    <s v="Outras Despesas Correntes"/>
    <n v="2850000"/>
    <n v="1043866.85"/>
    <n v="1038321.42"/>
    <n v="1038321.42"/>
    <n v="1038321.42"/>
    <x v="1"/>
    <x v="64"/>
    <x v="12"/>
    <x v="1"/>
    <x v="20"/>
  </r>
  <r>
    <n v="160097"/>
    <s v="Fundo de Melhoria da Polícia Militar"/>
    <n v="12"/>
    <s v="Educação"/>
    <n v="635"/>
    <s v="Desenvolvimento do Desporto Educacional"/>
    <n v="14201"/>
    <s v="Realização de eventos - Desporto educacional"/>
    <n v="44"/>
    <s v="Investimentos"/>
    <n v="0"/>
    <n v="71141.19"/>
    <n v="71141.19"/>
    <n v="71141.19"/>
    <n v="71141.19"/>
    <x v="1"/>
    <x v="6"/>
    <x v="6"/>
    <x v="1"/>
    <x v="67"/>
  </r>
  <r>
    <n v="530025"/>
    <s v="Departamento Estadual de Infraestrutura"/>
    <n v="26"/>
    <s v="Transporte"/>
    <n v="140"/>
    <s v="Reabilitação e Aumento de Capacidade de Rodovias"/>
    <n v="3548"/>
    <s v="Reabilitação e aumento de capacidade de rodovias - obras e supervisão - DEINFRA"/>
    <n v="44"/>
    <s v="Investimentos"/>
    <n v="11000000"/>
    <n v="34753.43"/>
    <n v="34753.43"/>
    <n v="34753.43"/>
    <n v="34753.43"/>
    <x v="0"/>
    <x v="24"/>
    <x v="4"/>
    <x v="24"/>
    <x v="25"/>
  </r>
  <r>
    <n v="410038"/>
    <s v="Agência de Desenvolvimento Regional de Maravilha"/>
    <n v="12"/>
    <s v="Educação"/>
    <n v="610"/>
    <s v="Educação Básica com Qualidade e Equidade"/>
    <n v="13644"/>
    <s v="Operacionalização da educação básica - ADR - Maravilha"/>
    <n v="44"/>
    <s v="Investimentos"/>
    <n v="76358"/>
    <n v="0"/>
    <n v="0"/>
    <n v="0"/>
    <n v="0"/>
    <x v="1"/>
    <x v="34"/>
    <x v="6"/>
    <x v="1"/>
    <x v="6"/>
  </r>
  <r>
    <n v="470076"/>
    <s v="Fundo Financeiro"/>
    <n v="9"/>
    <s v="Previdência Social"/>
    <n v="860"/>
    <s v="Gestão Previdenciária"/>
    <n v="9661"/>
    <s v="Pensões - MPSC - Fundo Financeiro"/>
    <n v="31"/>
    <s v="Pessoal e Encargos Sociais"/>
    <n v="36600000"/>
    <n v="36600000"/>
    <n v="31499671.73"/>
    <n v="31499671.73"/>
    <n v="31499671.73"/>
    <x v="1"/>
    <x v="25"/>
    <x v="1"/>
    <x v="1"/>
    <x v="17"/>
  </r>
  <r>
    <n v="470001"/>
    <s v="Secretaria de Estado da Administração"/>
    <n v="8"/>
    <s v="Assistência Social"/>
    <n v="870"/>
    <s v="Pensões Especiais"/>
    <n v="12749"/>
    <s v="Pagamento de pensão especial aos portadores de epidermólise bolhosa"/>
    <n v="33"/>
    <s v="Outras Despesas Correntes"/>
    <n v="23408"/>
    <n v="23952"/>
    <n v="23952"/>
    <n v="23952"/>
    <n v="23952"/>
    <x v="1"/>
    <x v="35"/>
    <x v="11"/>
    <x v="1"/>
    <x v="31"/>
  </r>
  <r>
    <n v="410042"/>
    <s v="Agência de Desenvolvimento Regional de Concórdia"/>
    <n v="12"/>
    <s v="Educação"/>
    <n v="625"/>
    <s v="Valorização dos Profissionais da Educação"/>
    <n v="13724"/>
    <s v="Capacitação de profissionais da educação básica - ADR - Concórdia"/>
    <n v="33"/>
    <s v="Outras Despesas Correntes"/>
    <n v="69061"/>
    <n v="24350"/>
    <n v="24350"/>
    <n v="24350"/>
    <n v="24350"/>
    <x v="1"/>
    <x v="78"/>
    <x v="6"/>
    <x v="1"/>
    <x v="8"/>
  </r>
  <r>
    <n v="410057"/>
    <s v="Agência de Desenvolvimento Regional de Araranguá"/>
    <n v="12"/>
    <s v="Educação"/>
    <n v="610"/>
    <s v="Educação Básica com Qualidade e Equidade"/>
    <n v="13865"/>
    <s v="AP - Manutenção e reforma de escolas - educação básica - ADR - Araranguá"/>
    <n v="44"/>
    <s v="Investimentos"/>
    <n v="29883"/>
    <n v="7719.05"/>
    <n v="7719.05"/>
    <n v="7719.05"/>
    <n v="7719.05"/>
    <x v="1"/>
    <x v="28"/>
    <x v="6"/>
    <x v="1"/>
    <x v="6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33"/>
    <s v="Pavimentação trecho Vila da Glória - Jaca/Itapoá"/>
    <n v="44"/>
    <s v="Investimentos"/>
    <n v="4000000"/>
    <n v="0"/>
    <n v="0"/>
    <n v="0"/>
    <n v="0"/>
    <x v="1"/>
    <x v="24"/>
    <x v="4"/>
    <x v="1"/>
    <x v="15"/>
  </r>
  <r>
    <n v="410045"/>
    <s v="Agência de Desenvolvimento Regional de Videira"/>
    <n v="18"/>
    <s v="Gestão Ambiental"/>
    <n v="730"/>
    <s v="Gestão de Riscos"/>
    <n v="12480"/>
    <s v="2013, 2014, 2015: Obras e contratação de serviços de caráter preventivo; 2016, 2017, 2018, 2019: Ações Preventivas em Defesa Civil"/>
    <n v="33"/>
    <s v="Outras Despesas Correntes"/>
    <n v="0"/>
    <n v="250000"/>
    <n v="250000"/>
    <n v="250000"/>
    <n v="250000"/>
    <x v="1"/>
    <x v="75"/>
    <x v="7"/>
    <x v="1"/>
    <x v="30"/>
  </r>
  <r>
    <n v="470076"/>
    <s v="Fundo Financeiro"/>
    <n v="9"/>
    <s v="Previdência Social"/>
    <n v="860"/>
    <s v="Gestão Previdenciária"/>
    <n v="9360"/>
    <s v="Pensões - Poder Executivo - Fundo Financeiro"/>
    <n v="33"/>
    <s v="Outras Despesas Correntes"/>
    <n v="5050000"/>
    <n v="0"/>
    <n v="0"/>
    <n v="0"/>
    <n v="0"/>
    <x v="1"/>
    <x v="25"/>
    <x v="1"/>
    <x v="1"/>
    <x v="17"/>
  </r>
  <r>
    <n v="410042"/>
    <s v="Agência de Desenvolvimento Regional de Concórdia"/>
    <n v="4"/>
    <s v="Administração"/>
    <n v="900"/>
    <s v="Gestão Administrativa - Poder Executivo"/>
    <n v="13727"/>
    <s v="Manutenção e modernização dos serviços de tecnologia da informação e comunicação - ADR - Concórdia"/>
    <n v="33"/>
    <s v="Outras Despesas Correntes"/>
    <n v="35000"/>
    <n v="18270.07"/>
    <n v="18270.07"/>
    <n v="18270.07"/>
    <n v="18270.07"/>
    <x v="1"/>
    <x v="78"/>
    <x v="2"/>
    <x v="1"/>
    <x v="4"/>
  </r>
  <r>
    <n v="470091"/>
    <s v="Fundo de Materiais, Publicações e Impressos Oficiais"/>
    <n v="4"/>
    <s v="Administração"/>
    <n v="900"/>
    <s v="Gestão Administrativa - Poder Executivo"/>
    <n v="12967"/>
    <s v="Administração e manutenção dos serviços do Teatro Pedro Ivo - FMPIO - SEA"/>
    <n v="33"/>
    <s v="Outras Despesas Correntes"/>
    <n v="1143716"/>
    <n v="1142525.24"/>
    <n v="672547.25"/>
    <n v="672547.25"/>
    <n v="672547.25"/>
    <x v="1"/>
    <x v="36"/>
    <x v="2"/>
    <x v="1"/>
    <x v="4"/>
  </r>
  <r>
    <n v="270023"/>
    <s v="Junta Comercial do Estado de Santa Catarina"/>
    <n v="23"/>
    <s v="Comércio e Serviços"/>
    <n v="850"/>
    <s v="2010, 2011: Qualificação e Valorização dos Servidores Públicos; 2012, 2013, 2014, 2015, 2016, 2017, 2018, 2019, 2020: Gestão de Pessoas"/>
    <n v="5202"/>
    <s v="Encargos com estagiários - JUCESC"/>
    <n v="33"/>
    <s v="Outras Despesas Correntes"/>
    <n v="75600"/>
    <n v="75600"/>
    <n v="31379.360000000001"/>
    <n v="31379.360000000001"/>
    <n v="31379.360000000001"/>
    <x v="1"/>
    <x v="55"/>
    <x v="12"/>
    <x v="1"/>
    <x v="1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097"/>
    <s v="Apoio financeiro às APAES - Lei 13.633/2005"/>
    <n v="44"/>
    <s v="Investimentos"/>
    <n v="0"/>
    <n v="287319.65000000002"/>
    <n v="287319.65000000002"/>
    <n v="287319.65000000002"/>
    <n v="287319.65000000002"/>
    <x v="1"/>
    <x v="29"/>
    <x v="6"/>
    <x v="1"/>
    <x v="27"/>
  </r>
  <r>
    <n v="270029"/>
    <s v="Agência de Regulação de Serviços Públicos de Santa Catarina - Aresc"/>
    <n v="17"/>
    <s v="Saneamento"/>
    <n v="950"/>
    <s v="Defesa dos Interesses Sociais"/>
    <n v="13044"/>
    <s v="Fiscalização e regulação de saneamento básico - ARESC"/>
    <n v="44"/>
    <s v="Investimentos"/>
    <n v="16565"/>
    <n v="735799.53"/>
    <n v="234992.9"/>
    <n v="234992.9"/>
    <n v="234992.9"/>
    <x v="1"/>
    <x v="89"/>
    <x v="21"/>
    <x v="1"/>
    <x v="65"/>
  </r>
  <r>
    <n v="550091"/>
    <s v="Fundo Estadual de Defesa Civil"/>
    <n v="6"/>
    <s v="Segurança Pública"/>
    <n v="850"/>
    <s v="2010, 2011: Qualificação e Valorização dos Servidores Públicos; 2012, 2013, 2014, 2015, 2016, 2017, 2018, 2019, 2020: Gestão de Pessoas"/>
    <n v="12993"/>
    <s v="Capacitação profissional dos agentes públicos - SDC"/>
    <n v="33"/>
    <s v="Outras Despesas Correntes"/>
    <n v="30000"/>
    <n v="24000"/>
    <n v="4020"/>
    <n v="4020"/>
    <n v="4020"/>
    <x v="1"/>
    <x v="72"/>
    <x v="5"/>
    <x v="1"/>
    <x v="1"/>
  </r>
  <r>
    <n v="520002"/>
    <s v="Encargos Gerais do Estado"/>
    <n v="4"/>
    <s v="Administração"/>
    <n v="900"/>
    <s v="Gestão Administrativa - Poder Executivo"/>
    <n v="3297"/>
    <s v="Despesas centralizadas diversas - EGE"/>
    <n v="44"/>
    <s v="Investimentos"/>
    <n v="0"/>
    <n v="2622811.79"/>
    <n v="2622811.79"/>
    <n v="2622811.79"/>
    <n v="2622811.79"/>
    <x v="1"/>
    <x v="3"/>
    <x v="2"/>
    <x v="1"/>
    <x v="4"/>
  </r>
  <r>
    <n v="450001"/>
    <s v="Secretaria de Estado da Educação"/>
    <n v="12"/>
    <s v="Educação"/>
    <n v="610"/>
    <s v="Educação Básica com Qualidade e Equidade"/>
    <n v="11567"/>
    <s v="Transporte escolar dos alunos da educação básica - SED"/>
    <n v="44"/>
    <s v="Investimentos"/>
    <n v="11000000"/>
    <n v="51000000"/>
    <n v="22008000"/>
    <n v="22008000"/>
    <n v="22008000"/>
    <x v="1"/>
    <x v="42"/>
    <x v="6"/>
    <x v="1"/>
    <x v="6"/>
  </r>
  <r>
    <n v="550091"/>
    <s v="Fundo Estadual de Defesa Civil"/>
    <n v="3"/>
    <s v="Essencial à Justiça"/>
    <n v="915"/>
    <s v="Gestão Estratégica - Ministério Público"/>
    <n v="6499"/>
    <s v="Reconstituição de bens lesados"/>
    <n v="44"/>
    <s v="Investimentos"/>
    <n v="0"/>
    <n v="209827.66"/>
    <n v="209827.66"/>
    <n v="209827.66"/>
    <n v="209827.66"/>
    <x v="0"/>
    <x v="72"/>
    <x v="16"/>
    <x v="7"/>
    <x v="49"/>
  </r>
  <r>
    <n v="410057"/>
    <s v="Agência de Desenvolvimento Regional de Araranguá"/>
    <n v="4"/>
    <s v="Administração"/>
    <n v="900"/>
    <s v="Gestão Administrativa - Poder Executivo"/>
    <n v="13843"/>
    <s v="Administração e manutenção dos serviços administrativos gerais - ADR - Araranguá"/>
    <n v="44"/>
    <s v="Investimentos"/>
    <n v="30000"/>
    <n v="90"/>
    <n v="90"/>
    <n v="90"/>
    <n v="90"/>
    <x v="1"/>
    <x v="28"/>
    <x v="2"/>
    <x v="1"/>
    <x v="4"/>
  </r>
  <r>
    <n v="530001"/>
    <s v="Secretaria de Estado da Infraestrutura e Mobilidade"/>
    <n v="26"/>
    <s v="Transporte"/>
    <n v="130"/>
    <s v="Conservação e Segurança Rodoviária"/>
    <n v="14458"/>
    <s v="Execução de obras emergenciais"/>
    <n v="44"/>
    <s v="Investimentos"/>
    <n v="0"/>
    <n v="6083942.1299999999"/>
    <n v="1013871.61"/>
    <n v="854971.85"/>
    <n v="854971.85"/>
    <x v="1"/>
    <x v="5"/>
    <x v="4"/>
    <x v="1"/>
    <x v="10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2"/>
    <s v="2012, 2013, 2014, 2015: Contratação de serviços para operacionalização da administração - DPE; 2016, 2017, 2018, 2019, 2020: Administração e manutenção dos serviços administrativos gerais - DPE"/>
    <n v="44"/>
    <s v="Investimentos"/>
    <n v="0"/>
    <n v="1780"/>
    <n v="1780"/>
    <n v="1780"/>
    <n v="1780"/>
    <x v="1"/>
    <x v="20"/>
    <x v="9"/>
    <x v="1"/>
    <x v="14"/>
  </r>
  <r>
    <n v="470092"/>
    <s v="Fundo do Plano de Saúde dos Servidores Públicos Estaduais"/>
    <n v="4"/>
    <s v="Administração"/>
    <n v="850"/>
    <s v="2010, 2011: Qualificação e Valorização dos Servidores Públicos; 2012, 2013, 2014, 2015, 2016, 2017, 2018, 2019, 2020: Gestão de Pessoas"/>
    <n v="12970"/>
    <s v="Encargos com estagiários - FPS - SEA"/>
    <n v="33"/>
    <s v="Outras Despesas Correntes"/>
    <n v="97100"/>
    <n v="97100"/>
    <n v="0"/>
    <n v="0"/>
    <n v="0"/>
    <x v="1"/>
    <x v="49"/>
    <x v="2"/>
    <x v="1"/>
    <x v="1"/>
  </r>
  <r>
    <n v="530025"/>
    <s v="Departamento Estadual de Infraestrutura"/>
    <n v="26"/>
    <s v="Transporte"/>
    <n v="145"/>
    <s v="2012, 2013, 2014, 2015, 2016, 2017, 2018, 2019: Elaboração de Projetos e Estudos de Infraestrutura; 2020: Elaboração de Planos, Estudos e Projetos de Infraestrutura"/>
    <n v="242"/>
    <s v="Contagens e estudos de tráfego, levtos e estudos para Gerência de Pavimentos - BID-VI"/>
    <n v="44"/>
    <s v="Investimentos"/>
    <n v="3224323"/>
    <n v="0"/>
    <n v="0"/>
    <n v="0"/>
    <n v="0"/>
    <x v="1"/>
    <x v="24"/>
    <x v="4"/>
    <x v="1"/>
    <x v="38"/>
  </r>
  <r>
    <n v="410053"/>
    <s v="Agência de Desenvolvimento Regional de Itajai"/>
    <n v="12"/>
    <s v="Educação"/>
    <n v="610"/>
    <s v="Educação Básica com Qualidade e Equidade"/>
    <n v="13697"/>
    <s v="Administração e manutenção da Gerência Regional de Educação - ADR - Itajaí"/>
    <n v="44"/>
    <s v="Investimentos"/>
    <n v="61000"/>
    <n v="0"/>
    <n v="0"/>
    <n v="0"/>
    <n v="0"/>
    <x v="1"/>
    <x v="68"/>
    <x v="6"/>
    <x v="1"/>
    <x v="6"/>
  </r>
  <r>
    <n v="410060"/>
    <s v="Agência de Desenvolvimento Regional de Mafra"/>
    <n v="12"/>
    <s v="Educação"/>
    <n v="610"/>
    <s v="Educação Básica com Qualidade e Equidade"/>
    <n v="13894"/>
    <s v="Operacionalização da educação profissional - ADR - Mafra"/>
    <n v="33"/>
    <s v="Outras Despesas Correntes"/>
    <n v="478566"/>
    <n v="0"/>
    <n v="0"/>
    <n v="0"/>
    <n v="0"/>
    <x v="1"/>
    <x v="2"/>
    <x v="6"/>
    <x v="1"/>
    <x v="6"/>
  </r>
  <r>
    <n v="480091"/>
    <s v="Fundo Estadual de Saúde"/>
    <n v="10"/>
    <s v="Saúde"/>
    <n v="430"/>
    <s v="Atenção de Média e Alta Complexidade Ambulatorial e Hospitalar"/>
    <n v="13270"/>
    <s v="2016: Realizar as ações de gestão das Centrais de Regulação; 2017, 2018, 2019: Ações das Centrais de Regulação; 2020: Ações das centrais de regulação"/>
    <n v="44"/>
    <s v="Investimentos"/>
    <n v="110000"/>
    <n v="110000"/>
    <n v="0"/>
    <n v="0"/>
    <n v="0"/>
    <x v="1"/>
    <x v="0"/>
    <x v="0"/>
    <x v="1"/>
    <x v="0"/>
  </r>
  <r>
    <n v="440093"/>
    <s v="Fundo Estadual de Desenvolvimento Rural"/>
    <n v="20"/>
    <s v="Agricultura"/>
    <n v="320"/>
    <s v="Agricultura Familiar"/>
    <n v="11371"/>
    <s v="2012, 2013, 2014, 2015: Desenvolvimento florestal - FDR; 2016, 2017, 2018, 2019, 2020: Recuperação de floresta nativa - FDR"/>
    <n v="33"/>
    <s v="Outras Despesas Correntes"/>
    <n v="20000"/>
    <n v="40000"/>
    <n v="0"/>
    <n v="0"/>
    <n v="0"/>
    <x v="1"/>
    <x v="18"/>
    <x v="8"/>
    <x v="1"/>
    <x v="13"/>
  </r>
  <r>
    <n v="480091"/>
    <s v="Fundo Estadual de Saúde"/>
    <n v="10"/>
    <s v="Saúde"/>
    <n v="430"/>
    <s v="Atenção de Média e Alta Complexidade Ambulatorial e Hospitalar"/>
    <n v="14127"/>
    <s v="AP - Ampliar, reformar e equipar Hospital São Roque para atendimento de média complexidade em Seara"/>
    <n v="44"/>
    <s v="Investimentos"/>
    <n v="150000"/>
    <n v="0"/>
    <n v="0"/>
    <n v="0"/>
    <n v="0"/>
    <x v="1"/>
    <x v="0"/>
    <x v="0"/>
    <x v="1"/>
    <x v="0"/>
  </r>
  <r>
    <n v="410055"/>
    <s v="Agência de Desenvolvimento Regional de Tubarão"/>
    <n v="12"/>
    <s v="Educação"/>
    <n v="610"/>
    <s v="Educação Básica com Qualidade e Equidade"/>
    <n v="13776"/>
    <s v="Administração e manutenção da Gerência Regional de Educação - ADR - Tubarão"/>
    <n v="44"/>
    <s v="Investimentos"/>
    <n v="16083"/>
    <n v="0"/>
    <n v="0"/>
    <n v="0"/>
    <n v="0"/>
    <x v="1"/>
    <x v="66"/>
    <x v="6"/>
    <x v="1"/>
    <x v="6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7"/>
    <s v="Pavimentação trecho Vila da Glória - Jaca/Itapoá"/>
    <n v="44"/>
    <s v="Investimentos"/>
    <n v="0"/>
    <n v="0"/>
    <n v="0"/>
    <n v="0"/>
    <n v="0"/>
    <x v="1"/>
    <x v="5"/>
    <x v="4"/>
    <x v="1"/>
    <x v="15"/>
  </r>
  <r>
    <n v="160085"/>
    <s v="Fundo de Melhoria do Corpo de Bombeiros Militar"/>
    <n v="6"/>
    <s v="Segurança Pública"/>
    <n v="705"/>
    <s v="Segurança Cidadã"/>
    <n v="13209"/>
    <s v="Ampliação e manutenção dos programas preventivos e educativos - BM"/>
    <n v="33"/>
    <s v="Outras Despesas Correntes"/>
    <n v="10000"/>
    <n v="0"/>
    <n v="0"/>
    <n v="0"/>
    <n v="0"/>
    <x v="1"/>
    <x v="41"/>
    <x v="5"/>
    <x v="1"/>
    <x v="51"/>
  </r>
  <r>
    <n v="160084"/>
    <s v="Fundo de Melhoria da Polícia Civil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77782"/>
    <n v="77782"/>
    <n v="952"/>
    <n v="952"/>
    <x v="1"/>
    <x v="52"/>
    <x v="2"/>
    <x v="1"/>
    <x v="21"/>
  </r>
  <r>
    <n v="230022"/>
    <s v="Fundação  Catarinense de Cultura"/>
    <n v="13"/>
    <s v="Cultura"/>
    <n v="660"/>
    <s v="2010, 2011, 2012, 2013, 2014, 2015, 2016, 2017, 2018, 2019: Pró-Cultura; 2020: Arte e Cultura"/>
    <n v="14091"/>
    <s v="Reforma do Museu Nacional do Mar"/>
    <n v="44"/>
    <s v="Investimentos"/>
    <n v="80000"/>
    <n v="0"/>
    <n v="0"/>
    <n v="0"/>
    <n v="0"/>
    <x v="1"/>
    <x v="38"/>
    <x v="14"/>
    <x v="1"/>
    <x v="32"/>
  </r>
  <r>
    <n v="410011"/>
    <s v="Agência de Desenvolvimento do Turismo de Santa Catarina"/>
    <n v="23"/>
    <s v="Comércio e Serviços"/>
    <n v="850"/>
    <s v="2010, 2011: Qualificação e Valorização dos Servidores Públicos; 2012, 2013, 2014, 2015, 2016, 2017, 2018, 2019, 2020: Gestão de Pessoas"/>
    <n v="14562"/>
    <s v="Capacitação profissional dos agentes públicos - SANTUR"/>
    <n v="33"/>
    <s v="Outras Despesas Correntes"/>
    <n v="0"/>
    <n v="2500"/>
    <n v="0"/>
    <n v="0"/>
    <n v="0"/>
    <x v="1"/>
    <x v="31"/>
    <x v="12"/>
    <x v="1"/>
    <x v="1"/>
  </r>
  <r>
    <n v="260001"/>
    <s v="Secretaria de Estado de Desenvolvimento Social"/>
    <n v="8"/>
    <s v="Assistência Social"/>
    <n v="550"/>
    <s v="2010, 2011, 2012, 2013, 2014, 2015, 2016: Erradicação da Fome em Santa Catarina; 2017, 2018, 2019: Comer Bem SC"/>
    <n v="12486"/>
    <s v="Implementação e consolidação das políticas do Sistema Nacional de Segurança Alimentar e Nutricional"/>
    <n v="44"/>
    <s v="Investimentos"/>
    <n v="0"/>
    <n v="10000"/>
    <n v="0"/>
    <n v="0"/>
    <n v="0"/>
    <x v="1"/>
    <x v="22"/>
    <x v="11"/>
    <x v="1"/>
    <x v="53"/>
  </r>
  <r>
    <n v="470092"/>
    <s v="Fundo do Plano de Saúde dos Servidores Públicos Estaduais"/>
    <n v="4"/>
    <s v="Administração"/>
    <n v="850"/>
    <s v="2010, 2011: Qualificação e Valorização dos Servidores Públicos; 2012, 2013, 2014, 2015, 2016, 2017, 2018, 2019, 2020: Gestão de Pessoas"/>
    <n v="12969"/>
    <s v="Capacitação profissional dos agentes públicos - FPS - SEA"/>
    <n v="33"/>
    <s v="Outras Despesas Correntes"/>
    <n v="94403"/>
    <n v="94403"/>
    <n v="0"/>
    <n v="0"/>
    <n v="0"/>
    <x v="1"/>
    <x v="49"/>
    <x v="2"/>
    <x v="1"/>
    <x v="1"/>
  </r>
  <r>
    <n v="480091"/>
    <s v="Fundo Estadual de Saúde"/>
    <n v="10"/>
    <s v="Saúde"/>
    <n v="410"/>
    <s v="Vigilância em Saúde"/>
    <n v="11254"/>
    <s v="2012, 2013, 2014, 2015: Manutenção das ações de gestão do LACEN; 2016: Realizar as ações de gestão do LACEN; 2017, 2018, 2019, 2020: Realização de exames e ensaios de interesse da saúde pública pelo laboratório central (LACEN)"/>
    <n v="33"/>
    <s v="Outras Despesas Correntes"/>
    <n v="7250000"/>
    <n v="7634185.6399999997"/>
    <n v="4899356.58"/>
    <n v="4599592.53"/>
    <n v="3620967.62"/>
    <x v="1"/>
    <x v="0"/>
    <x v="0"/>
    <x v="1"/>
    <x v="60"/>
  </r>
  <r>
    <n v="450022"/>
    <s v="Fundação Universidade do Estado de Santa Catarina"/>
    <n v="12"/>
    <s v="Educação"/>
    <n v="850"/>
    <s v="2010, 2011: Qualificação e Valorização dos Servidores Públicos; 2012, 2013, 2014, 2015, 2016, 2017, 2018, 2019, 2020: Gestão de Pessoas"/>
    <n v="5852"/>
    <s v="Capacitação e treinamento profissional - UDESC"/>
    <n v="33"/>
    <s v="Outras Despesas Correntes"/>
    <n v="91000"/>
    <n v="395992.92"/>
    <n v="388809.64"/>
    <n v="354981.02"/>
    <n v="354981.02"/>
    <x v="1"/>
    <x v="50"/>
    <x v="6"/>
    <x v="1"/>
    <x v="1"/>
  </r>
  <r>
    <n v="470001"/>
    <s v="Secretaria de Estado da Administração"/>
    <n v="4"/>
    <s v="Administração"/>
    <n v="900"/>
    <s v="Gestão Administrativa - Poder Executivo"/>
    <n v="2899"/>
    <s v="Administração e manutenção dos serviços administrativos gerais - SEA"/>
    <n v="33"/>
    <s v="Outras Despesas Correntes"/>
    <n v="2536959"/>
    <n v="3574992.34"/>
    <n v="3522499.59"/>
    <n v="2917641.15"/>
    <n v="2916140.33"/>
    <x v="1"/>
    <x v="35"/>
    <x v="2"/>
    <x v="1"/>
    <x v="4"/>
  </r>
  <r>
    <n v="160085"/>
    <s v="Fundo de Melhoria do Corpo de Bombeiros Militar"/>
    <n v="6"/>
    <s v="Segurança Pública"/>
    <n v="708"/>
    <s v="Valorização do Servidor - Segurança Pública"/>
    <n v="11774"/>
    <s v="2012, 2013, 2014, 2015, 2016: Aperfeiçoamento dos profissionais de segurança pública - BM; 2017: Formação, capacitação e aperfeiçoamento – BM; 2018, 2019, 2020: Instrução e ensino - BM"/>
    <n v="33"/>
    <s v="Outras Despesas Correntes"/>
    <n v="2992893"/>
    <n v="1466113.44"/>
    <n v="1294356.92"/>
    <n v="1229785.8799999999"/>
    <n v="1226293.8799999999"/>
    <x v="1"/>
    <x v="41"/>
    <x v="5"/>
    <x v="1"/>
    <x v="59"/>
  </r>
  <r>
    <n v="410062"/>
    <s v="Agência de Desenvolvimento Regional de Lages"/>
    <n v="12"/>
    <s v="Educação"/>
    <n v="610"/>
    <s v="Educação Básica com Qualidade e Equidade"/>
    <n v="13945"/>
    <s v="AP - Manutenção e reforma de escolas - educação básica - ADR - Lages"/>
    <n v="33"/>
    <s v="Outras Despesas Correntes"/>
    <n v="1662552"/>
    <n v="361708.2"/>
    <n v="361708.2"/>
    <n v="361708.2"/>
    <n v="361708.2"/>
    <x v="1"/>
    <x v="16"/>
    <x v="6"/>
    <x v="1"/>
    <x v="6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2206"/>
    <s v="Pesquisa agropecuária - EPAGRI"/>
    <n v="33"/>
    <s v="Outras Despesas Correntes"/>
    <n v="9441728"/>
    <n v="10489234.560000001"/>
    <n v="6510131.25"/>
    <n v="6088062.0099999998"/>
    <n v="5747880.5800000001"/>
    <x v="1"/>
    <x v="13"/>
    <x v="8"/>
    <x v="1"/>
    <x v="9"/>
  </r>
  <r>
    <n v="270001"/>
    <s v="Secretaria de Estado do Desenvolvimento Econômico Sustentável"/>
    <n v="18"/>
    <s v="Gestão Ambiental"/>
    <n v="348"/>
    <s v="Gestão Ambiental Estratégica"/>
    <n v="10180"/>
    <s v="Operacionalização da SEMA"/>
    <n v="33"/>
    <s v="Outras Despesas Correntes"/>
    <n v="700000"/>
    <n v="720000"/>
    <n v="595629.32999999996"/>
    <n v="587634.31999999995"/>
    <n v="587634.31999999995"/>
    <x v="1"/>
    <x v="61"/>
    <x v="7"/>
    <x v="1"/>
    <x v="62"/>
  </r>
  <r>
    <n v="160085"/>
    <s v="Fundo de Melhoria do Corpo de Bombeiros Militar"/>
    <n v="6"/>
    <s v="Segurança Pública"/>
    <n v="705"/>
    <s v="Segurança Cidadã"/>
    <n v="14076"/>
    <s v="Gestão das atividades de resposta a emergências"/>
    <n v="44"/>
    <s v="Investimentos"/>
    <n v="1250000"/>
    <n v="3276343.64"/>
    <n v="2136710.42"/>
    <n v="2016007.56"/>
    <n v="2014375.56"/>
    <x v="1"/>
    <x v="41"/>
    <x v="5"/>
    <x v="1"/>
    <x v="51"/>
  </r>
  <r>
    <n v="270024"/>
    <s v="Fundação de Amparo à Pesquisa e Inovação do Estado de Santa Catarina"/>
    <n v="19"/>
    <s v="Ciência e Tecnologia"/>
    <n v="230"/>
    <s v="CTI - Fomento à Ciência, Tecnologia e Inovação"/>
    <n v="11449"/>
    <s v="2012, 2013, 2014, 2015: Incentivo à inovação - FAPESC; 2016, 2017, 2018, 2019, 2020: Fomentar o desenvolvimento de produtos/processos inovativos por empresa e instituições de CT&amp;I"/>
    <n v="33"/>
    <s v="Outras Despesas Correntes"/>
    <n v="25259000"/>
    <n v="13718372.550000001"/>
    <n v="6761022.79"/>
    <n v="6761022.79"/>
    <n v="6761022.79"/>
    <x v="1"/>
    <x v="53"/>
    <x v="20"/>
    <x v="1"/>
    <x v="55"/>
  </r>
  <r>
    <n v="530025"/>
    <s v="Departamento Estadual de Infraestrutura"/>
    <n v="26"/>
    <s v="Transporte"/>
    <n v="130"/>
    <s v="Conservação e Segurança Rodoviária"/>
    <n v="66"/>
    <s v="Conservação, sinalização e segurança rodoviária - DEINFRA"/>
    <n v="33"/>
    <s v="Outras Despesas Correntes"/>
    <n v="19100000"/>
    <n v="760295.09"/>
    <n v="758154.49"/>
    <n v="758154.49"/>
    <n v="758154.49"/>
    <x v="1"/>
    <x v="24"/>
    <x v="4"/>
    <x v="1"/>
    <x v="10"/>
  </r>
  <r>
    <n v="530001"/>
    <s v="Secretaria de Estado da Infraestrutura e Mobilidade"/>
    <n v="26"/>
    <s v="Transporte"/>
    <n v="850"/>
    <s v="2010, 2011: Qualificação e Valorização dos Servidores Públicos; 2012, 2013, 2014, 2015, 2016, 2017, 2018, 2019, 2020: Gestão de Pessoas"/>
    <n v="1217"/>
    <s v="Administração de pessoal e encargos sociais - SIE"/>
    <n v="31"/>
    <s v="Pessoal e Encargos Sociais"/>
    <n v="26895078"/>
    <n v="58789741.710000001"/>
    <n v="57029285.759999998"/>
    <n v="56984249.479999997"/>
    <n v="56805559.93"/>
    <x v="1"/>
    <x v="5"/>
    <x v="4"/>
    <x v="1"/>
    <x v="1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2"/>
    <s v="2012, 2013, 2014, 2015: Contratação de serviços para operacionalização da administração - DPE; 2016, 2017, 2018, 2019, 2020: Administração e manutenção dos serviços administrativos gerais - DPE"/>
    <n v="33"/>
    <s v="Outras Despesas Correntes"/>
    <n v="5551956"/>
    <n v="1066463"/>
    <n v="527277.13"/>
    <n v="525907.13"/>
    <n v="525907.13"/>
    <x v="1"/>
    <x v="20"/>
    <x v="9"/>
    <x v="1"/>
    <x v="14"/>
  </r>
  <r>
    <n v="410002"/>
    <s v="Procuradoria Geral do Estado"/>
    <n v="3"/>
    <s v="Essencial à Justiça"/>
    <n v="850"/>
    <s v="2010, 2011: Qualificação e Valorização dos Servidores Públicos; 2012, 2013, 2014, 2015, 2016, 2017, 2018, 2019, 2020: Gestão de Pessoas"/>
    <n v="991"/>
    <s v="Administração de pessoal e encargos sociais - PGE"/>
    <n v="33"/>
    <s v="Outras Despesas Correntes"/>
    <n v="7484764"/>
    <n v="6836765.3899999997"/>
    <n v="6237226.7699999996"/>
    <n v="6237226.7699999996"/>
    <n v="6166881.2300000004"/>
    <x v="1"/>
    <x v="73"/>
    <x v="16"/>
    <x v="1"/>
    <x v="1"/>
  </r>
  <r>
    <n v="410040"/>
    <s v="Agência de Desenvolvimento Regional de Chapecó"/>
    <n v="4"/>
    <s v="Administração"/>
    <n v="900"/>
    <s v="Gestão Administrativa - Poder Executivo"/>
    <n v="13674"/>
    <s v="Administração e manutenção dos serviços administrativos gerais - ADR - Chapecó"/>
    <n v="33"/>
    <s v="Outras Despesas Correntes"/>
    <n v="1135804"/>
    <n v="234568.55"/>
    <n v="234568.55"/>
    <n v="234568.55"/>
    <n v="234568.55"/>
    <x v="1"/>
    <x v="14"/>
    <x v="2"/>
    <x v="1"/>
    <x v="4"/>
  </r>
  <r>
    <n v="410040"/>
    <s v="Agência de Desenvolvimento Regional de Chapecó"/>
    <n v="12"/>
    <s v="Educação"/>
    <n v="610"/>
    <s v="Educação Básica com Qualidade e Equidade"/>
    <n v="13684"/>
    <s v="Operacionalização da educação básica - ADR - Chapecó"/>
    <n v="33"/>
    <s v="Outras Despesas Correntes"/>
    <n v="3249423"/>
    <n v="464234.39"/>
    <n v="464234.39"/>
    <n v="464234.39"/>
    <n v="464234.39"/>
    <x v="1"/>
    <x v="14"/>
    <x v="6"/>
    <x v="1"/>
    <x v="6"/>
  </r>
  <r>
    <n v="410012"/>
    <s v="Departamento Estadual de Trânsito"/>
    <n v="6"/>
    <s v="Segurança Pública"/>
    <n v="707"/>
    <s v="Suporte Institucional Integrado"/>
    <n v="13166"/>
    <s v="Gestão dos contratos de locação - DETRAN"/>
    <n v="33"/>
    <s v="Outras Despesas Correntes"/>
    <n v="0"/>
    <n v="722671.41"/>
    <n v="722671.41"/>
    <n v="722671.41"/>
    <n v="722671.41"/>
    <x v="1"/>
    <x v="76"/>
    <x v="5"/>
    <x v="1"/>
    <x v="33"/>
  </r>
  <r>
    <n v="410011"/>
    <s v="Agência de Desenvolvimento do Turismo de Santa Catarina"/>
    <n v="23"/>
    <s v="Comércio e Serviços"/>
    <n v="850"/>
    <s v="2010, 2011: Qualificação e Valorização dos Servidores Públicos; 2012, 2013, 2014, 2015, 2016, 2017, 2018, 2019, 2020: Gestão de Pessoas"/>
    <n v="896"/>
    <s v="Administração de pessoal e encargos sociais - SANTUR"/>
    <n v="31"/>
    <s v="Pessoal e Encargos Sociais"/>
    <n v="0"/>
    <n v="1388681.97"/>
    <n v="1388681.97"/>
    <n v="1388681.97"/>
    <n v="1388681.97"/>
    <x v="1"/>
    <x v="31"/>
    <x v="12"/>
    <x v="1"/>
    <x v="1"/>
  </r>
  <r>
    <n v="450001"/>
    <s v="Secretaria de Estado da Educação"/>
    <n v="12"/>
    <s v="Educação"/>
    <n v="625"/>
    <s v="Valorização dos Profissionais da Educação"/>
    <n v="1172"/>
    <s v="Administração de pessoal e encargos sociais - ensino fundamental - SED"/>
    <n v="33"/>
    <s v="Outras Despesas Correntes"/>
    <n v="68963976"/>
    <n v="56961262.770000003"/>
    <n v="56939968.159999996"/>
    <n v="56937866.729999997"/>
    <n v="55692801.439999998"/>
    <x v="1"/>
    <x v="42"/>
    <x v="6"/>
    <x v="1"/>
    <x v="8"/>
  </r>
  <r>
    <n v="160097"/>
    <s v="Fundo de Melhoria da Polícia Militar"/>
    <n v="6"/>
    <s v="Segurança Pública"/>
    <n v="706"/>
    <s v="De Olho no Crime"/>
    <n v="13118"/>
    <s v="2016, 2017: Segurança, fiscalização e educação no trânsito - PM; 2018: Segurança e mobilidade no trânsito urbano e nas rodovias estaduais - PM; 2019, 2020: Segurança e mobilidade no trânsito urbano - PM"/>
    <n v="44"/>
    <s v="Investimentos"/>
    <n v="5817137"/>
    <n v="17472138.440000001"/>
    <n v="15610419.26"/>
    <n v="1820482.57"/>
    <n v="1815852.63"/>
    <x v="1"/>
    <x v="6"/>
    <x v="5"/>
    <x v="1"/>
    <x v="5"/>
  </r>
  <r>
    <n v="270023"/>
    <s v="Junta Comercial do Estado de Santa Catarina"/>
    <n v="23"/>
    <s v="Comércio e Serviços"/>
    <n v="850"/>
    <s v="2010, 2011: Qualificação e Valorização dos Servidores Públicos; 2012, 2013, 2014, 2015, 2016, 2017, 2018, 2019, 2020: Gestão de Pessoas"/>
    <n v="934"/>
    <s v="Administração de pessoal e encargos sociais - JUCESC"/>
    <n v="33"/>
    <s v="Outras Despesas Correntes"/>
    <n v="446329"/>
    <n v="1368929"/>
    <n v="1350321.39"/>
    <n v="1350321.39"/>
    <n v="1336737.9099999999"/>
    <x v="1"/>
    <x v="55"/>
    <x v="12"/>
    <x v="1"/>
    <x v="1"/>
  </r>
  <r>
    <n v="530025"/>
    <s v="Departamento Estadual de Infraestrutura"/>
    <n v="26"/>
    <s v="Transporte"/>
    <n v="101"/>
    <s v="Acelera Santa Catarina"/>
    <n v="8781"/>
    <s v="AP - Pavimentação da SC-120, trecho Curitibanos - BR-282 (p/ São José do Cerrito)"/>
    <n v="44"/>
    <s v="Investimentos"/>
    <n v="15000000"/>
    <n v="12775672.140000001"/>
    <n v="12775672.140000001"/>
    <n v="12775672.140000001"/>
    <n v="12775672.140000001"/>
    <x v="1"/>
    <x v="24"/>
    <x v="4"/>
    <x v="1"/>
    <x v="19"/>
  </r>
  <r>
    <n v="530025"/>
    <s v="Departamento Estadual de Infraestrutura"/>
    <n v="26"/>
    <s v="Transporte"/>
    <n v="140"/>
    <s v="Reabilitação e Aumento de Capacidade de Rodovias"/>
    <n v="1605"/>
    <s v="Reabilitação/aumento de capacidade/melhorias/superv Rod SC-400/401/402/403/404/405 e 406 em Fpolis"/>
    <n v="44"/>
    <s v="Investimentos"/>
    <n v="34300000"/>
    <n v="493657.7"/>
    <n v="493657.7"/>
    <n v="493657.7"/>
    <n v="493657.7"/>
    <x v="0"/>
    <x v="24"/>
    <x v="4"/>
    <x v="25"/>
    <x v="25"/>
  </r>
  <r>
    <n v="480091"/>
    <s v="Fundo Estadual de Saúde"/>
    <n v="10"/>
    <s v="Saúde"/>
    <n v="440"/>
    <s v="2010, 2011: Educação Permanente para o Sistema Único de Saúde; 2012, 2013, 2014, 2015, 2016, 2017, 2018, 2019, 2020: Assistência Farmacêutica"/>
    <n v="11201"/>
    <s v="2012, 2013, 2014, 2015: Assistência farmacêutica - medicamentos estratégicos; 2016: Distribuir medicamentos do Componente Estratégico; 2017, 2018, 2019, 2020: Distribuição de medicamentos do componente estratégico"/>
    <n v="33"/>
    <s v="Outras Despesas Correntes"/>
    <n v="110000"/>
    <n v="98000"/>
    <n v="96169.66"/>
    <n v="89215.66"/>
    <n v="81094.5"/>
    <x v="1"/>
    <x v="0"/>
    <x v="0"/>
    <x v="1"/>
    <x v="48"/>
  </r>
  <r>
    <n v="530001"/>
    <s v="Secretaria de Estado da Infraestrutura e Mobilidade"/>
    <n v="26"/>
    <s v="Transporte"/>
    <n v="101"/>
    <s v="Acelera Santa Catarina"/>
    <n v="14297"/>
    <s v="Conclusão implant/supervisão via Expressa Sul e acessos, incl ao aeroporto H Luz em Fpolis"/>
    <n v="44"/>
    <s v="Investimentos"/>
    <n v="0"/>
    <n v="70471729.180000007"/>
    <n v="14314807.08"/>
    <n v="8588290.1300000008"/>
    <n v="8588290.1300000008"/>
    <x v="1"/>
    <x v="5"/>
    <x v="4"/>
    <x v="1"/>
    <x v="19"/>
  </r>
  <r>
    <n v="410060"/>
    <s v="Agência de Desenvolvimento Regional de Mafra"/>
    <n v="12"/>
    <s v="Educação"/>
    <n v="610"/>
    <s v="Educação Básica com Qualidade e Equidade"/>
    <n v="13889"/>
    <s v="Administração e manutenção da Gerência Regional de Educação - ADR - Mafra"/>
    <n v="33"/>
    <s v="Outras Despesas Correntes"/>
    <n v="651992"/>
    <n v="21595.37"/>
    <n v="21595.37"/>
    <n v="21595.37"/>
    <n v="21595.37"/>
    <x v="1"/>
    <x v="2"/>
    <x v="6"/>
    <x v="1"/>
    <x v="6"/>
  </r>
  <r>
    <n v="410045"/>
    <s v="Agência de Desenvolvimento Regional de Videira"/>
    <n v="12"/>
    <s v="Educação"/>
    <n v="610"/>
    <s v="Educação Básica com Qualidade e Equidade"/>
    <n v="13788"/>
    <s v="Administração e manutenção da Gerência Regional de Educação - ADR - Videira"/>
    <n v="33"/>
    <s v="Outras Despesas Correntes"/>
    <n v="446808"/>
    <n v="47178.92"/>
    <n v="47178.92"/>
    <n v="47178.92"/>
    <n v="47178.92"/>
    <x v="1"/>
    <x v="75"/>
    <x v="6"/>
    <x v="1"/>
    <x v="6"/>
  </r>
  <r>
    <n v="520090"/>
    <s v="Fundo Estadual de Apoio aos Municípios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33"/>
    <s v="Outras Despesas Correntes"/>
    <n v="0"/>
    <n v="3452482.87"/>
    <n v="0"/>
    <n v="0"/>
    <n v="0"/>
    <x v="1"/>
    <x v="56"/>
    <x v="2"/>
    <x v="1"/>
    <x v="21"/>
  </r>
  <r>
    <n v="450001"/>
    <s v="Secretaria de Estado da Educação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22630017"/>
    <n v="196737105.46000001"/>
    <n v="48308198.420000002"/>
    <n v="27718530.66"/>
    <n v="27243981.280000001"/>
    <x v="1"/>
    <x v="42"/>
    <x v="6"/>
    <x v="1"/>
    <x v="6"/>
  </r>
  <r>
    <n v="520002"/>
    <s v="Encargos Gerais do Estado"/>
    <n v="4"/>
    <s v="Administração"/>
    <n v="900"/>
    <s v="Gestão Administrativa - Poder Executivo"/>
    <n v="11469"/>
    <s v="Parcelamento de PASEP a cargo da EGE"/>
    <n v="33"/>
    <s v="Outras Despesas Correntes"/>
    <n v="24000000"/>
    <n v="21718929.600000001"/>
    <n v="21718929.600000001"/>
    <n v="21718929.600000001"/>
    <n v="21718929.600000001"/>
    <x v="1"/>
    <x v="3"/>
    <x v="2"/>
    <x v="1"/>
    <x v="4"/>
  </r>
  <r>
    <n v="410037"/>
    <s v="Agência de Desenvolvimento Regional de São Miguel do Oeste"/>
    <n v="4"/>
    <s v="Administração"/>
    <n v="850"/>
    <s v="2010, 2011: Qualificação e Valorização dos Servidores Públicos; 2012, 2013, 2014, 2015, 2016, 2017, 2018, 2019, 2020: Gestão de Pessoas"/>
    <n v="13609"/>
    <s v="Administração de pessoal e encargos sociais - ADR - São Miguel do Oeste"/>
    <n v="31"/>
    <s v="Pessoal e Encargos Sociais"/>
    <n v="1936000"/>
    <n v="1662546.27"/>
    <n v="1662546.27"/>
    <n v="1662546.27"/>
    <n v="1662546.27"/>
    <x v="1"/>
    <x v="10"/>
    <x v="2"/>
    <x v="1"/>
    <x v="1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495"/>
    <s v="2012, 2013, 2014, 2015, 2016: Incentivo financeiro estadual aos municípios para Sb-Lab prótese dentária; 2017, 2018, 2019: Incentivo financeiro aos municípios que possuem Laboratório de Prótese Dentária; 2020: Incentivo financeiro aos municípios  que possuem laboratório de prótese dentária"/>
    <n v="33"/>
    <s v="Outras Despesas Correntes"/>
    <n v="3007360"/>
    <n v="4517490.74"/>
    <n v="2056787.44"/>
    <n v="2056786.52"/>
    <n v="2056786.52"/>
    <x v="1"/>
    <x v="0"/>
    <x v="0"/>
    <x v="1"/>
    <x v="54"/>
  </r>
  <r>
    <n v="410040"/>
    <s v="Agência de Desenvolvimento Regional de Chapecó"/>
    <n v="12"/>
    <s v="Educação"/>
    <n v="610"/>
    <s v="Educação Básica com Qualidade e Equidade"/>
    <n v="13679"/>
    <s v="Administração e manutenção da Gerência Regional de Educação - ADR - Chapecó"/>
    <n v="33"/>
    <s v="Outras Despesas Correntes"/>
    <n v="528788"/>
    <n v="13089.74"/>
    <n v="13089.74"/>
    <n v="13089.74"/>
    <n v="13089.74"/>
    <x v="1"/>
    <x v="14"/>
    <x v="6"/>
    <x v="1"/>
    <x v="6"/>
  </r>
  <r>
    <n v="160091"/>
    <s v="Fundo para Melhoria da Segurança Pública"/>
    <n v="6"/>
    <s v="Segurança Pública"/>
    <n v="707"/>
    <s v="Suporte Institucional Integrado"/>
    <n v="6753"/>
    <s v="2010: Manutenção e Serviços Administrativos Gerais - PC; 2011: Manutenção e serviços administrativos gerais - PC; 2012, 2013, 2014, 2015: Contratação de serviços para operacionalização da administração - PC; 2016: Administração e manutenção dos serviços administrativos gerais - PC; 2017, 2018, 2019: Administração e Manutenção dos insumos, materiais e serviços administrativos gerais - PC; 2020: Administração e gestão da estrutura administrativa - PC"/>
    <n v="33"/>
    <s v="Outras Despesas Correntes"/>
    <n v="0"/>
    <n v="0"/>
    <n v="0"/>
    <n v="0"/>
    <n v="0"/>
    <x v="1"/>
    <x v="65"/>
    <x v="5"/>
    <x v="1"/>
    <x v="33"/>
  </r>
  <r>
    <n v="180001"/>
    <s v="Secretaria de Estado do Planejamento"/>
    <n v="4"/>
    <s v="Administração"/>
    <n v="209"/>
    <s v="2016: Desenvolvimento e Redução das Desigualdades Regionais; 2017, 2018, 2019: Crescendo Juntos - Programa de Desenvolvimento e Redução das Desigualdades Regionais"/>
    <n v="13091"/>
    <s v="2016: Elaboração de estudos da dinâmica do desenvolvimento territorial de SC; 2017, 2018, 2019: Elaboração de estudos/perfil da dinâmica do desenvolvimento territorial de SC"/>
    <n v="33"/>
    <s v="Outras Despesas Correntes"/>
    <n v="10785"/>
    <n v="0"/>
    <n v="0"/>
    <n v="0"/>
    <n v="0"/>
    <x v="1"/>
    <x v="15"/>
    <x v="2"/>
    <x v="1"/>
    <x v="22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9462"/>
    <s v="2010: Pacto de Aprimoramento de Gestão - SST; 2011: Pacto de aprimoramento de gestão - SST; 2012, 2013, 2014, 2015: Aprimoramento de gestão - SST; 2016: Gestão estadual do Sistema Único de Assistência Social; 2017: Apoio a organização, gestão e vigilância social; 2018, 2019: Gestão Estadual do Sistema Único de Assistência Social; 2020: Gestão integrada da Política de Assistência Social - SUAS"/>
    <n v="33"/>
    <s v="Outras Despesas Correntes"/>
    <n v="220869"/>
    <n v="427625.64"/>
    <n v="96338.35"/>
    <n v="72105.86"/>
    <n v="72105.86"/>
    <x v="1"/>
    <x v="67"/>
    <x v="11"/>
    <x v="1"/>
    <x v="47"/>
  </r>
  <r>
    <n v="530025"/>
    <s v="Departamento Estadual de Infraestrutura"/>
    <n v="26"/>
    <s v="Transporte"/>
    <n v="130"/>
    <s v="Conservação e Segurança Rodoviária"/>
    <n v="80"/>
    <s v="Construção e adequação de prédios da sede e das Superint Regionais do DEINFRA e anexos"/>
    <n v="44"/>
    <s v="Investimentos"/>
    <n v="1000000"/>
    <n v="0"/>
    <n v="0"/>
    <n v="0"/>
    <n v="0"/>
    <x v="1"/>
    <x v="24"/>
    <x v="4"/>
    <x v="1"/>
    <x v="10"/>
  </r>
  <r>
    <n v="410040"/>
    <s v="Agência de Desenvolvimento Regional de Chapecó"/>
    <n v="12"/>
    <s v="Educação"/>
    <n v="610"/>
    <s v="Educação Básica com Qualidade e Equidade"/>
    <n v="13682"/>
    <s v="Operacionalização da educação profissional - ADR - Chapecó"/>
    <n v="44"/>
    <s v="Investimentos"/>
    <n v="60410"/>
    <n v="0"/>
    <n v="0"/>
    <n v="0"/>
    <n v="0"/>
    <x v="1"/>
    <x v="14"/>
    <x v="6"/>
    <x v="1"/>
    <x v="6"/>
  </r>
  <r>
    <n v="410060"/>
    <s v="Agência de Desenvolvimento Regional de Mafra"/>
    <n v="4"/>
    <s v="Administração"/>
    <n v="900"/>
    <s v="Gestão Administrativa - Poder Executivo"/>
    <n v="13887"/>
    <s v="Administração e manutenção dos serviços administrativos gerais - ADR - Mafra"/>
    <n v="33"/>
    <s v="Outras Despesas Correntes"/>
    <n v="540000"/>
    <n v="125034.06"/>
    <n v="125034.06"/>
    <n v="125034.06"/>
    <n v="125034.06"/>
    <x v="1"/>
    <x v="2"/>
    <x v="2"/>
    <x v="1"/>
    <x v="4"/>
  </r>
  <r>
    <n v="530001"/>
    <s v="Secretaria de Estado da Infraestrutura e Mobilidade"/>
    <n v="26"/>
    <s v="Transporte"/>
    <n v="115"/>
    <s v="Gestão do Sistema de Transporte Intermunicipal de Pessoas"/>
    <n v="14278"/>
    <s v="2019: Construção de abrigos de passageiros; 2020: Construção e reforma de abrigos de passageiros"/>
    <n v="44"/>
    <s v="Investimentos"/>
    <n v="0"/>
    <n v="50500"/>
    <n v="0"/>
    <n v="0"/>
    <n v="0"/>
    <x v="1"/>
    <x v="5"/>
    <x v="4"/>
    <x v="1"/>
    <x v="24"/>
  </r>
  <r>
    <n v="160091"/>
    <s v="Fundo para Melhoria da Segurança Pública"/>
    <n v="6"/>
    <s v="Segurança Pública"/>
    <n v="707"/>
    <s v="Suporte Institucional Integrado"/>
    <n v="6503"/>
    <s v="2010: Manutenção e Serviços Administrativos Gerais - FMSP - SSP; 2011: Manutenção e serviços administrativos gerais - FMSP - SSP; 2012, 2013, 2014, 2015: Contratação de serviços para operacionalização da administração - FMSP - SSP; 2016: Administração e manutenção dos serviços administrativos gerais - SSP - DETRAN - IGP; 2017: Administração e manutenção dos insumos, materiais e serviços administrativos gerais; 2018, 2019, 2020: Administração e manutenção dos insumos, materiais e serviços administrativos gerais - SSP"/>
    <n v="44"/>
    <s v="Investimentos"/>
    <n v="0"/>
    <n v="27470.46"/>
    <n v="21766.62"/>
    <n v="20696.62"/>
    <n v="20696.62"/>
    <x v="1"/>
    <x v="65"/>
    <x v="5"/>
    <x v="1"/>
    <x v="33"/>
  </r>
  <r>
    <n v="550001"/>
    <s v="Defesa Civil"/>
    <n v="18"/>
    <s v="Gestão Ambiental"/>
    <n v="730"/>
    <s v="Gestão de Riscos"/>
    <n v="12027"/>
    <s v="2012: Projeto de medidas para prevenção dos desastres na Bacia do Rio Itajaí - BNDES - PAC; 2013, 2014, 2015: Projeto de medidas para prevenção dos desastres na Bacia do Rio Itajaí; 2016, 2017, 2018, 2019: Projetos e obras preventivas de alta complexidade nas Bacias Hidrográficas Catarinenses"/>
    <n v="44"/>
    <s v="Investimentos"/>
    <n v="30000000"/>
    <n v="31450160.350000001"/>
    <n v="601736.46"/>
    <n v="601736.46"/>
    <n v="601736.46"/>
    <x v="0"/>
    <x v="86"/>
    <x v="7"/>
    <x v="12"/>
    <x v="30"/>
  </r>
  <r>
    <n v="410038"/>
    <s v="Agência de Desenvolvimento Regional de Maravilha"/>
    <n v="12"/>
    <s v="Educação"/>
    <n v="610"/>
    <s v="Educação Básica com Qualidade e Equidade"/>
    <n v="13636"/>
    <s v="Administração e manutenção da Gerência Regional de Educação - ADR - Maravilha"/>
    <n v="33"/>
    <s v="Outras Despesas Correntes"/>
    <n v="452599"/>
    <n v="26180.35"/>
    <n v="26180.35"/>
    <n v="26180.35"/>
    <n v="26180.35"/>
    <x v="1"/>
    <x v="34"/>
    <x v="6"/>
    <x v="1"/>
    <x v="6"/>
  </r>
  <r>
    <n v="440022"/>
    <s v="Companhia Integrada de Desenvolvimento Agrícola de Santa Catarina"/>
    <n v="20"/>
    <s v="Agricultura"/>
    <n v="315"/>
    <s v="Defesa Sanitária Agropecuária"/>
    <n v="11148"/>
    <s v="Fiscalização de insumos agrícolas"/>
    <n v="33"/>
    <s v="Outras Despesas Correntes"/>
    <n v="100000"/>
    <n v="100000"/>
    <n v="0"/>
    <n v="0"/>
    <n v="0"/>
    <x v="1"/>
    <x v="60"/>
    <x v="8"/>
    <x v="1"/>
    <x v="42"/>
  </r>
  <r>
    <n v="160097"/>
    <s v="Fundo de Melhoria da Polícia Militar"/>
    <n v="6"/>
    <s v="Segurança Pública"/>
    <n v="706"/>
    <s v="De Olho no Crime"/>
    <n v="13125"/>
    <s v="2016: Realização de perícias - IGP; 2017, 2018, 2019, 2020: Gestão das perícias criminais - IGP"/>
    <n v="33"/>
    <s v="Outras Despesas Correntes"/>
    <n v="0"/>
    <n v="87028.64"/>
    <n v="87028.64"/>
    <n v="0"/>
    <n v="0"/>
    <x v="1"/>
    <x v="6"/>
    <x v="5"/>
    <x v="1"/>
    <x v="5"/>
  </r>
  <r>
    <n v="410045"/>
    <s v="Agência de Desenvolvimento Regional de Videira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0"/>
    <n v="26119.89"/>
    <n v="26119.89"/>
    <n v="26119.89"/>
    <n v="26119.89"/>
    <x v="1"/>
    <x v="75"/>
    <x v="6"/>
    <x v="1"/>
    <x v="6"/>
  </r>
  <r>
    <n v="530025"/>
    <s v="Departamento Estadual de Infraestrutura"/>
    <n v="26"/>
    <s v="Transporte"/>
    <n v="101"/>
    <s v="Acelera Santa Catarina"/>
    <n v="9367"/>
    <s v="Reabilitação da ponte Hercílio Luz em Florianópolis"/>
    <n v="44"/>
    <s v="Investimentos"/>
    <n v="65000000"/>
    <n v="68760179.329999998"/>
    <n v="68760179.329999998"/>
    <n v="68760179.329999998"/>
    <n v="68760179.329999998"/>
    <x v="1"/>
    <x v="24"/>
    <x v="4"/>
    <x v="1"/>
    <x v="19"/>
  </r>
  <r>
    <n v="550091"/>
    <s v="Fundo Estadual de Defesa Civil"/>
    <n v="6"/>
    <s v="Segurança Pública"/>
    <n v="731"/>
    <s v="Gestão de Riscos e Redução de Desastres"/>
    <n v="11733"/>
    <s v="Contratação de consultoria, estudos e projetos para prevenção e preparação aos desastres"/>
    <n v="33"/>
    <s v="Outras Despesas Correntes"/>
    <n v="1860718"/>
    <n v="2252039.5"/>
    <n v="1150799.99"/>
    <n v="908504.2"/>
    <n v="908504.2"/>
    <x v="1"/>
    <x v="72"/>
    <x v="5"/>
    <x v="1"/>
    <x v="58"/>
  </r>
  <r>
    <n v="450022"/>
    <s v="Fundação Universidade do Estado de Santa Catarina"/>
    <n v="12"/>
    <s v="Educação"/>
    <n v="630"/>
    <s v="Gestão do Ensino Superior"/>
    <n v="5320"/>
    <s v="Aquisição, construção e reforma de bens imóveis - UDESC/Laguna - CERES"/>
    <n v="44"/>
    <s v="Investimentos"/>
    <n v="450000"/>
    <n v="2814"/>
    <n v="2814"/>
    <n v="2814"/>
    <n v="2814"/>
    <x v="1"/>
    <x v="50"/>
    <x v="6"/>
    <x v="1"/>
    <x v="36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2286"/>
    <s v="Ações de proteção social especial de alta complexidade"/>
    <n v="33"/>
    <s v="Outras Despesas Correntes"/>
    <n v="9024000"/>
    <n v="343249.41"/>
    <n v="177264.33"/>
    <n v="174954.27"/>
    <n v="174954.27"/>
    <x v="1"/>
    <x v="67"/>
    <x v="11"/>
    <x v="1"/>
    <x v="47"/>
  </r>
  <r>
    <n v="160091"/>
    <s v="Fundo para Melhoria da Segurança Pública"/>
    <n v="6"/>
    <s v="Segurança Pública"/>
    <n v="101"/>
    <s v="Acelera Santa Catarina"/>
    <n v="12599"/>
    <s v="Renovação da frota e equipamentos - SSP"/>
    <n v="44"/>
    <s v="Investimentos"/>
    <n v="1100000"/>
    <n v="2119850.14"/>
    <n v="24625.09"/>
    <n v="24625.09"/>
    <n v="24625.09"/>
    <x v="0"/>
    <x v="65"/>
    <x v="5"/>
    <x v="26"/>
    <x v="19"/>
  </r>
  <r>
    <n v="410048"/>
    <s v="Agência de Desenvolvimento Regional de Rio do Sul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54617.37"/>
    <n v="54617.37"/>
    <n v="54617.37"/>
    <n v="54617.37"/>
    <x v="1"/>
    <x v="8"/>
    <x v="0"/>
    <x v="1"/>
    <x v="2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2067"/>
    <s v="Apoio financeiro aos municípios para benefícios eventuais"/>
    <n v="33"/>
    <s v="Outras Despesas Correntes"/>
    <n v="2000000"/>
    <n v="488000"/>
    <n v="0"/>
    <n v="0"/>
    <n v="0"/>
    <x v="1"/>
    <x v="67"/>
    <x v="11"/>
    <x v="1"/>
    <x v="47"/>
  </r>
  <r>
    <n v="160097"/>
    <s v="Fundo de Melhoria da Polícia Militar"/>
    <n v="6"/>
    <s v="Segurança Pública"/>
    <n v="130"/>
    <s v="Conservação e Segurança Rodoviária"/>
    <n v="14446"/>
    <s v="Administração e manutenção da Polícia Militar Rodoviária - PMRv"/>
    <n v="44"/>
    <s v="Investimentos"/>
    <n v="0"/>
    <n v="10593415.699999999"/>
    <n v="10593415.699999999"/>
    <n v="9740330.5600000005"/>
    <n v="9740330.5600000005"/>
    <x v="1"/>
    <x v="6"/>
    <x v="5"/>
    <x v="1"/>
    <x v="10"/>
  </r>
  <r>
    <n v="410045"/>
    <s v="Agência de Desenvolvimento Regional de Videira"/>
    <n v="12"/>
    <s v="Educação"/>
    <n v="625"/>
    <s v="Valorização dos Profissionais da Educação"/>
    <n v="13792"/>
    <s v="Administração de pessoal e encargos sociais - GERED - ADR - Videira"/>
    <n v="33"/>
    <s v="Outras Despesas Correntes"/>
    <n v="141360"/>
    <n v="28743.59"/>
    <n v="28743.59"/>
    <n v="28743.59"/>
    <n v="28743.59"/>
    <x v="1"/>
    <x v="75"/>
    <x v="6"/>
    <x v="1"/>
    <x v="8"/>
  </r>
  <r>
    <n v="470093"/>
    <s v="Fundo Patrimonial"/>
    <n v="4"/>
    <s v="Administração"/>
    <n v="900"/>
    <s v="Gestão Administrativa - Poder Executivo"/>
    <n v="14065"/>
    <s v="Locação de imóveis - FUNPAT - SEA"/>
    <n v="33"/>
    <s v="Outras Despesas Correntes"/>
    <n v="605382"/>
    <n v="605382"/>
    <n v="465425"/>
    <n v="465425"/>
    <n v="422225"/>
    <x v="1"/>
    <x v="46"/>
    <x v="2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0"/>
    <n v="1364282.78"/>
    <n v="1364282.78"/>
    <n v="1364282.78"/>
    <n v="1364282.78"/>
    <x v="1"/>
    <x v="5"/>
    <x v="4"/>
    <x v="1"/>
    <x v="15"/>
  </r>
  <r>
    <n v="440022"/>
    <s v="Companhia Integrada de Desenvolvimento Agrícola de Santa Catarina"/>
    <n v="20"/>
    <s v="Agricultura"/>
    <n v="315"/>
    <s v="Defesa Sanitária Agropecuária"/>
    <n v="1919"/>
    <s v="Laboratório de Defesa Agropecuária"/>
    <n v="33"/>
    <s v="Outras Despesas Correntes"/>
    <n v="100000"/>
    <n v="100000"/>
    <n v="1384.8"/>
    <n v="1384.8"/>
    <n v="1384.8"/>
    <x v="1"/>
    <x v="60"/>
    <x v="8"/>
    <x v="1"/>
    <x v="42"/>
  </r>
  <r>
    <n v="540091"/>
    <s v="Fundo Rotativo da Penitenciária  Industrial de Joinville"/>
    <n v="14"/>
    <s v="Direitos da Cidadania"/>
    <n v="750"/>
    <s v="Expansão e Modernização do Sistema Prisional e Socioeducativo"/>
    <n v="11044"/>
    <s v="2012, 2013, 2014, 2015, 2016, 2017, 2018, 2019: Estruturação e reaparelhamento dos sistemas prisional e socioeducativo - SJC; 2020: Estruturação e reaparelhamento dos sistemas prisional e socioeducativo - SAP"/>
    <n v="44"/>
    <s v="Investimentos"/>
    <n v="0"/>
    <n v="32861.75"/>
    <n v="32861.75"/>
    <n v="32861.75"/>
    <n v="32861.75"/>
    <x v="1"/>
    <x v="43"/>
    <x v="9"/>
    <x v="1"/>
    <x v="43"/>
  </r>
  <r>
    <n v="520001"/>
    <s v="Secretaria de Estado da Fazenda"/>
    <n v="4"/>
    <s v="Administração"/>
    <n v="900"/>
    <s v="Gestão Administrativa - Poder Executivo"/>
    <n v="11336"/>
    <s v="Adequação de ambiente das unidades da SEF"/>
    <n v="44"/>
    <s v="Investimentos"/>
    <n v="25000"/>
    <n v="177067.92"/>
    <n v="177067.92"/>
    <n v="0"/>
    <n v="0"/>
    <x v="1"/>
    <x v="37"/>
    <x v="2"/>
    <x v="1"/>
    <x v="4"/>
  </r>
  <r>
    <n v="270092"/>
    <s v="Fundo Estadual de Recursos Hídricos"/>
    <n v="18"/>
    <s v="Gestão Ambiental"/>
    <n v="350"/>
    <s v="Gestão dos Recursos Hídricos"/>
    <n v="11834"/>
    <s v="Organização, estruturação e gestão do CERH e FEHIDRO"/>
    <n v="44"/>
    <s v="Investimentos"/>
    <n v="150000"/>
    <n v="18351.5"/>
    <n v="18351.5"/>
    <n v="18351.5"/>
    <n v="18351.5"/>
    <x v="1"/>
    <x v="62"/>
    <x v="7"/>
    <x v="1"/>
    <x v="26"/>
  </r>
  <r>
    <n v="550001"/>
    <s v="Defesa Civil"/>
    <n v="6"/>
    <s v="Segurança Pública"/>
    <n v="900"/>
    <s v="Gestão Administrativa - Poder Executivo"/>
    <n v="12989"/>
    <s v="Administração e manutenção dos serviços administrativos gerais - SDC"/>
    <n v="33"/>
    <s v="Outras Despesas Correntes"/>
    <n v="0"/>
    <n v="464.41"/>
    <n v="464.41"/>
    <n v="464.41"/>
    <n v="464.41"/>
    <x v="1"/>
    <x v="86"/>
    <x v="5"/>
    <x v="1"/>
    <x v="4"/>
  </r>
  <r>
    <n v="520030"/>
    <s v="Fundação Escola de Governo - EN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932"/>
    <s v="Otimização e correção da aplicação dos recursos públicos"/>
    <n v="33"/>
    <s v="Outras Despesas Correntes"/>
    <n v="0"/>
    <n v="14640"/>
    <n v="14640"/>
    <n v="13600"/>
    <n v="13600"/>
    <x v="1"/>
    <x v="58"/>
    <x v="2"/>
    <x v="1"/>
    <x v="56"/>
  </r>
  <r>
    <n v="270092"/>
    <s v="Fundo Estadual de Recursos Hídricos"/>
    <n v="18"/>
    <s v="Gestão Ambiental"/>
    <n v="350"/>
    <s v="Gestão dos Recursos Hídricos"/>
    <n v="7658"/>
    <s v="Fortalecimento dos comitês de gerenciamento de bacias hidrográficas - SDE"/>
    <n v="33"/>
    <s v="Outras Despesas Correntes"/>
    <n v="2675200"/>
    <n v="1248187.52"/>
    <n v="376281.74"/>
    <n v="376281.74"/>
    <n v="376281.74"/>
    <x v="0"/>
    <x v="62"/>
    <x v="7"/>
    <x v="15"/>
    <x v="26"/>
  </r>
  <r>
    <n v="270029"/>
    <s v="Agência de Regulação de Serviços Públicos de Santa Catarina - Aresc"/>
    <n v="4"/>
    <s v="Administração"/>
    <n v="950"/>
    <s v="Defesa dos Interesses Sociais"/>
    <n v="13013"/>
    <s v="Manutenção e modernização dos serviços de tecnologia da informação e comunicação - ARESC"/>
    <n v="44"/>
    <s v="Investimentos"/>
    <n v="0"/>
    <n v="250000"/>
    <n v="53876.55"/>
    <n v="53876.55"/>
    <n v="53876.55"/>
    <x v="1"/>
    <x v="89"/>
    <x v="2"/>
    <x v="1"/>
    <x v="65"/>
  </r>
  <r>
    <n v="480091"/>
    <s v="Fundo Estadual de Saúde"/>
    <n v="10"/>
    <s v="Saúde"/>
    <n v="430"/>
    <s v="Atenção de Média e Alta Complexidade Ambulatorial e Hospitalar"/>
    <n v="13321"/>
    <s v="2016: AP - Construção e manutenção de clínica de especialidades - SDR - Concórdia; 2017, 2018, 2019: AP - Construção e manutenção de clínica de especialidades - ADR - Concórdia"/>
    <n v="44"/>
    <s v="Investimentos"/>
    <n v="100000"/>
    <n v="0"/>
    <n v="0"/>
    <n v="0"/>
    <n v="0"/>
    <x v="1"/>
    <x v="0"/>
    <x v="0"/>
    <x v="1"/>
    <x v="0"/>
  </r>
  <r>
    <n v="530025"/>
    <s v="Departamento Estadual de Infraestrutura"/>
    <n v="18"/>
    <s v="Gestão Ambiental"/>
    <n v="145"/>
    <s v="2012, 2013, 2014, 2015, 2016, 2017, 2018, 2019: Elaboração de Projetos e Estudos de Infraestrutura; 2020: Elaboração de Planos, Estudos e Projetos de Infraestrutura"/>
    <n v="239"/>
    <s v="Levantamentos, estudos e projetos de obras hidráulicas e civis - DEINFRA"/>
    <n v="44"/>
    <s v="Investimentos"/>
    <n v="500000"/>
    <n v="0"/>
    <n v="0"/>
    <n v="0"/>
    <n v="0"/>
    <x v="1"/>
    <x v="24"/>
    <x v="7"/>
    <x v="1"/>
    <x v="38"/>
  </r>
  <r>
    <n v="480091"/>
    <s v="Fundo Estadual de Saúde"/>
    <n v="10"/>
    <s v="Saúde"/>
    <n v="430"/>
    <s v="Atenção de Média e Alta Complexidade Ambulatorial e Hospitalar"/>
    <n v="13319"/>
    <s v="2016: AP - Construção de Policlínica - SDR - Xanxerê; 2017, 2018, 2019: AP - Construção de Policlínica - ADR - Xanxerê"/>
    <n v="44"/>
    <s v="Investimentos"/>
    <n v="100000"/>
    <n v="0"/>
    <n v="0"/>
    <n v="0"/>
    <n v="0"/>
    <x v="1"/>
    <x v="0"/>
    <x v="0"/>
    <x v="1"/>
    <x v="0"/>
  </r>
  <r>
    <n v="410059"/>
    <s v="Agência de Desenvolvimento Regional de Jaraguá do Sul"/>
    <n v="4"/>
    <s v="Administração"/>
    <n v="900"/>
    <s v="Gestão Administrativa - Poder Executivo"/>
    <n v="13956"/>
    <s v="Manutenção e modernização dos serviços de tecnologia da informação e comunic - ADR - Jaraguá do Sul"/>
    <n v="33"/>
    <s v="Outras Despesas Correntes"/>
    <n v="20000"/>
    <n v="0"/>
    <n v="0"/>
    <n v="0"/>
    <n v="0"/>
    <x v="1"/>
    <x v="59"/>
    <x v="2"/>
    <x v="1"/>
    <x v="4"/>
  </r>
  <r>
    <n v="410056"/>
    <s v="Agência de Desenvolvimento Regional de Criciúma"/>
    <n v="4"/>
    <s v="Administração"/>
    <n v="900"/>
    <s v="Gestão Administrativa - Poder Executivo"/>
    <n v="13816"/>
    <s v="Administração e manutenção dos serviços administrativos gerais - ADR - Criciúma"/>
    <n v="44"/>
    <s v="Investimentos"/>
    <n v="20000"/>
    <n v="2655"/>
    <n v="2655"/>
    <n v="2655"/>
    <n v="2655"/>
    <x v="1"/>
    <x v="19"/>
    <x v="2"/>
    <x v="1"/>
    <x v="4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9488"/>
    <s v="Promoção da Educação Fiscal"/>
    <n v="33"/>
    <s v="Outras Despesas Correntes"/>
    <n v="65000"/>
    <n v="0"/>
    <n v="0"/>
    <n v="0"/>
    <n v="0"/>
    <x v="1"/>
    <x v="37"/>
    <x v="2"/>
    <x v="1"/>
    <x v="56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6"/>
    <s v="Administração Tributária Contencioso Fiscal PROFISCO II"/>
    <n v="33"/>
    <s v="Outras Despesas Correntes"/>
    <n v="1000000"/>
    <n v="1000000"/>
    <n v="0"/>
    <n v="0"/>
    <n v="0"/>
    <x v="1"/>
    <x v="83"/>
    <x v="2"/>
    <x v="1"/>
    <x v="56"/>
  </r>
  <r>
    <n v="410045"/>
    <s v="Agência de Desenvolvimento Regional de Videira"/>
    <n v="4"/>
    <s v="Administração"/>
    <n v="850"/>
    <s v="2010, 2011: Qualificação e Valorização dos Servidores Públicos; 2012, 2013, 2014, 2015, 2016, 2017, 2018, 2019, 2020: Gestão de Pessoas"/>
    <n v="13780"/>
    <s v="Encargos com estagiários - ADR - Videira"/>
    <n v="33"/>
    <s v="Outras Despesas Correntes"/>
    <n v="20370"/>
    <n v="0"/>
    <n v="0"/>
    <n v="0"/>
    <n v="0"/>
    <x v="1"/>
    <x v="75"/>
    <x v="2"/>
    <x v="1"/>
    <x v="1"/>
  </r>
  <r>
    <n v="480091"/>
    <s v="Fundo Estadual de Saúde"/>
    <n v="10"/>
    <s v="Saúde"/>
    <n v="430"/>
    <s v="Atenção de Média e Alta Complexidade Ambulatorial e Hospitalar"/>
    <n v="12886"/>
    <s v="AP - Implantação de UTI neonatal - ADR - Joaçaba"/>
    <n v="44"/>
    <s v="Investimentos"/>
    <n v="100000"/>
    <n v="0"/>
    <n v="0"/>
    <n v="0"/>
    <n v="0"/>
    <x v="1"/>
    <x v="0"/>
    <x v="0"/>
    <x v="1"/>
    <x v="0"/>
  </r>
  <r>
    <n v="530001"/>
    <s v="Secretaria de Estado da Infraestrutura e Mobilidade"/>
    <n v="26"/>
    <s v="Transporte"/>
    <n v="130"/>
    <s v="Conservação e Segurança Rodoviária"/>
    <n v="14456"/>
    <s v="Modernização da frota de veículos, aeronaves e equipamentos de conserv e segurança rodov"/>
    <n v="44"/>
    <s v="Investimentos"/>
    <n v="0"/>
    <n v="0"/>
    <n v="0"/>
    <n v="0"/>
    <n v="0"/>
    <x v="1"/>
    <x v="5"/>
    <x v="4"/>
    <x v="1"/>
    <x v="10"/>
  </r>
  <r>
    <n v="230001"/>
    <s v="Secretaria de Estado do Turismo, Cultura e Esporte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0"/>
    <n v="0"/>
    <n v="0"/>
    <n v="0"/>
    <x v="1"/>
    <x v="47"/>
    <x v="2"/>
    <x v="1"/>
    <x v="21"/>
  </r>
  <r>
    <n v="270023"/>
    <s v="Junta Comercial do Estado de Santa Catarina"/>
    <n v="23"/>
    <s v="Comércio e Serviços"/>
    <n v="900"/>
    <s v="Gestão Administrativa - Poder Executivo"/>
    <n v="1821"/>
    <s v="Prestação de serviços de atos de registro mercantil - JUCESC"/>
    <n v="31"/>
    <s v="Pessoal e Encargos Sociais"/>
    <n v="122792"/>
    <n v="122792"/>
    <n v="0"/>
    <n v="0"/>
    <n v="0"/>
    <x v="1"/>
    <x v="55"/>
    <x v="12"/>
    <x v="1"/>
    <x v="4"/>
  </r>
  <r>
    <n v="410051"/>
    <s v="Agência de Desenvolvimento Regional de Blumenau"/>
    <n v="4"/>
    <s v="Administração"/>
    <n v="900"/>
    <s v="Gestão Administrativa - Poder Executivo"/>
    <n v="13608"/>
    <s v="Manutenção e modernização dos serviços de tecnologia da informação e comunicação - ADR - Blumenau"/>
    <n v="44"/>
    <s v="Investimentos"/>
    <n v="50000"/>
    <n v="0"/>
    <n v="0"/>
    <n v="0"/>
    <n v="0"/>
    <x v="1"/>
    <x v="21"/>
    <x v="2"/>
    <x v="1"/>
    <x v="4"/>
  </r>
  <r>
    <n v="180001"/>
    <s v="Secretaria de Estado do Planejamento"/>
    <n v="4"/>
    <s v="Administração"/>
    <n v="900"/>
    <s v="Gestão Administrativa - Poder Executivo"/>
    <n v="1238"/>
    <s v="Administração e manutenção dos serviços administrativos gerais - SPG"/>
    <n v="33"/>
    <s v="Outras Despesas Correntes"/>
    <n v="1845000"/>
    <n v="552113.42000000004"/>
    <n v="552113.42000000004"/>
    <n v="552113.42000000004"/>
    <n v="552113.42000000004"/>
    <x v="1"/>
    <x v="15"/>
    <x v="2"/>
    <x v="1"/>
    <x v="4"/>
  </r>
  <r>
    <n v="470092"/>
    <s v="Fundo do Plano de Saúde dos Servidores Públicos Estaduais"/>
    <n v="4"/>
    <s v="Administração"/>
    <n v="900"/>
    <s v="Gestão Administrativa - Poder Executivo"/>
    <n v="3609"/>
    <s v="Manutenção do Plano Santa Catarina Saúde - FPS - SEA"/>
    <n v="33"/>
    <s v="Outras Despesas Correntes"/>
    <n v="4802522"/>
    <n v="6426387.8799999999"/>
    <n v="3750939.02"/>
    <n v="3522097.38"/>
    <n v="3522097.38"/>
    <x v="1"/>
    <x v="49"/>
    <x v="2"/>
    <x v="1"/>
    <x v="4"/>
  </r>
  <r>
    <n v="530001"/>
    <s v="Secretaria de Estado da Infraestrutura e Mobilidade"/>
    <n v="26"/>
    <s v="Transporte"/>
    <n v="110"/>
    <s v="Construção de Rodovias"/>
    <n v="8575"/>
    <s v="Apoio ao sistema viário estadual - SIE"/>
    <n v="44"/>
    <s v="Investimentos"/>
    <n v="39222142"/>
    <n v="55763993.219999999"/>
    <n v="21069751.359999999"/>
    <n v="15153954.49"/>
    <n v="15121481.09"/>
    <x v="0"/>
    <x v="5"/>
    <x v="4"/>
    <x v="21"/>
    <x v="40"/>
  </r>
  <r>
    <n v="430001"/>
    <s v="Procuradoria-Geral junto ao Tribunal de Contas"/>
    <n v="4"/>
    <s v="Administração"/>
    <n v="850"/>
    <s v="2010, 2011: Qualificação e Valorização dos Servidores Públicos; 2012, 2013, 2014, 2015, 2016, 2017, 2018, 2019, 2020: Gestão de Pessoas"/>
    <n v="884"/>
    <s v="Administração de pessoal e encargos sociais - MPC"/>
    <n v="33"/>
    <s v="Outras Despesas Correntes"/>
    <n v="1916642"/>
    <n v="1687038.14"/>
    <n v="1687038.14"/>
    <n v="1687038.14"/>
    <n v="1683390.03"/>
    <x v="1"/>
    <x v="48"/>
    <x v="2"/>
    <x v="1"/>
    <x v="1"/>
  </r>
  <r>
    <n v="150001"/>
    <s v="Defensoria Pública do Estado de Santa Catarina"/>
    <n v="14"/>
    <s v="Direitos da Cidadania"/>
    <n v="745"/>
    <s v="2012, 2013, 2014, 2015, 2016: Cidadania e Direitos Humanos; 2017, 2018, 2019, 2020: Fortalecendo Direitos"/>
    <n v="12511"/>
    <s v="Administração de pessoal e encargos sociais - DPE"/>
    <n v="31"/>
    <s v="Pessoal e Encargos Sociais"/>
    <n v="63739947"/>
    <n v="63789947"/>
    <n v="60038884.18"/>
    <n v="60038884.18"/>
    <n v="59741293.039999999"/>
    <x v="1"/>
    <x v="20"/>
    <x v="9"/>
    <x v="1"/>
    <x v="14"/>
  </r>
  <r>
    <n v="410039"/>
    <s v="Agência de Desenvolvimento Regional de São Lourenço do Oeste"/>
    <n v="4"/>
    <s v="Administração"/>
    <n v="850"/>
    <s v="2010, 2011: Qualificação e Valorização dos Servidores Públicos; 2012, 2013, 2014, 2015, 2016, 2017, 2018, 2019, 2020: Gestão de Pessoas"/>
    <n v="13650"/>
    <s v="Administração de pessoal e encargos sociais - ADR - São Lourenço do Oeste"/>
    <n v="33"/>
    <s v="Outras Despesas Correntes"/>
    <n v="40000"/>
    <n v="32962.6"/>
    <n v="32962.6"/>
    <n v="32962.6"/>
    <n v="32962.6"/>
    <x v="1"/>
    <x v="71"/>
    <x v="2"/>
    <x v="1"/>
    <x v="1"/>
  </r>
  <r>
    <n v="530025"/>
    <s v="Departamento Estadual de Infraestrutura"/>
    <n v="26"/>
    <s v="Transporte"/>
    <n v="140"/>
    <s v="Reabilitação e Aumento de Capacidade de Rodovias"/>
    <n v="11220"/>
    <s v="2012: Reabilitação da SC-114, trecho entroncamento BR-470 - Otacílio Costa - Índios (entroncamento BR-282); 2013, 2014, 2015: Reabilitação da SC-114, trecho Otacílio Costa - entroncamento BR-282 (p/ Lages); 2016, 2017, 2018, 2019: AP - Reabilitação da SC-114, trecho Otacílio Costa - entroncamento BR-282 (p/ Lages)"/>
    <n v="44"/>
    <s v="Investimentos"/>
    <n v="200000"/>
    <n v="1539270.11"/>
    <n v="1539270.11"/>
    <n v="1539270.11"/>
    <n v="1539270.11"/>
    <x v="0"/>
    <x v="24"/>
    <x v="4"/>
    <x v="27"/>
    <x v="25"/>
  </r>
  <r>
    <n v="270001"/>
    <s v="Secretaria de Estado do Desenvolvimento Econômico Sustentável"/>
    <n v="4"/>
    <s v="Administração"/>
    <n v="900"/>
    <s v="Gestão Administrativa - Poder Executivo"/>
    <n v="12434"/>
    <s v="2013, 2014, 2015, 2016, 2017, 2018, 2019: Operacionalização do CECOP; 2020: Operacionalização do CECOP - SDE"/>
    <n v="44"/>
    <s v="Investimentos"/>
    <n v="20000"/>
    <n v="20000"/>
    <n v="8339.5499999999993"/>
    <n v="8339.5499999999993"/>
    <n v="8339.5499999999993"/>
    <x v="1"/>
    <x v="61"/>
    <x v="2"/>
    <x v="1"/>
    <x v="4"/>
  </r>
  <r>
    <n v="160097"/>
    <s v="Fundo de Melhoria da Polícia Militar"/>
    <n v="6"/>
    <s v="Segurança Pública"/>
    <n v="706"/>
    <s v="De Olho no Crime"/>
    <n v="686"/>
    <s v="Administração de pessoal e encargos sociais - PM"/>
    <n v="31"/>
    <s v="Pessoal e Encargos Sociais"/>
    <n v="1165735675"/>
    <n v="1055795038.04"/>
    <n v="1054524750.0700001"/>
    <n v="1054524750.0700001"/>
    <n v="1054524750.0700001"/>
    <x v="1"/>
    <x v="6"/>
    <x v="5"/>
    <x v="1"/>
    <x v="5"/>
  </r>
  <r>
    <n v="410037"/>
    <s v="Agência de Desenvolvimento Regional de São Miguel do Oeste"/>
    <n v="12"/>
    <s v="Educação"/>
    <n v="625"/>
    <s v="Valorização dos Profissionais da Educação"/>
    <n v="13626"/>
    <s v="Administração de pessoal e encargos sociais - GERED - ADR - São Miguel do Oeste"/>
    <n v="31"/>
    <s v="Pessoal e Encargos Sociais"/>
    <n v="7345842"/>
    <n v="1181479.5"/>
    <n v="1181479.5"/>
    <n v="1181479.5"/>
    <n v="1181479.5"/>
    <x v="1"/>
    <x v="10"/>
    <x v="6"/>
    <x v="1"/>
    <x v="8"/>
  </r>
  <r>
    <n v="160091"/>
    <s v="Fundo para Melhoria da Segurança Pública"/>
    <n v="6"/>
    <s v="Segurança Pública"/>
    <n v="705"/>
    <s v="Segurança Cidadã"/>
    <n v="11932"/>
    <s v="2012, 2013, 2014, 2015, 2016: Emissão de carteira de identidade - IGP; 2017, 2018, 2019, 2020: Gestão do Instituto de Identificação - IGP"/>
    <n v="33"/>
    <s v="Outras Despesas Correntes"/>
    <n v="1025351"/>
    <n v="1669492.82"/>
    <n v="1642024.03"/>
    <n v="1147111.6599999999"/>
    <n v="1144603.6599999999"/>
    <x v="1"/>
    <x v="65"/>
    <x v="5"/>
    <x v="1"/>
    <x v="51"/>
  </r>
  <r>
    <n v="530001"/>
    <s v="Secretaria de Estado da Infraestrutura e Mobilidade"/>
    <n v="26"/>
    <s v="Transporte"/>
    <n v="120"/>
    <s v="Integração Logística"/>
    <n v="5693"/>
    <s v="Adequação e melhoria da infraestrutura dos aeroportos locais e regionais - SIE"/>
    <n v="44"/>
    <s v="Investimentos"/>
    <n v="32500000"/>
    <n v="30196529.34"/>
    <n v="0"/>
    <n v="0"/>
    <n v="0"/>
    <x v="1"/>
    <x v="5"/>
    <x v="4"/>
    <x v="1"/>
    <x v="46"/>
  </r>
  <r>
    <n v="270001"/>
    <s v="Secretaria de Estado do Desenvolvimento Econômico Sustentável"/>
    <n v="19"/>
    <s v="Ciência e Tecnologia"/>
    <n v="346"/>
    <s v="Tecnologia e Inovação para o Desenvolvimento Sustentável"/>
    <n v="12985"/>
    <s v="Fomentar projetos e pesquisas nas áreas de desenvolvimento sustentável"/>
    <n v="33"/>
    <s v="Outras Despesas Correntes"/>
    <n v="500000"/>
    <n v="1994951.12"/>
    <n v="837696.07"/>
    <n v="661502.52"/>
    <n v="660411.41"/>
    <x v="1"/>
    <x v="61"/>
    <x v="20"/>
    <x v="1"/>
    <x v="44"/>
  </r>
  <r>
    <n v="520001"/>
    <s v="Secretaria de Estado da Fazenda"/>
    <n v="4"/>
    <s v="Administração"/>
    <n v="900"/>
    <s v="Gestão Administrativa - Poder Executivo"/>
    <n v="12021"/>
    <s v="Modernização do processo de planejamento e orçamento - SEF"/>
    <n v="33"/>
    <s v="Outras Despesas Correntes"/>
    <n v="100000"/>
    <n v="5511"/>
    <n v="5511"/>
    <n v="0"/>
    <n v="0"/>
    <x v="1"/>
    <x v="37"/>
    <x v="2"/>
    <x v="1"/>
    <x v="4"/>
  </r>
  <r>
    <n v="410038"/>
    <s v="Agência de Desenvolvimento Regional de Maravilha"/>
    <n v="12"/>
    <s v="Educação"/>
    <n v="625"/>
    <s v="Valorização dos Profissionais da Educação"/>
    <n v="13648"/>
    <s v="Administração de pessoal e encargos sociais - GERED - ADR - Maravilha"/>
    <n v="33"/>
    <s v="Outras Despesas Correntes"/>
    <n v="188536"/>
    <n v="32792.97"/>
    <n v="32792.97"/>
    <n v="32792.97"/>
    <n v="32792.97"/>
    <x v="1"/>
    <x v="34"/>
    <x v="6"/>
    <x v="1"/>
    <x v="8"/>
  </r>
  <r>
    <n v="450001"/>
    <s v="Secretaria de Estado da Educação"/>
    <n v="12"/>
    <s v="Educação"/>
    <n v="625"/>
    <s v="Valorização dos Profissionais da Educação"/>
    <n v="8662"/>
    <s v="Administração de pessoal e encargos sociais - ensino médio - SED"/>
    <n v="31"/>
    <s v="Pessoal e Encargos Sociais"/>
    <n v="650047743"/>
    <n v="705656412.92999995"/>
    <n v="701481589.00999999"/>
    <n v="701481589.00999999"/>
    <n v="699199378.59000003"/>
    <x v="1"/>
    <x v="42"/>
    <x v="6"/>
    <x v="1"/>
    <x v="8"/>
  </r>
  <r>
    <n v="480091"/>
    <s v="Fundo Estadual de Saúde"/>
    <n v="10"/>
    <s v="Saúde"/>
    <n v="430"/>
    <s v="Atenção de Média e Alta Complexidade Ambulatorial e Hospitalar"/>
    <n v="11441"/>
    <s v="2012, 2013, 2014, 2015, 2016: Subvenção financeira às Organizações Sociais; 2017, 2018, 2019, 2020: Manutenção das unidades assistenciais administradas por organizações sociais"/>
    <n v="33"/>
    <s v="Outras Despesas Correntes"/>
    <n v="416000000"/>
    <n v="424917472"/>
    <n v="413494311.98000002"/>
    <n v="413494311.98000002"/>
    <n v="413494311.98000002"/>
    <x v="1"/>
    <x v="0"/>
    <x v="0"/>
    <x v="1"/>
    <x v="0"/>
  </r>
  <r>
    <n v="180001"/>
    <s v="Secretaria de Estado do Planejamento"/>
    <n v="4"/>
    <s v="Administração"/>
    <n v="209"/>
    <s v="2016: Desenvolvimento e Redução das Desigualdades Regionais; 2017, 2018, 2019: Crescendo Juntos - Programa de Desenvolvimento e Redução das Desigualdades Regionais"/>
    <n v="13090"/>
    <s v="2016: Agenda Estratégica Participativa para o Desenvolvimento Regional; 2017, 2018, 2019: Agenda regional de desenvolvimento"/>
    <n v="33"/>
    <s v="Outras Despesas Correntes"/>
    <n v="43000"/>
    <n v="0"/>
    <n v="0"/>
    <n v="0"/>
    <n v="0"/>
    <x v="1"/>
    <x v="15"/>
    <x v="2"/>
    <x v="1"/>
    <x v="22"/>
  </r>
  <r>
    <n v="470022"/>
    <s v="Instituto de Previdência do Estado de Santa Catarina"/>
    <n v="9"/>
    <s v="Previdência Social"/>
    <n v="900"/>
    <s v="Gestão Administrativa - Poder Executivo"/>
    <n v="8419"/>
    <s v="Manutenção e modernização dos serviços de tecnologia da informação e comunicação - IPREV"/>
    <n v="33"/>
    <s v="Outras Despesas Correntes"/>
    <n v="2290000"/>
    <n v="2768932"/>
    <n v="2060541.04"/>
    <n v="1767125.69"/>
    <n v="1766746.04"/>
    <x v="1"/>
    <x v="1"/>
    <x v="1"/>
    <x v="1"/>
    <x v="4"/>
  </r>
  <r>
    <n v="260001"/>
    <s v="Secretaria de Estado de Desenvolvimento Social"/>
    <n v="8"/>
    <s v="Assistência Social"/>
    <n v="550"/>
    <s v="2010, 2011, 2012, 2013, 2014, 2015, 2016: Erradicação da Fome em Santa Catarina; 2017, 2018, 2019: Comer Bem SC"/>
    <n v="12486"/>
    <s v="Implementação e consolidação das políticas do Sistema Nacional de Segurança Alimentar e Nutricional"/>
    <n v="33"/>
    <s v="Outras Despesas Correntes"/>
    <n v="0"/>
    <n v="176374.12"/>
    <n v="167650.16"/>
    <n v="167650.16"/>
    <n v="167650.16"/>
    <x v="1"/>
    <x v="22"/>
    <x v="11"/>
    <x v="1"/>
    <x v="53"/>
  </r>
  <r>
    <n v="440001"/>
    <s v="Secretaria de Estado da Agricultura, Pesca e Desenvolvimento Rural"/>
    <n v="20"/>
    <s v="Agricultura"/>
    <n v="300"/>
    <s v="Qualidade de Vida no Campo e na Cidade"/>
    <n v="1126"/>
    <s v="Administração e manutenção dos serviços administrativos gerais - SAR"/>
    <n v="44"/>
    <s v="Investimentos"/>
    <n v="200000"/>
    <n v="41657.230000000003"/>
    <n v="41657.230000000003"/>
    <n v="39804.230000000003"/>
    <n v="39804.230000000003"/>
    <x v="1"/>
    <x v="70"/>
    <x v="8"/>
    <x v="1"/>
    <x v="18"/>
  </r>
  <r>
    <n v="260001"/>
    <s v="Secretaria de Estado de Desenvolvimento Social"/>
    <n v="11"/>
    <s v="Trabalho"/>
    <n v="530"/>
    <s v="Pró-Emprego e Renda"/>
    <n v="8450"/>
    <s v="2010: Intermediação de Mão-de-Obra - SST; 2011, 2012, 2013, 2014, 2015: Intermediação de mão-de-obra - SST; 2016: Gestão do Programa de Intermediação de Mão de Obra; 2017, 2018, 2019: Apoio a política de trabalho, emprego, renda e qualificação profissional"/>
    <n v="44"/>
    <s v="Investimentos"/>
    <n v="0"/>
    <n v="394837.24"/>
    <n v="11664"/>
    <n v="11664"/>
    <n v="11664"/>
    <x v="1"/>
    <x v="22"/>
    <x v="19"/>
    <x v="1"/>
    <x v="37"/>
  </r>
  <r>
    <n v="160091"/>
    <s v="Fundo para Melhoria da Segurança Pública"/>
    <n v="6"/>
    <s v="Segurança Pública"/>
    <n v="707"/>
    <s v="Suporte Institucional Integrado"/>
    <n v="6359"/>
    <s v="Modernização, integração e manutenção da tecnologia da informação e comunicação - SSP"/>
    <n v="33"/>
    <s v="Outras Despesas Correntes"/>
    <n v="19618350"/>
    <n v="22260731.91"/>
    <n v="21843399.73"/>
    <n v="21642319.579999998"/>
    <n v="21642319.579999998"/>
    <x v="1"/>
    <x v="65"/>
    <x v="5"/>
    <x v="1"/>
    <x v="33"/>
  </r>
  <r>
    <n v="270092"/>
    <s v="Fundo Estadual de Recursos Hídricos"/>
    <n v="18"/>
    <s v="Gestão Ambiental"/>
    <n v="350"/>
    <s v="Gestão dos Recursos Hídricos"/>
    <n v="6488"/>
    <s v="2010: Sistemas de Controle e Prevenção de Eventos Hidrológicos Críticos - SDS; 2011, 2012, 2013, 2014, 2015: Sistemas de controle e prevenção de eventos hidrológicos críticos - SDS; 2016, 2017, 2018, 2019: Monitorar, controlar e apoiar ações de prevenção de eventos críticos - SDS; 2020: Monitorar, controlar e apoiar ações de prevenção de eventos críticos - SDE"/>
    <n v="33"/>
    <s v="Outras Despesas Correntes"/>
    <n v="8314935"/>
    <n v="5619135"/>
    <n v="1238763.31"/>
    <n v="345871.58"/>
    <n v="345871.58"/>
    <x v="1"/>
    <x v="62"/>
    <x v="7"/>
    <x v="1"/>
    <x v="26"/>
  </r>
  <r>
    <n v="520002"/>
    <s v="Encargos Gerais do Estado"/>
    <n v="28"/>
    <s v="Encargos Especiais"/>
    <n v="900"/>
    <s v="Gestão Administrativa - Poder Executivo"/>
    <n v="14252"/>
    <s v="Encargos com precatórios - EGE"/>
    <n v="31"/>
    <s v="Pessoal e Encargos Sociais"/>
    <n v="40000000"/>
    <n v="210026761.84999999"/>
    <n v="210026761.84999999"/>
    <n v="210026761.83000001"/>
    <n v="210026761.83000001"/>
    <x v="1"/>
    <x v="3"/>
    <x v="3"/>
    <x v="1"/>
    <x v="4"/>
  </r>
  <r>
    <n v="160084"/>
    <s v="Fundo de Melhoria da Polícia Civil"/>
    <n v="6"/>
    <s v="Segurança Pública"/>
    <n v="706"/>
    <s v="De Olho no Crime"/>
    <n v="13148"/>
    <s v="2016: Gestão sustentável do combustível - PC; 2017: Gestão Sustentável da Frota - Combustível e Manutenção - PC; 2018, 2019, 2020: Gestão sustentável da frota - combustível e manutenção - PC"/>
    <n v="44"/>
    <s v="Investimentos"/>
    <n v="400000"/>
    <n v="75756"/>
    <n v="63486"/>
    <n v="756"/>
    <n v="756"/>
    <x v="1"/>
    <x v="52"/>
    <x v="5"/>
    <x v="1"/>
    <x v="5"/>
  </r>
  <r>
    <n v="410040"/>
    <s v="Agência de Desenvolvimento Regional de Chapecó"/>
    <n v="10"/>
    <s v="Saúde"/>
    <n v="430"/>
    <s v="Atenção de Média e Alta Complexidade Ambulatorial e Hospitalar"/>
    <n v="13270"/>
    <s v="2016: Realizar as ações de gestão das Centrais de Regulação; 2017, 2018, 2019: Ações das Centrais de Regulação; 2020: Ações das centrais de regulação"/>
    <n v="33"/>
    <s v="Outras Despesas Correntes"/>
    <n v="0"/>
    <n v="2202.79"/>
    <n v="2202.79"/>
    <n v="2202.79"/>
    <n v="2202.79"/>
    <x v="1"/>
    <x v="14"/>
    <x v="0"/>
    <x v="1"/>
    <x v="0"/>
  </r>
  <r>
    <n v="410056"/>
    <s v="Agência de Desenvolvimento Regional de Criciúma"/>
    <n v="12"/>
    <s v="Educação"/>
    <n v="610"/>
    <s v="Educação Básica com Qualidade e Equidade"/>
    <n v="13818"/>
    <s v="Administração e manutenção da Gerência Regional de Educação - ADR - Criciúma"/>
    <n v="44"/>
    <s v="Investimentos"/>
    <n v="54538"/>
    <n v="9700"/>
    <n v="9700"/>
    <n v="9700"/>
    <n v="9700"/>
    <x v="1"/>
    <x v="19"/>
    <x v="6"/>
    <x v="1"/>
    <x v="6"/>
  </r>
  <r>
    <n v="410012"/>
    <s v="Departamento Estadual de Trânsito"/>
    <n v="6"/>
    <s v="Segurança Pública"/>
    <n v="707"/>
    <s v="Suporte Institucional Integrado"/>
    <n v="6503"/>
    <s v="2010: Manutenção e Serviços Administrativos Gerais - FMSP - SSP; 2011: Manutenção e serviços administrativos gerais - FMSP - SSP; 2012, 2013, 2014, 2015: Contratação de serviços para operacionalização da administração - FMSP - SSP; 2016: Administração e manutenção dos serviços administrativos gerais - SSP - DETRAN - IGP; 2017: Administração e manutenção dos insumos, materiais e serviços administrativos gerais; 2018, 2019, 2020: Administração e manutenção dos insumos, materiais e serviços administrativos gerais - SSP"/>
    <n v="44"/>
    <s v="Investimentos"/>
    <n v="0"/>
    <n v="2670"/>
    <n v="2670"/>
    <n v="2670"/>
    <n v="2670"/>
    <x v="1"/>
    <x v="76"/>
    <x v="5"/>
    <x v="1"/>
    <x v="33"/>
  </r>
  <r>
    <n v="410094"/>
    <s v="Fundo de Desenvolvimento Social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20000000"/>
    <n v="183990.07"/>
    <n v="0"/>
    <n v="0"/>
    <n v="0"/>
    <x v="1"/>
    <x v="27"/>
    <x v="4"/>
    <x v="1"/>
    <x v="15"/>
  </r>
  <r>
    <n v="410055"/>
    <s v="Agência de Desenvolvimento Regional de Tubarão"/>
    <n v="4"/>
    <s v="Administração"/>
    <n v="900"/>
    <s v="Gestão Administrativa - Poder Executivo"/>
    <n v="13774"/>
    <s v="Manutenção e modernização dos serviços de tecnologia da informação e comunicação - ADR - Tubarão"/>
    <n v="33"/>
    <s v="Outras Despesas Correntes"/>
    <n v="40000"/>
    <n v="17705.72"/>
    <n v="17705.72"/>
    <n v="17705.72"/>
    <n v="17705.72"/>
    <x v="1"/>
    <x v="66"/>
    <x v="2"/>
    <x v="1"/>
    <x v="4"/>
  </r>
  <r>
    <n v="470001"/>
    <s v="Secretaria de Estado da Administração"/>
    <n v="4"/>
    <s v="Administração"/>
    <n v="900"/>
    <s v="Gestão Administrativa - Poder Executivo"/>
    <n v="2847"/>
    <s v="Manutenção dos serviços de tecnologia da informação - SEA"/>
    <n v="44"/>
    <s v="Investimentos"/>
    <n v="0"/>
    <n v="10921.09"/>
    <n v="10921.09"/>
    <n v="10921.09"/>
    <n v="10921.09"/>
    <x v="1"/>
    <x v="35"/>
    <x v="2"/>
    <x v="1"/>
    <x v="4"/>
  </r>
  <r>
    <n v="160097"/>
    <s v="Fundo de Melhoria da Polícia Militar"/>
    <n v="3"/>
    <s v="Essencial à Justiça"/>
    <n v="915"/>
    <s v="Gestão Estratégica - Ministério Público"/>
    <n v="6499"/>
    <s v="Reconstituição de bens lesados"/>
    <n v="33"/>
    <s v="Outras Despesas Correntes"/>
    <n v="0"/>
    <n v="236244.42"/>
    <n v="236244.42"/>
    <n v="206446.7"/>
    <n v="206446.7"/>
    <x v="0"/>
    <x v="6"/>
    <x v="16"/>
    <x v="7"/>
    <x v="49"/>
  </r>
  <r>
    <n v="480091"/>
    <s v="Fundo Estadual de Saúde"/>
    <n v="10"/>
    <s v="Saúde"/>
    <n v="850"/>
    <s v="2010, 2011: Qualificação e Valorização dos Servidores Públicos; 2012, 2013, 2014, 2015, 2016, 2017, 2018, 2019, 2020: Gestão de Pessoas"/>
    <n v="4617"/>
    <s v="Encargos com estagiários - SES"/>
    <n v="33"/>
    <s v="Outras Despesas Correntes"/>
    <n v="2500000"/>
    <n v="2697988.8"/>
    <n v="2417383.7999999998"/>
    <n v="2413023.56"/>
    <n v="2413023.56"/>
    <x v="1"/>
    <x v="0"/>
    <x v="0"/>
    <x v="1"/>
    <x v="1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654"/>
    <s v="2012, 2013, 2014, 2015: Educação inclusiva, acessibilidade e direitos da pessoa com deficiência; 2016: Realização de atendimento às pessoas com deficiência, condutas típicas e altas habilidades; 2017, 2018, 2019, 2020: Serviços especializados em educação especial"/>
    <n v="44"/>
    <s v="Investimentos"/>
    <n v="500000"/>
    <n v="565000"/>
    <n v="66068.990000000005"/>
    <n v="35043.5"/>
    <n v="35043.5"/>
    <x v="1"/>
    <x v="29"/>
    <x v="6"/>
    <x v="1"/>
    <x v="27"/>
  </r>
  <r>
    <n v="470022"/>
    <s v="Instituto de Previdência do Estado de Santa Catarina"/>
    <n v="9"/>
    <s v="Previdência Social"/>
    <n v="860"/>
    <s v="Gestão Previdenciária"/>
    <n v="9967"/>
    <s v="Sentenças judiciais - IPREV"/>
    <n v="33"/>
    <s v="Outras Despesas Correntes"/>
    <n v="10000"/>
    <n v="10000"/>
    <n v="5000"/>
    <n v="1119.1199999999999"/>
    <n v="1119.1199999999999"/>
    <x v="1"/>
    <x v="1"/>
    <x v="1"/>
    <x v="1"/>
    <x v="17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092"/>
    <s v="Otimização e correção da aplicação dos recursos públicos"/>
    <n v="33"/>
    <s v="Outras Despesas Correntes"/>
    <n v="0"/>
    <n v="30375"/>
    <n v="30375"/>
    <n v="30375"/>
    <n v="30375"/>
    <x v="1"/>
    <x v="83"/>
    <x v="2"/>
    <x v="1"/>
    <x v="56"/>
  </r>
  <r>
    <n v="410059"/>
    <s v="Agência de Desenvolvimento Regional de Jaraguá do Sul"/>
    <n v="12"/>
    <s v="Educação"/>
    <n v="610"/>
    <s v="Educação Básica com Qualidade e Equidade"/>
    <n v="13958"/>
    <s v="Administração e manutenção da Gerência Regional de Educação - ADR - Jaraguá do Sul"/>
    <n v="33"/>
    <s v="Outras Despesas Correntes"/>
    <n v="421255"/>
    <n v="1302.01"/>
    <n v="1302.01"/>
    <n v="1302.01"/>
    <n v="1302.01"/>
    <x v="1"/>
    <x v="59"/>
    <x v="6"/>
    <x v="1"/>
    <x v="6"/>
  </r>
  <r>
    <n v="410051"/>
    <s v="Agência de Desenvolvimento Regional de Blumenau"/>
    <n v="12"/>
    <s v="Educação"/>
    <n v="610"/>
    <s v="Educação Básica com Qualidade e Equidade"/>
    <n v="13629"/>
    <s v="Operacionalização da educação profissional - ADR - Blumenau"/>
    <n v="33"/>
    <s v="Outras Despesas Correntes"/>
    <n v="757623"/>
    <n v="15812.72"/>
    <n v="15812.72"/>
    <n v="15812.72"/>
    <n v="15812.72"/>
    <x v="1"/>
    <x v="21"/>
    <x v="6"/>
    <x v="1"/>
    <x v="6"/>
  </r>
  <r>
    <n v="160085"/>
    <s v="Fundo de Melhoria do Corpo de Bombeiros Militar"/>
    <n v="6"/>
    <s v="Segurança Pública"/>
    <n v="705"/>
    <s v="Segurança Cidadã"/>
    <n v="11910"/>
    <s v="Operação Veraneio Seguro - BM"/>
    <n v="44"/>
    <s v="Investimentos"/>
    <n v="0"/>
    <n v="16380"/>
    <n v="16380"/>
    <n v="0"/>
    <n v="0"/>
    <x v="1"/>
    <x v="41"/>
    <x v="5"/>
    <x v="1"/>
    <x v="51"/>
  </r>
  <r>
    <n v="530025"/>
    <s v="Departamento Estadual de Infraestrutura"/>
    <n v="26"/>
    <s v="Transporte"/>
    <n v="140"/>
    <s v="Reabilitação e Aumento de Capacidade de Rodovias"/>
    <n v="2300"/>
    <s v="Reabilitação/Contenção Encostas SC-390, tr Orleans - Lauro Müller - Alto Serra Rio do Rastro"/>
    <n v="44"/>
    <s v="Investimentos"/>
    <n v="20181572"/>
    <n v="0"/>
    <n v="0"/>
    <n v="0"/>
    <n v="0"/>
    <x v="1"/>
    <x v="24"/>
    <x v="4"/>
    <x v="1"/>
    <x v="25"/>
  </r>
  <r>
    <n v="410051"/>
    <s v="Agência de Desenvolvimento Regional de Blumenau"/>
    <n v="12"/>
    <s v="Educação"/>
    <n v="610"/>
    <s v="Educação Básica com Qualidade e Equidade"/>
    <n v="13606"/>
    <s v="Transporte escolar dos alunos da educação básica - ADR - Blumenau"/>
    <n v="33"/>
    <s v="Outras Despesas Correntes"/>
    <n v="8073713"/>
    <n v="0"/>
    <n v="0"/>
    <n v="0"/>
    <n v="0"/>
    <x v="1"/>
    <x v="21"/>
    <x v="6"/>
    <x v="1"/>
    <x v="6"/>
  </r>
  <r>
    <n v="410057"/>
    <s v="Agência de Desenvolvimento Regional de Araranguá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0"/>
    <n v="563082.87"/>
    <n v="563082.87"/>
    <n v="563082.87"/>
    <n v="563082.87"/>
    <x v="1"/>
    <x v="28"/>
    <x v="4"/>
    <x v="1"/>
    <x v="15"/>
  </r>
  <r>
    <n v="480091"/>
    <s v="Fundo Estadual de Saúde"/>
    <n v="10"/>
    <s v="Saúde"/>
    <n v="430"/>
    <s v="Atenção de Média e Alta Complexidade Ambulatorial e Hospitalar"/>
    <n v="12506"/>
    <s v="2016: AP - Reforma e ampliação do Hospital Waldomiro Colautti - SDR - Ibirama; 2017, 2018: AP - Reforma e ampliação do Hospital Waldomiro Colautti - ADR - Ibirama; 2019: AP - Reforma e ampliação do Hospital Waldomiro Colautti em Ibirama"/>
    <n v="44"/>
    <s v="Investimentos"/>
    <n v="100000"/>
    <n v="0"/>
    <n v="0"/>
    <n v="0"/>
    <n v="0"/>
    <x v="1"/>
    <x v="0"/>
    <x v="0"/>
    <x v="1"/>
    <x v="0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6"/>
    <s v="Administração Tributária Contencioso Fiscal PROFISCO II"/>
    <n v="44"/>
    <s v="Investimentos"/>
    <n v="4092000"/>
    <n v="4092000"/>
    <n v="0"/>
    <n v="0"/>
    <n v="0"/>
    <x v="1"/>
    <x v="83"/>
    <x v="2"/>
    <x v="1"/>
    <x v="56"/>
  </r>
  <r>
    <n v="410048"/>
    <s v="Agência de Desenvolvimento Regional de Rio do Sul"/>
    <n v="12"/>
    <s v="Educação"/>
    <n v="610"/>
    <s v="Educação Básica com Qualidade e Equidade"/>
    <n v="13847"/>
    <s v="Administração e manutenção da Gerência Regional de Educação - ADR - Rio do Sul"/>
    <n v="44"/>
    <s v="Investimentos"/>
    <n v="18389"/>
    <n v="0"/>
    <n v="0"/>
    <n v="0"/>
    <n v="0"/>
    <x v="1"/>
    <x v="8"/>
    <x v="6"/>
    <x v="1"/>
    <x v="6"/>
  </r>
  <r>
    <n v="410094"/>
    <s v="Fundo de Desenvolvimento Social"/>
    <n v="27"/>
    <s v="Desporto e Lazer"/>
    <n v="650"/>
    <s v="Desenvolvimento e Fortalecimento do Esporte e do Lazer"/>
    <n v="11130"/>
    <s v="Apoio às ações na área do esporte - FUNDOSOCIAL"/>
    <n v="33"/>
    <s v="Outras Despesas Correntes"/>
    <n v="0"/>
    <n v="0"/>
    <n v="0"/>
    <n v="0"/>
    <n v="0"/>
    <x v="1"/>
    <x v="27"/>
    <x v="17"/>
    <x v="1"/>
    <x v="45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3346"/>
    <s v="2016: AP - Construção de unidade de atenção básica em saúde - SDR - Joinville; 2017, 2018, 2019: AP - Construção de unidade de atenção básica em saúde - ADR - Joinville"/>
    <n v="44"/>
    <s v="Investimentos"/>
    <n v="100000"/>
    <n v="0"/>
    <n v="0"/>
    <n v="0"/>
    <n v="0"/>
    <x v="1"/>
    <x v="0"/>
    <x v="0"/>
    <x v="1"/>
    <x v="54"/>
  </r>
  <r>
    <n v="480091"/>
    <s v="Fundo Estadual de Saúde"/>
    <n v="10"/>
    <s v="Saúde"/>
    <n v="430"/>
    <s v="Atenção de Média e Alta Complexidade Ambulatorial e Hospitalar"/>
    <n v="11437"/>
    <s v="2012, 2013, 2014, 2015: Implantação e manutenção da rede de urgência e emergência; 2016: Administrar a Rede de Urgência e Emergência; 2017, 2018, 2019, 2020: Rede de atenção às urgências"/>
    <n v="33"/>
    <s v="Outras Despesas Correntes"/>
    <n v="89992000"/>
    <n v="89810355.920000002"/>
    <n v="75742771"/>
    <n v="70215904.870000005"/>
    <n v="69869117.189999998"/>
    <x v="1"/>
    <x v="0"/>
    <x v="0"/>
    <x v="1"/>
    <x v="0"/>
  </r>
  <r>
    <n v="450022"/>
    <s v="Fundação Universidade do Estado de Santa Catarina"/>
    <n v="12"/>
    <s v="Educação"/>
    <n v="850"/>
    <s v="2010, 2011: Qualificação e Valorização dos Servidores Públicos; 2012, 2013, 2014, 2015, 2016, 2017, 2018, 2019, 2020: Gestão de Pessoas"/>
    <n v="7856"/>
    <s v="Administração de pessoal e encargos sociais - UDESC"/>
    <n v="31"/>
    <s v="Pessoal e Encargos Sociais"/>
    <n v="326205059"/>
    <n v="324485900.52999997"/>
    <n v="322390628.89999998"/>
    <n v="322350215.70999998"/>
    <n v="321858115.75"/>
    <x v="1"/>
    <x v="50"/>
    <x v="6"/>
    <x v="1"/>
    <x v="1"/>
  </r>
  <r>
    <n v="160085"/>
    <s v="Fundo de Melhoria do Corpo de Bombeiros Militar"/>
    <n v="6"/>
    <s v="Segurança Pública"/>
    <n v="705"/>
    <s v="Segurança Cidadã"/>
    <n v="14076"/>
    <s v="Gestão das atividades de resposta a emergências"/>
    <n v="33"/>
    <s v="Outras Despesas Correntes"/>
    <n v="7285703"/>
    <n v="12526536.310000001"/>
    <n v="12269777.880000001"/>
    <n v="9277167.8499999996"/>
    <n v="9265680.9399999995"/>
    <x v="1"/>
    <x v="41"/>
    <x v="5"/>
    <x v="1"/>
    <x v="51"/>
  </r>
  <r>
    <n v="470022"/>
    <s v="Instituto de Previdência do Estado de Santa Catarina"/>
    <n v="9"/>
    <s v="Previdência Social"/>
    <n v="900"/>
    <s v="Gestão Administrativa - Poder Executivo"/>
    <n v="2264"/>
    <s v="Administração e manutenção dos serviços administrativos gerais - IPREV"/>
    <n v="33"/>
    <s v="Outras Despesas Correntes"/>
    <n v="6155518"/>
    <n v="6231433.7999999998"/>
    <n v="4969787.8"/>
    <n v="4449316.49"/>
    <n v="4424398.17"/>
    <x v="1"/>
    <x v="1"/>
    <x v="1"/>
    <x v="1"/>
    <x v="4"/>
  </r>
  <r>
    <n v="520001"/>
    <s v="Secretaria de Estado da Fazenda"/>
    <n v="4"/>
    <s v="Administração"/>
    <n v="900"/>
    <s v="Gestão Administrativa - Poder Executivo"/>
    <n v="4087"/>
    <s v="Manutenção e modernização dos serviços de tecnologia da informação e comunicação - SEF"/>
    <n v="33"/>
    <s v="Outras Despesas Correntes"/>
    <n v="8644883"/>
    <n v="3900189.01"/>
    <n v="3900189.01"/>
    <n v="3262986.59"/>
    <n v="2970177.2"/>
    <x v="1"/>
    <x v="37"/>
    <x v="2"/>
    <x v="1"/>
    <x v="4"/>
  </r>
  <r>
    <n v="440022"/>
    <s v="Companhia Integrada de Desenvolvimento Agrícola de Santa Catarina"/>
    <n v="20"/>
    <s v="Agricultura"/>
    <n v="315"/>
    <s v="Defesa Sanitária Agropecuária"/>
    <n v="1800"/>
    <s v="Fiscalização de estabelecimentos inspecionados"/>
    <n v="33"/>
    <s v="Outras Despesas Correntes"/>
    <n v="1133945"/>
    <n v="1337230.43"/>
    <n v="221650.15"/>
    <n v="217644.84"/>
    <n v="217644.84"/>
    <x v="1"/>
    <x v="60"/>
    <x v="8"/>
    <x v="1"/>
    <x v="42"/>
  </r>
  <r>
    <n v="260096"/>
    <s v="Fundo Estadual de Combate e Erradicação da Pobreza"/>
    <n v="8"/>
    <s v="Assistência Social"/>
    <n v="101"/>
    <s v="Acelera Santa Catarina"/>
    <n v="12743"/>
    <s v="Construção, reforma e ampliação de Centros de Referência de Assistência Social - CRAS - FECEP"/>
    <n v="44"/>
    <s v="Investimentos"/>
    <n v="250000"/>
    <n v="4197061.2699999996"/>
    <n v="2995818.25"/>
    <n v="1537947.77"/>
    <n v="1537947.77"/>
    <x v="1"/>
    <x v="30"/>
    <x v="11"/>
    <x v="1"/>
    <x v="19"/>
  </r>
  <r>
    <n v="410058"/>
    <s v="Agência de Desenvolvimento Regional de Joinville"/>
    <n v="4"/>
    <s v="Administração"/>
    <n v="850"/>
    <s v="2010, 2011: Qualificação e Valorização dos Servidores Públicos; 2012, 2013, 2014, 2015, 2016, 2017, 2018, 2019, 2020: Gestão de Pessoas"/>
    <n v="13877"/>
    <s v="Administração de pessoal e encargos sociais - ADR - Joinville"/>
    <n v="33"/>
    <s v="Outras Despesas Correntes"/>
    <n v="177646"/>
    <n v="63727.81"/>
    <n v="63727.81"/>
    <n v="63727.81"/>
    <n v="63727.81"/>
    <x v="1"/>
    <x v="26"/>
    <x v="2"/>
    <x v="1"/>
    <x v="1"/>
  </r>
  <r>
    <n v="270024"/>
    <s v="Fundação de Amparo à Pesquisa e Inovação do Estado de Santa Catarina"/>
    <n v="19"/>
    <s v="Ciência e Tecnologia"/>
    <n v="230"/>
    <s v="CTI - Fomento à Ciência, Tecnologia e Inovação"/>
    <n v="69"/>
    <s v="Fomentar o desenvolvimento científico, tecnológico e sustentabilidade socioambiental"/>
    <n v="33"/>
    <s v="Outras Despesas Correntes"/>
    <n v="36733521"/>
    <n v="13708326.640000001"/>
    <n v="4965512.8099999996"/>
    <n v="4965512.8099999996"/>
    <n v="4965512.8099999996"/>
    <x v="1"/>
    <x v="53"/>
    <x v="20"/>
    <x v="1"/>
    <x v="55"/>
  </r>
  <r>
    <n v="410003"/>
    <s v="Secretaria Executiva de Articulação Nacional"/>
    <n v="4"/>
    <s v="Administração"/>
    <n v="900"/>
    <s v="Gestão Administrativa - Poder Executivo"/>
    <n v="2876"/>
    <s v="Administração e manutenção dos serviços administrativos gerais - SAN"/>
    <n v="33"/>
    <s v="Outras Despesas Correntes"/>
    <n v="1668748"/>
    <n v="1226556.83"/>
    <n v="1226556.83"/>
    <n v="1226556.83"/>
    <n v="1226556.83"/>
    <x v="1"/>
    <x v="77"/>
    <x v="2"/>
    <x v="1"/>
    <x v="4"/>
  </r>
  <r>
    <n v="410042"/>
    <s v="Agência de Desenvolvimento Regional de Concórdia"/>
    <n v="12"/>
    <s v="Educação"/>
    <n v="610"/>
    <s v="Educação Básica com Qualidade e Equidade"/>
    <n v="13723"/>
    <s v="Operacionalização da educação básica - ADR - Concórdia"/>
    <n v="33"/>
    <s v="Outras Despesas Correntes"/>
    <n v="2346987"/>
    <n v="628873.68999999994"/>
    <n v="628873.68999999994"/>
    <n v="628873.68999999994"/>
    <n v="628873.68999999994"/>
    <x v="1"/>
    <x v="78"/>
    <x v="6"/>
    <x v="1"/>
    <x v="6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1397"/>
    <s v="2012, 2013, 2014, 2015: Combate a sonegação de tributos; 2016: Combate a sonegação de tributos - SEF; 2017, 2018, 2019, 2020: Gestão de arrecadação, fiscalização e combate à sonegação fiscal"/>
    <n v="33"/>
    <s v="Outras Despesas Correntes"/>
    <n v="13794252"/>
    <n v="12258421.02"/>
    <n v="12247995.82"/>
    <n v="11445264.390000001"/>
    <n v="10822435.109999999"/>
    <x v="1"/>
    <x v="37"/>
    <x v="2"/>
    <x v="1"/>
    <x v="56"/>
  </r>
  <r>
    <n v="410037"/>
    <s v="Agência de Desenvolvimento Regional de São Miguel do Oeste"/>
    <n v="4"/>
    <s v="Administração"/>
    <n v="850"/>
    <s v="2010, 2011: Qualificação e Valorização dos Servidores Públicos; 2012, 2013, 2014, 2015, 2016, 2017, 2018, 2019, 2020: Gestão de Pessoas"/>
    <n v="13609"/>
    <s v="Administração de pessoal e encargos sociais - ADR - São Miguel do Oeste"/>
    <n v="33"/>
    <s v="Outras Despesas Correntes"/>
    <n v="64000"/>
    <n v="91580.64"/>
    <n v="91580.64"/>
    <n v="91580.64"/>
    <n v="91580.64"/>
    <x v="1"/>
    <x v="10"/>
    <x v="2"/>
    <x v="1"/>
    <x v="1"/>
  </r>
  <r>
    <n v="530025"/>
    <s v="Departamento Estadual de Infraestrutura"/>
    <n v="26"/>
    <s v="Transporte"/>
    <n v="130"/>
    <s v="Conservação e Segurança Rodoviária"/>
    <n v="65"/>
    <s v="Recuperação e/ou substituição de Obras de Arte Correntes e Obras de Arte Especiais - DEINFRA"/>
    <n v="44"/>
    <s v="Investimentos"/>
    <n v="2700000"/>
    <n v="641878.18999999994"/>
    <n v="641878.18999999994"/>
    <n v="641878.18999999994"/>
    <n v="641878.18999999994"/>
    <x v="1"/>
    <x v="24"/>
    <x v="4"/>
    <x v="1"/>
    <x v="10"/>
  </r>
  <r>
    <n v="410040"/>
    <s v="Agência de Desenvolvimento Regional de Chapecó"/>
    <n v="12"/>
    <s v="Educação"/>
    <n v="610"/>
    <s v="Educação Básica com Qualidade e Equidade"/>
    <n v="13686"/>
    <s v="AP - Manutenção e reforma de escolas - educação básica - ADR - Chapecó"/>
    <n v="33"/>
    <s v="Outras Despesas Correntes"/>
    <n v="1254229"/>
    <n v="77791.56"/>
    <n v="77791.56"/>
    <n v="77791.56"/>
    <n v="77791.56"/>
    <x v="1"/>
    <x v="14"/>
    <x v="6"/>
    <x v="1"/>
    <x v="6"/>
  </r>
  <r>
    <n v="540097"/>
    <s v="Fundo Rotativo do Complexo Penitenciário da Grande Florianópolis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21"/>
    <s v="2011: Disponib trabalho prisional reintegração social apenado SPA - SDR - Grande Florianópolis; 2012, 2013, 2014, 2015, 2016, 2017, 2018, 2019, 2020: Profissionalização e reintegração social do apenado do complexo penit de São Pedro de Alcântara"/>
    <n v="33"/>
    <s v="Outras Despesas Correntes"/>
    <n v="1000000"/>
    <n v="1044816.18"/>
    <n v="951739.04"/>
    <n v="585196.86"/>
    <n v="578042.19999999995"/>
    <x v="1"/>
    <x v="74"/>
    <x v="9"/>
    <x v="1"/>
    <x v="12"/>
  </r>
  <r>
    <n v="160091"/>
    <s v="Fundo para Melhoria da Segurança Pública"/>
    <n v="6"/>
    <s v="Segurança Pública"/>
    <n v="706"/>
    <s v="De Olho no Crime"/>
    <n v="13125"/>
    <s v="2016: Realização de perícias - IGP; 2017, 2018, 2019, 2020: Gestão das perícias criminais - IGP"/>
    <n v="44"/>
    <s v="Investimentos"/>
    <n v="0"/>
    <n v="830074.12"/>
    <n v="782223.4"/>
    <n v="62069.88"/>
    <n v="40625.879999999997"/>
    <x v="1"/>
    <x v="65"/>
    <x v="5"/>
    <x v="1"/>
    <x v="5"/>
  </r>
  <r>
    <n v="410053"/>
    <s v="Agência de Desenvolvimento Regional de Itajai"/>
    <n v="4"/>
    <s v="Administração"/>
    <n v="850"/>
    <s v="2010, 2011: Qualificação e Valorização dos Servidores Públicos; 2012, 2013, 2014, 2015, 2016, 2017, 2018, 2019, 2020: Gestão de Pessoas"/>
    <n v="13688"/>
    <s v="Encargos com estagiários - ADR - Itajaí"/>
    <n v="33"/>
    <s v="Outras Despesas Correntes"/>
    <n v="45000"/>
    <n v="3236.66"/>
    <n v="3236.66"/>
    <n v="3236.66"/>
    <n v="3236.66"/>
    <x v="1"/>
    <x v="68"/>
    <x v="2"/>
    <x v="1"/>
    <x v="1"/>
  </r>
  <r>
    <n v="520002"/>
    <s v="Encargos Gerais do Estado"/>
    <n v="4"/>
    <s v="Administração"/>
    <n v="900"/>
    <s v="Gestão Administrativa - Poder Executivo"/>
    <n v="13511"/>
    <s v="Despesas com restituição de depósitos judiciais - EGE"/>
    <n v="46"/>
    <s v="Amortização da Dívida"/>
    <n v="20000000"/>
    <n v="21870000"/>
    <n v="21837331.219999999"/>
    <n v="21837331.219999999"/>
    <n v="21837331.219999999"/>
    <x v="1"/>
    <x v="3"/>
    <x v="2"/>
    <x v="1"/>
    <x v="4"/>
  </r>
  <r>
    <n v="160091"/>
    <s v="Fundo para Melhoria da Segurança Pública"/>
    <n v="6"/>
    <s v="Segurança Pública"/>
    <n v="706"/>
    <s v="De Olho no Crime"/>
    <n v="6605"/>
    <s v="Administração de pessoal e encargos sociais - SSP"/>
    <n v="31"/>
    <s v="Pessoal e Encargos Sociais"/>
    <n v="169266581"/>
    <n v="147784847.5"/>
    <n v="147425675.24000001"/>
    <n v="147425675.24000001"/>
    <n v="147398549.97999999"/>
    <x v="1"/>
    <x v="65"/>
    <x v="5"/>
    <x v="1"/>
    <x v="5"/>
  </r>
  <r>
    <n v="160091"/>
    <s v="Fundo para Melhoria da Segurança Pública"/>
    <n v="6"/>
    <s v="Segurança Pública"/>
    <n v="706"/>
    <s v="De Olho no Crime"/>
    <n v="6605"/>
    <s v="Administração de pessoal e encargos sociais - SSP"/>
    <n v="33"/>
    <s v="Outras Despesas Correntes"/>
    <n v="29224659"/>
    <n v="24873419.440000001"/>
    <n v="23874861.530000001"/>
    <n v="23873261.530000001"/>
    <n v="23723661.469999999"/>
    <x v="1"/>
    <x v="65"/>
    <x v="5"/>
    <x v="1"/>
    <x v="5"/>
  </r>
  <r>
    <n v="450001"/>
    <s v="Secretaria de Estado da Educação"/>
    <n v="12"/>
    <s v="Educação"/>
    <n v="900"/>
    <s v="Gestão Administrativa - Poder Executivo"/>
    <n v="5599"/>
    <s v="Manutenção do Conselho Estadual de Educação"/>
    <n v="33"/>
    <s v="Outras Despesas Correntes"/>
    <n v="1160000"/>
    <n v="1342000"/>
    <n v="790351.37"/>
    <n v="760237.67"/>
    <n v="759692.64"/>
    <x v="1"/>
    <x v="42"/>
    <x v="6"/>
    <x v="1"/>
    <x v="4"/>
  </r>
  <r>
    <n v="480091"/>
    <s v="Fundo Estadual de Saúde"/>
    <n v="10"/>
    <s v="Saúde"/>
    <n v="850"/>
    <s v="2010, 2011: Qualificação e Valorização dos Servidores Públicos; 2012, 2013, 2014, 2015, 2016, 2017, 2018, 2019, 2020: Gestão de Pessoas"/>
    <n v="1018"/>
    <s v="Administração de pessoal e encargos sociais - SES"/>
    <n v="33"/>
    <s v="Outras Despesas Correntes"/>
    <n v="111627191"/>
    <n v="114658064.8"/>
    <n v="114563426.03"/>
    <n v="114563425.14"/>
    <n v="112172649.2"/>
    <x v="1"/>
    <x v="0"/>
    <x v="0"/>
    <x v="1"/>
    <x v="1"/>
  </r>
  <r>
    <n v="410048"/>
    <s v="Agência de Desenvolvimento Regional de Rio do Sul"/>
    <n v="12"/>
    <s v="Educação"/>
    <n v="610"/>
    <s v="Educação Básica com Qualidade e Equidade"/>
    <n v="13855"/>
    <s v="Transporte escolar dos alunos da educação básica - ADR - Rio do Sul"/>
    <n v="33"/>
    <s v="Outras Despesas Correntes"/>
    <n v="12456757"/>
    <n v="0"/>
    <n v="0"/>
    <n v="0"/>
    <n v="0"/>
    <x v="1"/>
    <x v="8"/>
    <x v="6"/>
    <x v="1"/>
    <x v="6"/>
  </r>
  <r>
    <n v="530025"/>
    <s v="Departamento Estadual de Infraestrutura"/>
    <n v="26"/>
    <s v="Transporte"/>
    <n v="145"/>
    <s v="2012, 2013, 2014, 2015, 2016, 2017, 2018, 2019: Elaboração de Projetos e Estudos de Infraestrutura; 2020: Elaboração de Planos, Estudos e Projetos de Infraestrutura"/>
    <n v="9364"/>
    <s v="Projetos de engenharia rodoviária - BID-VI"/>
    <n v="44"/>
    <s v="Investimentos"/>
    <n v="3000000"/>
    <n v="1782652.13"/>
    <n v="1782652.13"/>
    <n v="1782652.13"/>
    <n v="1782652.13"/>
    <x v="1"/>
    <x v="24"/>
    <x v="4"/>
    <x v="1"/>
    <x v="38"/>
  </r>
  <r>
    <n v="530001"/>
    <s v="Secretaria de Estado da Infraestrutura e Mobilidade"/>
    <n v="26"/>
    <s v="Transporte"/>
    <n v="140"/>
    <s v="Reabilitação e Aumento de Capacidade de Rodovias"/>
    <n v="14465"/>
    <s v="Reabilitação/aumento de capacidade/melhorias/superv Rod SC-400/401/402/403/404/405 e 406 em Fpolis"/>
    <n v="44"/>
    <s v="Investimentos"/>
    <n v="0"/>
    <n v="44744911.799999997"/>
    <n v="2932987.34"/>
    <n v="264911.8"/>
    <n v="101103.21"/>
    <x v="1"/>
    <x v="5"/>
    <x v="4"/>
    <x v="1"/>
    <x v="25"/>
  </r>
  <r>
    <n v="470001"/>
    <s v="Secretaria de Estado da Administração"/>
    <n v="4"/>
    <s v="Administração"/>
    <n v="870"/>
    <s v="Pensões Especiais"/>
    <n v="1055"/>
    <s v="Pensão à família do policial militar morto no cumprimento do dever - Militar Especial"/>
    <n v="33"/>
    <s v="Outras Despesas Correntes"/>
    <n v="435829"/>
    <n v="260222.69"/>
    <n v="260222.69"/>
    <n v="260222.69"/>
    <n v="260222.69"/>
    <x v="1"/>
    <x v="35"/>
    <x v="2"/>
    <x v="1"/>
    <x v="31"/>
  </r>
  <r>
    <n v="410037"/>
    <s v="Agência de Desenvolvimento Regional de São Miguel do Oeste"/>
    <n v="12"/>
    <s v="Educação"/>
    <n v="610"/>
    <s v="Educação Básica com Qualidade e Equidade"/>
    <n v="13622"/>
    <s v="AP - Manutenção e reforma de escolas - educação básica - ADR - São Miguel do Oeste"/>
    <n v="33"/>
    <s v="Outras Despesas Correntes"/>
    <n v="1254523"/>
    <n v="59739.83"/>
    <n v="59739.83"/>
    <n v="59739.83"/>
    <n v="59739.83"/>
    <x v="1"/>
    <x v="10"/>
    <x v="6"/>
    <x v="1"/>
    <x v="6"/>
  </r>
  <r>
    <n v="440022"/>
    <s v="Companhia Integrada de Desenvolvimento Agrícola de Santa Catarina"/>
    <n v="20"/>
    <s v="Agricultura"/>
    <n v="850"/>
    <s v="2010, 2011: Qualificação e Valorização dos Servidores Públicos; 2012, 2013, 2014, 2015, 2016, 2017, 2018, 2019, 2020: Gestão de Pessoas"/>
    <n v="12973"/>
    <s v="Capacitação profissional dos agentes públicos - CIDASC"/>
    <n v="33"/>
    <s v="Outras Despesas Correntes"/>
    <n v="50000"/>
    <n v="50000"/>
    <n v="988"/>
    <n v="988"/>
    <n v="988"/>
    <x v="1"/>
    <x v="60"/>
    <x v="8"/>
    <x v="1"/>
    <x v="1"/>
  </r>
  <r>
    <n v="180001"/>
    <s v="Secretaria de Estado do Planejamento"/>
    <n v="4"/>
    <s v="Administração"/>
    <n v="208"/>
    <s v="Planejamento Estratégico de Desenvolvimento e Gestão de Informações"/>
    <n v="13231"/>
    <s v="Planejamento Estratégico de Desenvolvimento/SC"/>
    <n v="33"/>
    <s v="Outras Despesas Correntes"/>
    <n v="41000"/>
    <n v="0"/>
    <n v="0"/>
    <n v="0"/>
    <n v="0"/>
    <x v="1"/>
    <x v="15"/>
    <x v="2"/>
    <x v="1"/>
    <x v="11"/>
  </r>
  <r>
    <n v="410042"/>
    <s v="Agência de Desenvolvimento Regional de Concórdia"/>
    <n v="12"/>
    <s v="Educação"/>
    <n v="610"/>
    <s v="Educação Básica com Qualidade e Equidade"/>
    <n v="13725"/>
    <s v="Transporte escolar dos alunos da educação básica - ADR - Concórdia"/>
    <n v="33"/>
    <s v="Outras Despesas Correntes"/>
    <n v="3678159"/>
    <n v="0"/>
    <n v="0"/>
    <n v="0"/>
    <n v="0"/>
    <x v="1"/>
    <x v="78"/>
    <x v="6"/>
    <x v="1"/>
    <x v="6"/>
  </r>
  <r>
    <n v="410048"/>
    <s v="Agência de Desenvolvimento Regional de Rio do Sul"/>
    <n v="4"/>
    <s v="Administração"/>
    <n v="900"/>
    <s v="Gestão Administrativa - Poder Executivo"/>
    <n v="13858"/>
    <s v="Manutenção e modernização dos serviços de tecnologia da informação e comunicação - ADR - Rio do Sul"/>
    <n v="33"/>
    <s v="Outras Despesas Correntes"/>
    <n v="15000"/>
    <n v="25673.88"/>
    <n v="25673.88"/>
    <n v="25673.88"/>
    <n v="25673.88"/>
    <x v="1"/>
    <x v="8"/>
    <x v="2"/>
    <x v="1"/>
    <x v="4"/>
  </r>
  <r>
    <n v="410091"/>
    <s v="Fundo Especial de Estudos Jurídicos e de Reaparelhamento"/>
    <n v="3"/>
    <s v="Essencial à Justiça"/>
    <n v="900"/>
    <s v="Gestão Administrativa - Poder Executivo"/>
    <n v="8100"/>
    <s v="Administração e manutenção dos serviços administrativos gerais - FUNJURE - PGE"/>
    <n v="44"/>
    <s v="Investimentos"/>
    <n v="560000"/>
    <n v="710300"/>
    <n v="34374.879999999997"/>
    <n v="34374.879999999997"/>
    <n v="34374.879999999997"/>
    <x v="1"/>
    <x v="40"/>
    <x v="16"/>
    <x v="1"/>
    <x v="4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17"/>
    <s v="Consultoria de apoio institucional à Diretoria de Obras de Transportes - DEINFRA"/>
    <n v="33"/>
    <s v="Outras Despesas Correntes"/>
    <n v="3500000"/>
    <n v="1290852.8899999999"/>
    <n v="1290852.8899999999"/>
    <n v="1290852.8899999999"/>
    <n v="1290852.8899999999"/>
    <x v="1"/>
    <x v="24"/>
    <x v="4"/>
    <x v="1"/>
    <x v="15"/>
  </r>
  <r>
    <n v="550091"/>
    <s v="Fundo Estadual de Defesa Civil"/>
    <n v="3"/>
    <s v="Essencial à Justiça"/>
    <n v="915"/>
    <s v="Gestão Estratégica - Ministério Público"/>
    <n v="6499"/>
    <s v="Reconstituição de bens lesados"/>
    <n v="33"/>
    <s v="Outras Despesas Correntes"/>
    <n v="0"/>
    <n v="286050"/>
    <n v="286050"/>
    <n v="286050"/>
    <n v="286050"/>
    <x v="0"/>
    <x v="72"/>
    <x v="16"/>
    <x v="7"/>
    <x v="49"/>
  </r>
  <r>
    <n v="270001"/>
    <s v="Secretaria de Estado do Desenvolvimento Econômico Sustentável"/>
    <n v="23"/>
    <s v="Comércio e Serviços"/>
    <n v="342"/>
    <s v="Revitalização da Economia Catarinense - PREC"/>
    <n v="13000"/>
    <s v="2016, 2017, 2018, 2019: Apoio a projetos de Desenvolvimento Econômico, estimulo para eficiência produtiva do Estado - SDS; 2020: Apoio a projetos de desenvolvimento econômico, estímulo para a eficiência produtiva do estado - SDE"/>
    <n v="44"/>
    <s v="Investimentos"/>
    <n v="0"/>
    <n v="562359.52"/>
    <n v="519879.39"/>
    <n v="519879.39"/>
    <n v="519879.39"/>
    <x v="1"/>
    <x v="61"/>
    <x v="12"/>
    <x v="1"/>
    <x v="57"/>
  </r>
  <r>
    <n v="520030"/>
    <s v="Fundação Escola de Governo - ENA"/>
    <n v="12"/>
    <s v="Educação"/>
    <n v="625"/>
    <s v="Valorização dos Profissionais da Educação"/>
    <n v="5582"/>
    <s v="Capacitação profissional dos agentes públicos - SED"/>
    <n v="33"/>
    <s v="Outras Despesas Correntes"/>
    <n v="0"/>
    <n v="4800"/>
    <n v="4800"/>
    <n v="4800"/>
    <n v="4800"/>
    <x v="1"/>
    <x v="58"/>
    <x v="6"/>
    <x v="1"/>
    <x v="8"/>
  </r>
  <r>
    <n v="410056"/>
    <s v="Agência de Desenvolvimento Regional de Criciúma"/>
    <n v="4"/>
    <s v="Administração"/>
    <n v="900"/>
    <s v="Gestão Administrativa - Poder Executivo"/>
    <n v="13813"/>
    <s v="Manutenção e modernização dos serviços de tecnologia da informação e comunicação - ADR - Criciúma"/>
    <n v="33"/>
    <s v="Outras Despesas Correntes"/>
    <n v="55000"/>
    <n v="5568.65"/>
    <n v="5568.65"/>
    <n v="5568.65"/>
    <n v="5568.65"/>
    <x v="1"/>
    <x v="19"/>
    <x v="2"/>
    <x v="1"/>
    <x v="4"/>
  </r>
  <r>
    <n v="410007"/>
    <s v="Controladoria Geral do Estado"/>
    <n v="4"/>
    <s v="Administração"/>
    <n v="900"/>
    <s v="Gestão Administrativa - Poder Executivo"/>
    <n v="2496"/>
    <s v="Adm e manutenção dos serviços do Centro de Serviços Compartilhados do Centro Administrativo - SEA"/>
    <n v="33"/>
    <s v="Outras Despesas Correntes"/>
    <n v="0"/>
    <n v="15578.4"/>
    <n v="15578.4"/>
    <n v="7789.2"/>
    <n v="7789.2"/>
    <x v="1"/>
    <x v="84"/>
    <x v="2"/>
    <x v="1"/>
    <x v="4"/>
  </r>
  <r>
    <n v="530025"/>
    <s v="Departamento Estadual de Infraestrutura"/>
    <n v="26"/>
    <s v="Transporte"/>
    <n v="101"/>
    <s v="Acelera Santa Catarina"/>
    <n v="9367"/>
    <s v="Reabilitação da ponte Hercílio Luz em Florianópolis"/>
    <n v="33"/>
    <s v="Outras Despesas Correntes"/>
    <n v="0"/>
    <n v="98537.31"/>
    <n v="98537.31"/>
    <n v="98537.31"/>
    <n v="98537.31"/>
    <x v="1"/>
    <x v="24"/>
    <x v="4"/>
    <x v="1"/>
    <x v="19"/>
  </r>
  <r>
    <n v="410037"/>
    <s v="Agência de Desenvolvimento Regional de São Miguel do Oeste"/>
    <n v="12"/>
    <s v="Educação"/>
    <n v="900"/>
    <s v="Gestão Administrativa - Poder Executivo"/>
    <n v="4840"/>
    <s v="Administração e manutenção dos serviços administrativos gerais - SED"/>
    <n v="33"/>
    <s v="Outras Despesas Correntes"/>
    <n v="0"/>
    <n v="1510"/>
    <n v="1510"/>
    <n v="1510"/>
    <n v="1510"/>
    <x v="1"/>
    <x v="10"/>
    <x v="6"/>
    <x v="1"/>
    <x v="4"/>
  </r>
  <r>
    <n v="530025"/>
    <s v="Departamento Estadual de Infraestrutura"/>
    <n v="18"/>
    <s v="Gestão Ambiental"/>
    <n v="145"/>
    <s v="2012, 2013, 2014, 2015, 2016, 2017, 2018, 2019: Elaboração de Projetos e Estudos de Infraestrutura; 2020: Elaboração de Planos, Estudos e Projetos de Infraestrutura"/>
    <n v="240"/>
    <s v="Levantamentos, estudos e projetos relativos a meio ambiente - DEINFRA"/>
    <n v="44"/>
    <s v="Investimentos"/>
    <n v="1000000"/>
    <n v="141542.94"/>
    <n v="141542.94"/>
    <n v="141542.94"/>
    <n v="141542.94"/>
    <x v="1"/>
    <x v="24"/>
    <x v="7"/>
    <x v="1"/>
    <x v="38"/>
  </r>
  <r>
    <n v="160085"/>
    <s v="Fundo de Melhoria do Corpo de Bombeiros Militar"/>
    <n v="26"/>
    <s v="Transporte"/>
    <n v="120"/>
    <s v="Integração Logística"/>
    <n v="5697"/>
    <s v="Administração, manutenção e gerenciamento dos aeroportos locais e regionais - SIE"/>
    <n v="44"/>
    <s v="Investimentos"/>
    <n v="0"/>
    <n v="0"/>
    <n v="0"/>
    <n v="0"/>
    <n v="0"/>
    <x v="1"/>
    <x v="41"/>
    <x v="4"/>
    <x v="1"/>
    <x v="46"/>
  </r>
  <r>
    <n v="260001"/>
    <s v="Secretaria de Estado de Desenvolvimento Social"/>
    <n v="8"/>
    <s v="Assistência Social"/>
    <n v="550"/>
    <s v="2010, 2011, 2012, 2013, 2014, 2015, 2016: Erradicação da Fome em Santa Catarina; 2017, 2018, 2019: Comer Bem SC"/>
    <n v="12487"/>
    <s v="2013, 2014, 2015: Implementação de unidades de apoio a distribuição de alimentos da agricultura familiar - PAA; 2016: Implementação de equipamentos sociais de combate à fome e segurança alimentar; 2017, 2018, 2019: Implantação e modernização de equipamentos sociais de combate à fome e segurança alimentar; 2020: Gestão da Política de Segurança Alimentar e Nutricional"/>
    <n v="33"/>
    <s v="Outras Despesas Correntes"/>
    <n v="0"/>
    <n v="217178.27"/>
    <n v="0"/>
    <n v="0"/>
    <n v="0"/>
    <x v="1"/>
    <x v="22"/>
    <x v="11"/>
    <x v="1"/>
    <x v="53"/>
  </r>
  <r>
    <n v="530001"/>
    <s v="Secretaria de Estado da Infraestrutura e Mobilidade"/>
    <n v="14"/>
    <s v="Direitos da Cidadania"/>
    <n v="750"/>
    <s v="Expansão e Modernização do Sistema Prisional e Socioeducativo"/>
    <n v="10924"/>
    <s v="Construção, reforma e ampliação de unidades do sistema prisional e socioeducativo"/>
    <n v="44"/>
    <s v="Investimentos"/>
    <n v="0"/>
    <n v="0"/>
    <n v="0"/>
    <n v="0"/>
    <n v="0"/>
    <x v="0"/>
    <x v="5"/>
    <x v="9"/>
    <x v="5"/>
    <x v="43"/>
  </r>
  <r>
    <n v="480091"/>
    <s v="Fundo Estadual de Saúde"/>
    <n v="10"/>
    <s v="Saúde"/>
    <n v="101"/>
    <s v="Acelera Santa Catarina"/>
    <n v="12664"/>
    <s v="2014, 2015, 2016, 2017, 2018, 2019: Equipar o Hospital Regional do Oeste - Chapecó; 2020: Equipar o hospital Regional do Oeste - Chapecó"/>
    <n v="44"/>
    <s v="Investimentos"/>
    <n v="1000000"/>
    <n v="1000000"/>
    <n v="0"/>
    <n v="0"/>
    <n v="0"/>
    <x v="0"/>
    <x v="0"/>
    <x v="0"/>
    <x v="28"/>
    <x v="19"/>
  </r>
  <r>
    <n v="440093"/>
    <s v="Fundo Estadual de Desenvolvimento Rural"/>
    <n v="20"/>
    <s v="Agricultura"/>
    <n v="320"/>
    <s v="Agricultura Familiar"/>
    <n v="11409"/>
    <s v="Apoiar as melhorias nas atividades agropastoris e pesqueiras - FDR"/>
    <n v="44"/>
    <s v="Investimentos"/>
    <n v="2000000"/>
    <n v="524000"/>
    <n v="0"/>
    <n v="0"/>
    <n v="0"/>
    <x v="1"/>
    <x v="18"/>
    <x v="8"/>
    <x v="1"/>
    <x v="13"/>
  </r>
  <r>
    <n v="410059"/>
    <s v="Agência de Desenvolvimento Regional de Jaraguá do Sul"/>
    <n v="12"/>
    <s v="Educação"/>
    <n v="610"/>
    <s v="Educação Básica com Qualidade e Equidade"/>
    <n v="13965"/>
    <s v="AP - Manutenção e reforma de escolas - educação básica - ADR - Jaraguá do Sul"/>
    <n v="44"/>
    <s v="Investimentos"/>
    <n v="22842"/>
    <n v="0"/>
    <n v="0"/>
    <n v="0"/>
    <n v="0"/>
    <x v="1"/>
    <x v="59"/>
    <x v="6"/>
    <x v="1"/>
    <x v="6"/>
  </r>
  <r>
    <n v="450001"/>
    <s v="Secretaria de Estado da Educação"/>
    <n v="12"/>
    <s v="Educação"/>
    <n v="900"/>
    <s v="Gestão Administrativa - Poder Executivo"/>
    <n v="4944"/>
    <s v="Manutenção e modernização dos serviços de tecnologia da informação e comunicação - SED"/>
    <n v="44"/>
    <s v="Investimentos"/>
    <n v="1000000"/>
    <n v="1000000"/>
    <n v="0"/>
    <n v="0"/>
    <n v="0"/>
    <x v="1"/>
    <x v="42"/>
    <x v="6"/>
    <x v="1"/>
    <x v="4"/>
  </r>
  <r>
    <n v="410058"/>
    <s v="Agência de Desenvolvimento Regional de Joinville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0"/>
    <n v="0"/>
    <n v="0"/>
    <n v="0"/>
    <x v="1"/>
    <x v="26"/>
    <x v="6"/>
    <x v="1"/>
    <x v="6"/>
  </r>
  <r>
    <n v="470022"/>
    <s v="Instituto de Previdência do Estado de Santa Catarina"/>
    <n v="9"/>
    <s v="Previdência Social"/>
    <n v="900"/>
    <s v="Gestão Administrativa - Poder Executivo"/>
    <n v="2301"/>
    <s v="Manutenção, aquisição e ampliação de imóveis - IPREV"/>
    <n v="44"/>
    <s v="Investimentos"/>
    <n v="1000000"/>
    <n v="1300000"/>
    <n v="0"/>
    <n v="0"/>
    <n v="0"/>
    <x v="1"/>
    <x v="1"/>
    <x v="1"/>
    <x v="1"/>
    <x v="4"/>
  </r>
  <r>
    <n v="410011"/>
    <s v="Agência de Desenvolvimento do Turismo de Santa Catarina"/>
    <n v="23"/>
    <s v="Comércio e Serviços"/>
    <n v="640"/>
    <s v="Desenvolvimento do Turismo Catarinense"/>
    <n v="14599"/>
    <s v="Realização de jornadas de familiarização"/>
    <n v="33"/>
    <s v="Outras Despesas Correntes"/>
    <n v="0"/>
    <n v="1000"/>
    <n v="0"/>
    <n v="0"/>
    <n v="0"/>
    <x v="1"/>
    <x v="31"/>
    <x v="12"/>
    <x v="1"/>
    <x v="20"/>
  </r>
  <r>
    <n v="480091"/>
    <s v="Fundo Estadual de Saúde"/>
    <n v="10"/>
    <s v="Saúde"/>
    <n v="100"/>
    <s v="2010, 2011: ProPav Rural; 2012, 2013, 2014, 2015, 2016, 2017, 2018, 2019, 2020: Caminhos do Desenvolvimento"/>
    <n v="12490"/>
    <s v="Construção do centro cirúrgico e UTI do CEPON"/>
    <n v="33"/>
    <s v="Outras Despesas Correntes"/>
    <n v="0"/>
    <n v="207000"/>
    <n v="0"/>
    <n v="0"/>
    <n v="0"/>
    <x v="1"/>
    <x v="0"/>
    <x v="0"/>
    <x v="1"/>
    <x v="28"/>
  </r>
  <r>
    <n v="470001"/>
    <s v="Secretaria de Estado da Administração"/>
    <n v="4"/>
    <s v="Administração"/>
    <n v="900"/>
    <s v="Gestão Administrativa - Poder Executivo"/>
    <n v="13017"/>
    <s v="Administração e manutenção dos serviços das Perícias Médicas - SEA"/>
    <n v="33"/>
    <s v="Outras Despesas Correntes"/>
    <n v="1176385"/>
    <n v="1144652.3"/>
    <n v="1144141.6100000001"/>
    <n v="1015324.37"/>
    <n v="1015324.37"/>
    <x v="1"/>
    <x v="35"/>
    <x v="2"/>
    <x v="1"/>
    <x v="4"/>
  </r>
  <r>
    <n v="470076"/>
    <s v="Fundo Financeiro"/>
    <n v="9"/>
    <s v="Previdência Social"/>
    <n v="860"/>
    <s v="Gestão Previdenciária"/>
    <n v="9663"/>
    <s v="Sentenças judiciais - RPV - Fundo Financeiro"/>
    <n v="31"/>
    <s v="Pessoal e Encargos Sociais"/>
    <n v="5000000"/>
    <n v="4242385.26"/>
    <n v="4242385.26"/>
    <n v="4218673.41"/>
    <n v="4218673.41"/>
    <x v="1"/>
    <x v="25"/>
    <x v="1"/>
    <x v="1"/>
    <x v="17"/>
  </r>
  <r>
    <n v="470001"/>
    <s v="Secretaria de Estado da Administração"/>
    <n v="4"/>
    <s v="Administração"/>
    <n v="870"/>
    <s v="Pensões Especiais"/>
    <n v="1053"/>
    <s v="Auxílio especial a ex-combatentes e/ou pensionistas da 2a. Guerra Mundial"/>
    <n v="33"/>
    <s v="Outras Despesas Correntes"/>
    <n v="1658990"/>
    <n v="1294247.98"/>
    <n v="1294247.98"/>
    <n v="1294247.98"/>
    <n v="1294247.98"/>
    <x v="1"/>
    <x v="35"/>
    <x v="2"/>
    <x v="1"/>
    <x v="31"/>
  </r>
  <r>
    <n v="520030"/>
    <s v="Fundação Escola de Governo - ENA"/>
    <n v="4"/>
    <s v="Administração"/>
    <n v="825"/>
    <s v="2012, 2013, 2014, 2015, 2016, 2017, 2018, 2019: Formação de Gestores Públicos; 2020: Qualificação dos Agentes Públicos"/>
    <n v="11484"/>
    <s v="Cursos Ciclo Curto - Capacitação - ENA"/>
    <n v="33"/>
    <s v="Outras Despesas Correntes"/>
    <n v="348345"/>
    <n v="394845"/>
    <n v="164892.20000000001"/>
    <n v="157222"/>
    <n v="156421.20000000001"/>
    <x v="1"/>
    <x v="58"/>
    <x v="2"/>
    <x v="1"/>
    <x v="68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10935"/>
    <s v="Administração de pessoal e encargos sociais - ENA"/>
    <n v="33"/>
    <s v="Outras Despesas Correntes"/>
    <n v="64477"/>
    <n v="80371.19"/>
    <n v="80294.39"/>
    <n v="80294.39"/>
    <n v="76083.94"/>
    <x v="1"/>
    <x v="58"/>
    <x v="2"/>
    <x v="1"/>
    <x v="1"/>
  </r>
  <r>
    <n v="260001"/>
    <s v="Secretaria de Estado de Desenvolvimento Social"/>
    <n v="8"/>
    <s v="Assistência Social"/>
    <n v="850"/>
    <s v="2010, 2011: Qualificação e Valorização dos Servidores Públicos; 2012, 2013, 2014, 2015, 2016, 2017, 2018, 2019, 2020: Gestão de Pessoas"/>
    <n v="2567"/>
    <s v="Encargos com estagiários - SDS"/>
    <n v="33"/>
    <s v="Outras Despesas Correntes"/>
    <n v="96000"/>
    <n v="118004.66"/>
    <n v="118004.66"/>
    <n v="109151.58"/>
    <n v="109151.58"/>
    <x v="1"/>
    <x v="22"/>
    <x v="11"/>
    <x v="1"/>
    <x v="1"/>
  </r>
  <r>
    <n v="450001"/>
    <s v="Secretaria de Estado da Educação"/>
    <n v="12"/>
    <s v="Educação"/>
    <n v="625"/>
    <s v="Valorização dos Profissionais da Educação"/>
    <n v="11557"/>
    <s v="Capacitação e formação de profissionais da educação básica"/>
    <n v="33"/>
    <s v="Outras Despesas Correntes"/>
    <n v="11930000"/>
    <n v="18129839.359999999"/>
    <n v="4393200.74"/>
    <n v="4301606.99"/>
    <n v="4301606.99"/>
    <x v="1"/>
    <x v="42"/>
    <x v="6"/>
    <x v="1"/>
    <x v="8"/>
  </r>
  <r>
    <n v="160091"/>
    <s v="Fundo para Melhoria da Segurança Pública"/>
    <n v="6"/>
    <s v="Segurança Pública"/>
    <n v="707"/>
    <s v="Suporte Institucional Integrado"/>
    <n v="13140"/>
    <s v="Gestão de pessoal terceirizado - IGP"/>
    <n v="33"/>
    <s v="Outras Despesas Correntes"/>
    <n v="2435457"/>
    <n v="2133260.85"/>
    <n v="2098271.33"/>
    <n v="1852908.16"/>
    <n v="1779227.74"/>
    <x v="1"/>
    <x v="65"/>
    <x v="5"/>
    <x v="1"/>
    <x v="33"/>
  </r>
  <r>
    <n v="530001"/>
    <s v="Secretaria de Estado da Infraestrutura e Mobilidade"/>
    <n v="26"/>
    <s v="Transporte"/>
    <n v="100"/>
    <s v="2010, 2011: ProPav Rural; 2012, 2013, 2014, 2015, 2016, 2017, 2018, 2019, 2020: Caminhos do Desenvolvimento"/>
    <n v="12639"/>
    <s v="2013, 2014, 2015: Adequação do canal de acesso aos portos de Itajaí e Navegantes - nova bacia de evolução; 2016, 2017, 2018, 2019, 2020: Adequação e melhoria da infraestrutura aquaviária dos portos e hidrovias - SIE"/>
    <n v="44"/>
    <s v="Investimentos"/>
    <n v="100000"/>
    <n v="8277964.0300000003"/>
    <n v="7481451.4100000001"/>
    <n v="7481451.4100000001"/>
    <n v="7481451.4100000001"/>
    <x v="1"/>
    <x v="5"/>
    <x v="4"/>
    <x v="1"/>
    <x v="28"/>
  </r>
  <r>
    <n v="470076"/>
    <s v="Fundo Financeiro"/>
    <n v="9"/>
    <s v="Previdência Social"/>
    <n v="860"/>
    <s v="Gestão Previdenciária"/>
    <n v="13015"/>
    <s v="Pensões extra judiciais e servidores municipais - Fundo Financeiro"/>
    <n v="33"/>
    <s v="Outras Despesas Correntes"/>
    <n v="30060000"/>
    <n v="43703235.700000003"/>
    <n v="43627463.369999997"/>
    <n v="43627463.369999997"/>
    <n v="43627463.369999997"/>
    <x v="1"/>
    <x v="25"/>
    <x v="1"/>
    <x v="1"/>
    <x v="17"/>
  </r>
  <r>
    <n v="270024"/>
    <s v="Fundação de Amparo à Pesquisa e Inovação do Estado de Santa Catarina"/>
    <n v="12"/>
    <s v="Educação"/>
    <n v="610"/>
    <s v="Educação Básica com Qualidade e Equidade"/>
    <n v="6291"/>
    <s v="Operacionalização da educação profissional - SED"/>
    <n v="33"/>
    <s v="Outras Despesas Correntes"/>
    <n v="0"/>
    <n v="1939710.92"/>
    <n v="1939596.44"/>
    <n v="1895965.64"/>
    <n v="1895965.64"/>
    <x v="1"/>
    <x v="53"/>
    <x v="6"/>
    <x v="1"/>
    <x v="6"/>
  </r>
  <r>
    <n v="230023"/>
    <s v="Santa Catarina Turismo S.A."/>
    <n v="23"/>
    <s v="Comércio e Serviços"/>
    <n v="850"/>
    <s v="2010, 2011: Qualificação e Valorização dos Servidores Públicos; 2012, 2013, 2014, 2015, 2016, 2017, 2018, 2019, 2020: Gestão de Pessoas"/>
    <n v="896"/>
    <s v="Administração de pessoal e encargos sociais - SANTUR"/>
    <n v="31"/>
    <s v="Pessoal e Encargos Sociais"/>
    <n v="5231052"/>
    <n v="4657651.34"/>
    <n v="4654994.8600000003"/>
    <n v="4654994.8600000003"/>
    <n v="4590238.93"/>
    <x v="1"/>
    <x v="64"/>
    <x v="12"/>
    <x v="1"/>
    <x v="1"/>
  </r>
  <r>
    <n v="410062"/>
    <s v="Agência de Desenvolvimento Regional de Lages"/>
    <n v="12"/>
    <s v="Educação"/>
    <n v="610"/>
    <s v="Educação Básica com Qualidade e Equidade"/>
    <n v="13937"/>
    <s v="Operacionalização da educação básica - ADR - Lages"/>
    <n v="33"/>
    <s v="Outras Despesas Correntes"/>
    <n v="4332539"/>
    <n v="844099.81"/>
    <n v="844099.81"/>
    <n v="844099.81"/>
    <n v="844099.81"/>
    <x v="1"/>
    <x v="16"/>
    <x v="6"/>
    <x v="1"/>
    <x v="6"/>
  </r>
  <r>
    <n v="450022"/>
    <s v="Fundação Universidade do Estado de Santa Catarina"/>
    <n v="12"/>
    <s v="Educação"/>
    <n v="630"/>
    <s v="Gestão do Ensino Superior"/>
    <n v="12100"/>
    <s v="Expansão da UDESC para o município de Pinhalzinho"/>
    <n v="44"/>
    <s v="Investimentos"/>
    <n v="0"/>
    <n v="1341006.24"/>
    <n v="1320840.1599999999"/>
    <n v="1320840.1599999999"/>
    <n v="1320840.1599999999"/>
    <x v="1"/>
    <x v="50"/>
    <x v="6"/>
    <x v="1"/>
    <x v="36"/>
  </r>
  <r>
    <n v="160091"/>
    <s v="Fundo para Melhoria da Segurança Pública"/>
    <n v="6"/>
    <s v="Segurança Pública"/>
    <n v="707"/>
    <s v="Suporte Institucional Integrado"/>
    <n v="11837"/>
    <s v="Construção e ampliação de instalações físicas - SSP"/>
    <n v="44"/>
    <s v="Investimentos"/>
    <n v="0"/>
    <n v="5195176.88"/>
    <n v="227414.87"/>
    <n v="227414.87"/>
    <n v="227414.87"/>
    <x v="1"/>
    <x v="65"/>
    <x v="5"/>
    <x v="1"/>
    <x v="33"/>
  </r>
  <r>
    <n v="410038"/>
    <s v="Agência de Desenvolvimento Regional de Maravilha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33"/>
    <s v="Outras Despesas Correntes"/>
    <n v="0"/>
    <n v="28529.45"/>
    <n v="28529.45"/>
    <n v="28529.45"/>
    <n v="28529.45"/>
    <x v="1"/>
    <x v="34"/>
    <x v="6"/>
    <x v="1"/>
    <x v="66"/>
  </r>
  <r>
    <n v="410040"/>
    <s v="Agência de Desenvolvimento Regional de Chapecó"/>
    <n v="12"/>
    <s v="Educação"/>
    <n v="625"/>
    <s v="Valorização dos Profissionais da Educação"/>
    <n v="13693"/>
    <s v="Administração de pessoal e encargos sociais - GERED - ADR - Chapecó"/>
    <n v="33"/>
    <s v="Outras Despesas Correntes"/>
    <n v="126906"/>
    <n v="45511.56"/>
    <n v="45511.56"/>
    <n v="45511.56"/>
    <n v="45511.56"/>
    <x v="1"/>
    <x v="14"/>
    <x v="6"/>
    <x v="1"/>
    <x v="8"/>
  </r>
  <r>
    <n v="470076"/>
    <s v="Fundo Financeiro"/>
    <n v="9"/>
    <s v="Previdência Social"/>
    <n v="860"/>
    <s v="Gestão Previdenciária"/>
    <n v="9355"/>
    <s v="Encargos com inativos - DETER - Fundo Financeiro"/>
    <n v="31"/>
    <s v="Pessoal e Encargos Sociais"/>
    <n v="10200000"/>
    <n v="5460453.1299999999"/>
    <n v="5460453.1299999999"/>
    <n v="5460453.1299999999"/>
    <n v="5460453.1299999999"/>
    <x v="1"/>
    <x v="25"/>
    <x v="1"/>
    <x v="1"/>
    <x v="17"/>
  </r>
  <r>
    <n v="550091"/>
    <s v="Fundo Estadual de Defesa Civil"/>
    <n v="18"/>
    <s v="Gestão Ambiental"/>
    <n v="350"/>
    <s v="Gestão dos Recursos Hídricos"/>
    <n v="12730"/>
    <s v="Reforma, manutenção e conservação de barragens"/>
    <n v="44"/>
    <s v="Investimentos"/>
    <n v="0"/>
    <n v="948917.3"/>
    <n v="0"/>
    <n v="0"/>
    <n v="0"/>
    <x v="0"/>
    <x v="72"/>
    <x v="7"/>
    <x v="19"/>
    <x v="26"/>
  </r>
  <r>
    <n v="480091"/>
    <s v="Fundo Estadual de Saúde"/>
    <n v="10"/>
    <s v="Saúde"/>
    <n v="430"/>
    <s v="Atenção de Média e Alta Complexidade Ambulatorial e Hospitalar"/>
    <n v="13347"/>
    <s v="2016: AP - Construir e equipar leitos hospitalares e UTIs - SDR - Joinville; 2017, 2018, 2019: AP - Construir e equipar leitos hospitalares e UTIs - ADR - Joinville"/>
    <n v="44"/>
    <s v="Investimentos"/>
    <n v="100000"/>
    <n v="0"/>
    <n v="0"/>
    <n v="0"/>
    <n v="0"/>
    <x v="1"/>
    <x v="0"/>
    <x v="0"/>
    <x v="1"/>
    <x v="0"/>
  </r>
  <r>
    <n v="410062"/>
    <s v="Agência de Desenvolvimento Regional de Lages"/>
    <n v="12"/>
    <s v="Educação"/>
    <n v="900"/>
    <s v="Gestão Administrativa - Poder Executivo"/>
    <n v="4840"/>
    <s v="Administração e manutenção dos serviços administrativos gerais - SED"/>
    <n v="33"/>
    <s v="Outras Despesas Correntes"/>
    <n v="0"/>
    <n v="5638.31"/>
    <n v="5638.31"/>
    <n v="5638.31"/>
    <n v="5638.31"/>
    <x v="1"/>
    <x v="16"/>
    <x v="6"/>
    <x v="1"/>
    <x v="4"/>
  </r>
  <r>
    <n v="540092"/>
    <s v="Fundo Rotativo da Penitenciária Sul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5"/>
    <s v="Profissionalização e reintegração social do apenado da região sul"/>
    <n v="33"/>
    <s v="Outras Despesas Correntes"/>
    <n v="900000"/>
    <n v="900000"/>
    <n v="600749.64"/>
    <n v="600749.64"/>
    <n v="600749.64"/>
    <x v="1"/>
    <x v="17"/>
    <x v="9"/>
    <x v="1"/>
    <x v="12"/>
  </r>
  <r>
    <n v="520002"/>
    <s v="Encargos Gerais do Estado"/>
    <n v="2"/>
    <s v="Judiciária"/>
    <n v="930"/>
    <s v="Gestão Administrativa - Poder Judiciário"/>
    <n v="14041"/>
    <s v="Serviços financeiros e encargos - SIDEJUD"/>
    <n v="33"/>
    <s v="Outras Despesas Correntes"/>
    <n v="0"/>
    <n v="1076503.1000000001"/>
    <n v="1076503.1000000001"/>
    <n v="814785.29"/>
    <n v="814785.29"/>
    <x v="1"/>
    <x v="3"/>
    <x v="18"/>
    <x v="1"/>
    <x v="34"/>
  </r>
  <r>
    <n v="480091"/>
    <s v="Fundo Estadual de Saúde"/>
    <n v="10"/>
    <s v="Saúde"/>
    <n v="430"/>
    <s v="Atenção de Média e Alta Complexidade Ambulatorial e Hospitalar"/>
    <n v="13337"/>
    <s v="2016: AP - Conclusão da reforma do Hospital e Maternidade Maria Auxiliadora - SDR - Ibirama; 2017, 2018: AP - Conclusão da reforma do Hospital e Maternidade Maria Auxiliadora - ADR - Ibirama; 2019: AP - Conclusão da reforma do Hospital e Maternidade Maria Auxiliadora"/>
    <n v="44"/>
    <s v="Investimentos"/>
    <n v="100000"/>
    <n v="0"/>
    <n v="0"/>
    <n v="0"/>
    <n v="0"/>
    <x v="1"/>
    <x v="0"/>
    <x v="0"/>
    <x v="1"/>
    <x v="0"/>
  </r>
  <r>
    <n v="530001"/>
    <s v="Secretaria de Estado da Infraestrutura e Mobilidade"/>
    <n v="26"/>
    <s v="Transporte"/>
    <n v="140"/>
    <s v="Reabilitação e Aumento de Capacidade de Rodovias"/>
    <n v="14478"/>
    <s v="2019: AP - Reabilitação da SC-114, trecho Otacílio Costa - entroncamento BR-282 (p/ Lages); 2020: Reabilitação da SC-114, trecho Otacílio Costa - entroncamento BR-282 (p/ Lages)"/>
    <n v="44"/>
    <s v="Investimentos"/>
    <n v="0"/>
    <n v="345602.95"/>
    <n v="0"/>
    <n v="0"/>
    <n v="0"/>
    <x v="1"/>
    <x v="5"/>
    <x v="4"/>
    <x v="1"/>
    <x v="25"/>
  </r>
  <r>
    <n v="410055"/>
    <s v="Agência de Desenvolvimento Regional de Tubarão"/>
    <n v="4"/>
    <s v="Administração"/>
    <n v="900"/>
    <s v="Gestão Administrativa - Poder Executivo"/>
    <n v="13772"/>
    <s v="Administração e manutenção dos serviços administrativos gerais - ADR - Tubarão"/>
    <n v="44"/>
    <s v="Investimentos"/>
    <n v="25000"/>
    <n v="1590"/>
    <n v="1590"/>
    <n v="1590"/>
    <n v="1590"/>
    <x v="1"/>
    <x v="66"/>
    <x v="2"/>
    <x v="1"/>
    <x v="4"/>
  </r>
  <r>
    <n v="160084"/>
    <s v="Fundo de Melhoria da Polícia Civil"/>
    <n v="6"/>
    <s v="Segurança Pública"/>
    <n v="707"/>
    <s v="Suporte Institucional Integrado"/>
    <n v="13224"/>
    <s v="Modernização, integração e manutenção da tecnologia da informação e comunicação - PC"/>
    <n v="44"/>
    <s v="Investimentos"/>
    <n v="5000000"/>
    <n v="159614.35"/>
    <n v="155524.35"/>
    <n v="155284.35"/>
    <n v="155284.35"/>
    <x v="1"/>
    <x v="52"/>
    <x v="5"/>
    <x v="1"/>
    <x v="33"/>
  </r>
  <r>
    <n v="410037"/>
    <s v="Agência de Desenvolvimento Regional de São Miguel do Oeste"/>
    <n v="12"/>
    <s v="Educação"/>
    <n v="610"/>
    <s v="Educação Básica com Qualidade e Equidade"/>
    <n v="13618"/>
    <s v="Operacionalização da educação profissional - ADR - São Miguel do Oeste"/>
    <n v="33"/>
    <s v="Outras Despesas Correntes"/>
    <n v="230961"/>
    <n v="0"/>
    <n v="0"/>
    <n v="0"/>
    <n v="0"/>
    <x v="1"/>
    <x v="10"/>
    <x v="6"/>
    <x v="1"/>
    <x v="6"/>
  </r>
  <r>
    <n v="180001"/>
    <s v="Secretaria de Estado do Planejamento"/>
    <n v="4"/>
    <s v="Administração"/>
    <n v="900"/>
    <s v="Gestão Administrativa - Poder Executivo"/>
    <n v="1225"/>
    <s v="Manutenção e modernização dos serviços de tecnologia da informação e comunicação - SPG"/>
    <n v="44"/>
    <s v="Investimentos"/>
    <n v="1000"/>
    <n v="0"/>
    <n v="0"/>
    <n v="0"/>
    <n v="0"/>
    <x v="1"/>
    <x v="15"/>
    <x v="2"/>
    <x v="1"/>
    <x v="4"/>
  </r>
  <r>
    <n v="180001"/>
    <s v="Secretaria de Estado do Planejamento"/>
    <n v="4"/>
    <s v="Administração"/>
    <n v="208"/>
    <s v="Planejamento Estratégico de Desenvolvimento e Gestão de Informações"/>
    <n v="13182"/>
    <s v="Coordenação, realização e manutenção do Conselho Estadual das Cidades"/>
    <n v="33"/>
    <s v="Outras Despesas Correntes"/>
    <n v="9000"/>
    <n v="0"/>
    <n v="0"/>
    <n v="0"/>
    <n v="0"/>
    <x v="1"/>
    <x v="15"/>
    <x v="2"/>
    <x v="1"/>
    <x v="11"/>
  </r>
  <r>
    <n v="410044"/>
    <s v="Agência de Desenvolvimento Regional de Campos Novos"/>
    <n v="12"/>
    <s v="Educação"/>
    <n v="610"/>
    <s v="Educação Básica com Qualidade e Equidade"/>
    <n v="13765"/>
    <s v="Capacitação de profissionais da educação básica - ADR - Campos Novos"/>
    <n v="33"/>
    <s v="Outras Despesas Correntes"/>
    <n v="41376"/>
    <n v="2843"/>
    <n v="2843"/>
    <n v="2843"/>
    <n v="2843"/>
    <x v="1"/>
    <x v="33"/>
    <x v="6"/>
    <x v="1"/>
    <x v="6"/>
  </r>
  <r>
    <n v="160097"/>
    <s v="Fundo de Melhoria da Polícia Militar"/>
    <n v="14"/>
    <s v="Direitos da Cidadania"/>
    <n v="745"/>
    <s v="2012, 2013, 2014, 2015, 2016: Cidadania e Direitos Humanos; 2017, 2018, 2019, 2020: Fortalecendo Direitos"/>
    <n v="12522"/>
    <s v="2012, 2013, 2014, 2015, 2016, 2017: Ampliação da atuação do Estado na Defensoria Pública; 2018, 2019: Ampliação da atuação do Estado na Defensoria Pública - DPE; 2020: Ampliação e manutenção da atuação da Defensoria Pública no Estado"/>
    <n v="33"/>
    <s v="Outras Despesas Correntes"/>
    <n v="0"/>
    <n v="9270.4500000000007"/>
    <n v="9270.4500000000007"/>
    <n v="0"/>
    <n v="0"/>
    <x v="1"/>
    <x v="6"/>
    <x v="9"/>
    <x v="1"/>
    <x v="14"/>
  </r>
  <r>
    <n v="160085"/>
    <s v="Fundo de Melhoria do Corpo de Bombeiros Militar"/>
    <n v="6"/>
    <s v="Segurança Pública"/>
    <n v="730"/>
    <s v="Gestão de Riscos"/>
    <n v="11107"/>
    <s v="Apoio financeiro ao Corpo de Bombeiros Voluntários - FUNDOSOCIAL"/>
    <n v="44"/>
    <s v="Investimentos"/>
    <n v="0"/>
    <n v="432527.15"/>
    <n v="275359.15000000002"/>
    <n v="16236"/>
    <n v="16236"/>
    <x v="1"/>
    <x v="41"/>
    <x v="5"/>
    <x v="1"/>
    <x v="30"/>
  </r>
  <r>
    <n v="410051"/>
    <s v="Agência de Desenvolvimento Regional de Blumenau"/>
    <n v="4"/>
    <s v="Administração"/>
    <n v="900"/>
    <s v="Gestão Administrativa - Poder Executivo"/>
    <n v="13608"/>
    <s v="Manutenção e modernização dos serviços de tecnologia da informação e comunicação - ADR - Blumenau"/>
    <n v="33"/>
    <s v="Outras Despesas Correntes"/>
    <n v="42000"/>
    <n v="20676.97"/>
    <n v="20676.97"/>
    <n v="20676.97"/>
    <n v="20676.97"/>
    <x v="1"/>
    <x v="21"/>
    <x v="2"/>
    <x v="1"/>
    <x v="4"/>
  </r>
  <r>
    <n v="160097"/>
    <s v="Fundo de Melhoria da Polícia Militar"/>
    <n v="10"/>
    <s v="Saúde"/>
    <n v="705"/>
    <s v="Segurança Cidadã"/>
    <n v="10674"/>
    <s v="2011, 2012, 2013, 2014, 2015, 2016, 2017, 2018, 2019: Ampliação e modernização do PROERD - SES; 2020: Ações no programa educacional de resistência às drogas e à violência - PROERD"/>
    <n v="33"/>
    <s v="Outras Despesas Correntes"/>
    <n v="0"/>
    <n v="245400"/>
    <n v="245400"/>
    <n v="245400"/>
    <n v="245400"/>
    <x v="1"/>
    <x v="6"/>
    <x v="0"/>
    <x v="1"/>
    <x v="51"/>
  </r>
  <r>
    <n v="440001"/>
    <s v="Secretaria de Estado da Agricultura, Pesca e Desenvolvimento Rural"/>
    <n v="20"/>
    <s v="Agricultura"/>
    <n v="320"/>
    <s v="Agricultura Familiar"/>
    <n v="11367"/>
    <s v="2012, 2013, 2014, 2015: Engenharia rural - SAR; 2016: Infraestrutura Rural -SAR; 2017, 2018, 2019, 2020: Infraestrutura rural - SAR"/>
    <n v="33"/>
    <s v="Outras Despesas Correntes"/>
    <n v="0"/>
    <n v="508641.9"/>
    <n v="104084.47"/>
    <n v="104084.47"/>
    <n v="104084.47"/>
    <x v="1"/>
    <x v="70"/>
    <x v="8"/>
    <x v="1"/>
    <x v="13"/>
  </r>
  <r>
    <n v="410040"/>
    <s v="Agência de Desenvolvimento Regional de Chapecó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0"/>
    <n v="37499.72"/>
    <n v="37499.72"/>
    <n v="37499.72"/>
    <n v="37499.72"/>
    <x v="1"/>
    <x v="14"/>
    <x v="4"/>
    <x v="1"/>
    <x v="15"/>
  </r>
  <r>
    <n v="410012"/>
    <s v="Departamento Estadual de Trânsito"/>
    <n v="6"/>
    <s v="Segurança Pública"/>
    <n v="707"/>
    <s v="Suporte Institucional Integrado"/>
    <n v="6382"/>
    <s v="Encargos com estagiários - SSP"/>
    <n v="33"/>
    <s v="Outras Despesas Correntes"/>
    <n v="0"/>
    <n v="3570"/>
    <n v="3570"/>
    <n v="3570"/>
    <n v="3570"/>
    <x v="1"/>
    <x v="76"/>
    <x v="5"/>
    <x v="1"/>
    <x v="33"/>
  </r>
  <r>
    <n v="410053"/>
    <s v="Agência de Desenvolvimento Regional de Itajai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0"/>
    <n v="17777.759999999998"/>
    <n v="17777.759999999998"/>
    <n v="17777.759999999998"/>
    <n v="17777.759999999998"/>
    <x v="1"/>
    <x v="68"/>
    <x v="4"/>
    <x v="1"/>
    <x v="15"/>
  </r>
  <r>
    <n v="550091"/>
    <s v="Fundo Estadual de Defesa Civil"/>
    <n v="6"/>
    <s v="Segurança Pública"/>
    <n v="900"/>
    <s v="Gestão Administrativa - Poder Executivo"/>
    <n v="12991"/>
    <s v="Manutenção e modernização dos serviços de tecnologia da informação e comunicação - SDC"/>
    <n v="33"/>
    <s v="Outras Despesas Correntes"/>
    <n v="324841"/>
    <n v="311495.23"/>
    <n v="186468.09"/>
    <n v="145373.19"/>
    <n v="145373.19"/>
    <x v="1"/>
    <x v="72"/>
    <x v="5"/>
    <x v="1"/>
    <x v="4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1397"/>
    <s v="2012, 2013, 2014, 2015: Combate a sonegação de tributos; 2016: Combate a sonegação de tributos - SEF; 2017, 2018, 2019, 2020: Gestão de arrecadação, fiscalização e combate à sonegação fiscal"/>
    <n v="44"/>
    <s v="Investimentos"/>
    <n v="0"/>
    <n v="225287.04000000001"/>
    <n v="225287.04000000001"/>
    <n v="225287.04000000001"/>
    <n v="225287.04000000001"/>
    <x v="1"/>
    <x v="83"/>
    <x v="2"/>
    <x v="1"/>
    <x v="56"/>
  </r>
  <r>
    <n v="410041"/>
    <s v="Agência de Desenvolvimento Regional de Xanxerê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0"/>
    <n v="4015.77"/>
    <n v="4015.77"/>
    <n v="4015.77"/>
    <n v="4015.77"/>
    <x v="1"/>
    <x v="69"/>
    <x v="6"/>
    <x v="1"/>
    <x v="6"/>
  </r>
  <r>
    <n v="410001"/>
    <s v="Casa Civil"/>
    <n v="4"/>
    <s v="Administração"/>
    <n v="900"/>
    <s v="Gestão Administrativa - Poder Executivo"/>
    <n v="11053"/>
    <s v="2012, 2013, 2014, 2015: Manutenção do transporte terrestre - SCC; 2016: Fornecimento de transporte terrestre para atendimento das necessidades da secretaria; 2017: Fornecimento de transporte terrestre para atendimento das necessidades da Secretaria; 2018, 2019: Fornecimento de transporte terrestre para atendimento das necessidades da Secretaria - SCC; 2020: Fornecimento de transporte terrestre para atendimento das necessidades da CC"/>
    <n v="44"/>
    <s v="Investimentos"/>
    <n v="0"/>
    <n v="1752"/>
    <n v="1752"/>
    <n v="1752"/>
    <n v="1752"/>
    <x v="1"/>
    <x v="4"/>
    <x v="2"/>
    <x v="1"/>
    <x v="4"/>
  </r>
  <r>
    <n v="410057"/>
    <s v="Agência de Desenvolvimento Regional de Araranguá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0"/>
    <n v="0"/>
    <n v="0"/>
    <n v="0"/>
    <n v="0"/>
    <x v="1"/>
    <x v="28"/>
    <x v="6"/>
    <x v="1"/>
    <x v="6"/>
  </r>
  <r>
    <n v="480091"/>
    <s v="Fundo Estadual de Saúde"/>
    <n v="10"/>
    <s v="Saúde"/>
    <n v="430"/>
    <s v="Atenção de Média e Alta Complexidade Ambulatorial e Hospitalar"/>
    <n v="13315"/>
    <s v="2016: AP - Incentivos financeiros para municípios - SDR - São Lourenço do Oeste; 2017, 2018, 2019: AP - Incentivos financeiros para municípios - ADR - São Lourenço do Oeste"/>
    <n v="33"/>
    <s v="Outras Despesas Correntes"/>
    <n v="100000"/>
    <n v="0"/>
    <n v="0"/>
    <n v="0"/>
    <n v="0"/>
    <x v="1"/>
    <x v="0"/>
    <x v="0"/>
    <x v="1"/>
    <x v="0"/>
  </r>
  <r>
    <n v="530023"/>
    <s v="Departamento de Transportes e Terminais"/>
    <n v="26"/>
    <s v="Transporte"/>
    <n v="115"/>
    <s v="Gestão do Sistema de Transporte Intermunicipal de Pessoas"/>
    <n v="11591"/>
    <s v="2012, 2013, 2014, 2015: Administração e manutenção das atividades da Polícia Roviária Estadual; 2016: Fiscalizar e monitorar trasportes coletivos em rodovias estaduais DETER - PRE; 2017, 2018, 2019: Fiscalizar e monitorar transportes coletivos em rodovias estaduais DETER - PRE"/>
    <n v="33"/>
    <s v="Outras Despesas Correntes"/>
    <n v="60000"/>
    <n v="0"/>
    <n v="0"/>
    <n v="0"/>
    <n v="0"/>
    <x v="1"/>
    <x v="11"/>
    <x v="4"/>
    <x v="1"/>
    <x v="24"/>
  </r>
  <r>
    <n v="410040"/>
    <s v="Agência de Desenvolvimento Regional de Chapecó"/>
    <n v="12"/>
    <s v="Educação"/>
    <n v="610"/>
    <s v="Educação Básica com Qualidade e Equidade"/>
    <n v="13679"/>
    <s v="Administração e manutenção da Gerência Regional de Educação - ADR - Chapecó"/>
    <n v="44"/>
    <s v="Investimentos"/>
    <n v="52007"/>
    <n v="1350"/>
    <n v="1350"/>
    <n v="1350"/>
    <n v="1350"/>
    <x v="1"/>
    <x v="14"/>
    <x v="6"/>
    <x v="1"/>
    <x v="6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43"/>
    <s v="Desapropriação de áreas para obras de infraestrutura"/>
    <n v="44"/>
    <s v="Investimentos"/>
    <n v="0"/>
    <n v="15000000"/>
    <n v="0"/>
    <n v="0"/>
    <n v="0"/>
    <x v="1"/>
    <x v="5"/>
    <x v="4"/>
    <x v="1"/>
    <x v="15"/>
  </r>
  <r>
    <n v="480091"/>
    <s v="Fundo Estadual de Saúde"/>
    <n v="10"/>
    <s v="Saúde"/>
    <n v="430"/>
    <s v="Atenção de Média e Alta Complexidade Ambulatorial e Hospitalar"/>
    <n v="13313"/>
    <s v="2016: AP - Implantação de UTI neonatal - SDR - São Miguel do Oeste; 2017, 2018, 2019: AP - Implantação de UTI neonatal - ADR - São Miguel do Oeste"/>
    <n v="44"/>
    <s v="Investimentos"/>
    <n v="100000"/>
    <n v="0"/>
    <n v="0"/>
    <n v="0"/>
    <n v="0"/>
    <x v="1"/>
    <x v="0"/>
    <x v="0"/>
    <x v="1"/>
    <x v="0"/>
  </r>
  <r>
    <n v="450001"/>
    <s v="Secretaria de Estado da Educação"/>
    <n v="12"/>
    <s v="Educação"/>
    <n v="625"/>
    <s v="Valorização dos Profissionais da Educação"/>
    <n v="9344"/>
    <s v="Administração de pessoal e encargos sociais - ensino profissional - SED"/>
    <n v="33"/>
    <s v="Outras Despesas Correntes"/>
    <n v="1500000"/>
    <n v="500000"/>
    <n v="0"/>
    <n v="0"/>
    <n v="0"/>
    <x v="1"/>
    <x v="42"/>
    <x v="6"/>
    <x v="1"/>
    <x v="8"/>
  </r>
  <r>
    <n v="270024"/>
    <s v="Fundação de Amparo à Pesquisa e Inovação do Estado de Santa Catarina"/>
    <n v="18"/>
    <s v="Gestão Ambiental"/>
    <n v="348"/>
    <s v="Gestão Ambiental Estratégica"/>
    <n v="11681"/>
    <s v="2012, 2013, 2014, 2015: Monitoramento, levantamento e inventariamento ambiental; 2016, 2017, 2018, 2019, 2020: Apoio a projetos de Mudanças Climáticas"/>
    <n v="33"/>
    <s v="Outras Despesas Correntes"/>
    <n v="0"/>
    <n v="330060"/>
    <n v="330060"/>
    <n v="330060"/>
    <n v="330060"/>
    <x v="1"/>
    <x v="53"/>
    <x v="7"/>
    <x v="1"/>
    <x v="62"/>
  </r>
  <r>
    <n v="410058"/>
    <s v="Agência de Desenvolvimento Regional de Joinville"/>
    <n v="12"/>
    <s v="Educação"/>
    <n v="610"/>
    <s v="Educação Básica com Qualidade e Equidade"/>
    <n v="13891"/>
    <s v="AP - Manutenção e reforma de escolas - educação básica - ADR - Joinville"/>
    <n v="44"/>
    <s v="Investimentos"/>
    <n v="52134"/>
    <n v="0"/>
    <n v="0"/>
    <n v="0"/>
    <n v="0"/>
    <x v="1"/>
    <x v="26"/>
    <x v="6"/>
    <x v="1"/>
    <x v="6"/>
  </r>
  <r>
    <n v="230021"/>
    <s v="Fundação Catarinense de Esporte"/>
    <n v="12"/>
    <s v="Educação"/>
    <n v="900"/>
    <s v="Gestão Administrativa - Poder Executivo"/>
    <n v="4324"/>
    <s v="Administração e manutenção dos serviços administrativos gerais - FESPORTE"/>
    <n v="31"/>
    <s v="Pessoal e Encargos Sociais"/>
    <n v="52000"/>
    <n v="0"/>
    <n v="0"/>
    <n v="0"/>
    <n v="0"/>
    <x v="1"/>
    <x v="44"/>
    <x v="6"/>
    <x v="1"/>
    <x v="4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3351"/>
    <s v="2016: AP - Construção e reforma de unidades básicas de saúde - SDR - Laguna; 2017, 2018: AP - Construção e reforma de unidades básicas de saúde - ADR - Laguna; 2019: AP - Construção e reforma de unidades básicas de saúde em Laguna"/>
    <n v="44"/>
    <s v="Investimentos"/>
    <n v="100000"/>
    <n v="0"/>
    <n v="0"/>
    <n v="0"/>
    <n v="0"/>
    <x v="1"/>
    <x v="0"/>
    <x v="0"/>
    <x v="1"/>
    <x v="54"/>
  </r>
  <r>
    <n v="530001"/>
    <s v="Secretaria de Estado da Infraestrutura e Mobilidade"/>
    <n v="26"/>
    <s v="Transporte"/>
    <n v="140"/>
    <s v="Reabilitação e Aumento de Capacidade de Rodovias"/>
    <n v="14166"/>
    <s v="Revitalização da Rodovia SC-445 - Trecho Rodovia BR-101 - Içara - Cricíuma"/>
    <n v="44"/>
    <s v="Investimentos"/>
    <n v="500000"/>
    <n v="500000"/>
    <n v="0"/>
    <n v="0"/>
    <n v="0"/>
    <x v="1"/>
    <x v="5"/>
    <x v="4"/>
    <x v="1"/>
    <x v="25"/>
  </r>
  <r>
    <n v="530001"/>
    <s v="Secretaria de Estado da Infraestrutura e Mobilidade"/>
    <n v="26"/>
    <s v="Transporte"/>
    <n v="140"/>
    <s v="Reabilitação e Aumento de Capacidade de Rodovias"/>
    <n v="14495"/>
    <s v="Reabilitação/contenção encostas SC-390, tr Orleans - Lauro Muller - Alto Serra Rio do Rastro"/>
    <n v="44"/>
    <s v="Investimentos"/>
    <n v="0"/>
    <n v="20181572"/>
    <n v="0"/>
    <n v="0"/>
    <n v="0"/>
    <x v="1"/>
    <x v="5"/>
    <x v="4"/>
    <x v="1"/>
    <x v="25"/>
  </r>
  <r>
    <n v="450001"/>
    <s v="Secretaria de Estado da Educação"/>
    <n v="12"/>
    <s v="Educação"/>
    <n v="623"/>
    <s v="2016: Autonomia de gestão escolar - SED; 2017, 2018, 2019, 2020: Gestão Democrática da Educação"/>
    <n v="11507"/>
    <s v="Apoio financeiro às associações de pais e professores da educação básica"/>
    <n v="33"/>
    <s v="Outras Despesas Correntes"/>
    <n v="100000000"/>
    <n v="108820695.22"/>
    <n v="108570539.42"/>
    <n v="108570539.42"/>
    <n v="108570539.42"/>
    <x v="1"/>
    <x v="42"/>
    <x v="6"/>
    <x v="1"/>
    <x v="69"/>
  </r>
  <r>
    <n v="450022"/>
    <s v="Fundação Universidade do Estado de Santa Catarina"/>
    <n v="12"/>
    <s v="Educação"/>
    <n v="630"/>
    <s v="Gestão do Ensino Superior"/>
    <n v="5311"/>
    <s v="Aquisição de equipamento e material permanente - UDESC"/>
    <n v="44"/>
    <s v="Investimentos"/>
    <n v="1700000"/>
    <n v="17008995.140000001"/>
    <n v="16565328.1"/>
    <n v="12790424.73"/>
    <n v="12790424.73"/>
    <x v="1"/>
    <x v="50"/>
    <x v="6"/>
    <x v="1"/>
    <x v="36"/>
  </r>
  <r>
    <n v="480091"/>
    <s v="Fundo Estadual de Saúde"/>
    <n v="10"/>
    <s v="Saúde"/>
    <n v="400"/>
    <s v="Gestão do SUS"/>
    <n v="11478"/>
    <s v="2012, 2013, 2014, 2015, 2016: Assistência farmacêutica - ações judiciais; 2017, 2018, 2019, 2020: Atendimento das ações judiciais"/>
    <n v="33"/>
    <s v="Outras Despesas Correntes"/>
    <n v="261390000"/>
    <n v="329020153.54000002"/>
    <n v="310748715.64999998"/>
    <n v="283158179.99000001"/>
    <n v="218385393.84999999"/>
    <x v="1"/>
    <x v="0"/>
    <x v="0"/>
    <x v="1"/>
    <x v="2"/>
  </r>
  <r>
    <n v="480091"/>
    <s v="Fundo Estadual de Saúde"/>
    <n v="10"/>
    <s v="Saúde"/>
    <n v="400"/>
    <s v="Gestão do SUS"/>
    <n v="11443"/>
    <s v="2012, 2013, 2014, 2015, 2016, 2017, 2018: Manutenção do Conselho Estadual de Saúde; 2019: Manutenção das atividades do Conselho Estadual de Saúde.; 2020: Manutenção das atividades do conselho estadual de saúde"/>
    <n v="33"/>
    <s v="Outras Despesas Correntes"/>
    <n v="750000"/>
    <n v="606037.91"/>
    <n v="384698"/>
    <n v="384697.56"/>
    <n v="381753.77"/>
    <x v="1"/>
    <x v="0"/>
    <x v="0"/>
    <x v="1"/>
    <x v="2"/>
  </r>
  <r>
    <n v="450001"/>
    <s v="Secretaria de Estado da Educação"/>
    <n v="12"/>
    <s v="Educação"/>
    <n v="610"/>
    <s v="Educação Básica com Qualidade e Equidade"/>
    <n v="11567"/>
    <s v="Transporte escolar dos alunos da educação básica - SED"/>
    <n v="33"/>
    <s v="Outras Despesas Correntes"/>
    <n v="13000000"/>
    <n v="123753291.56"/>
    <n v="123669291.13"/>
    <n v="121487909.04000001"/>
    <n v="121487909.04000001"/>
    <x v="1"/>
    <x v="42"/>
    <x v="6"/>
    <x v="1"/>
    <x v="6"/>
  </r>
  <r>
    <n v="270025"/>
    <s v="Instituto de Metrologia de Santa Catarina"/>
    <n v="14"/>
    <s v="Direitos da Cidadania"/>
    <n v="211"/>
    <s v="Metrologia e Qualidade de Produtos e Serviços"/>
    <n v="14109"/>
    <s v="Verificação e fiscalização metrologia e da conformidade de bens e serviços"/>
    <n v="33"/>
    <s v="Outras Despesas Correntes"/>
    <n v="3969000"/>
    <n v="4184461"/>
    <n v="957824.74"/>
    <n v="936763.47"/>
    <n v="936763.47"/>
    <x v="1"/>
    <x v="63"/>
    <x v="9"/>
    <x v="1"/>
    <x v="70"/>
  </r>
  <r>
    <n v="410062"/>
    <s v="Agência de Desenvolvimento Regional de Lages"/>
    <n v="12"/>
    <s v="Educação"/>
    <n v="625"/>
    <s v="Valorização dos Profissionais da Educação"/>
    <n v="13949"/>
    <s v="Administração de pessoal e encargos sociais - GERED - ADR - Lages"/>
    <n v="33"/>
    <s v="Outras Despesas Correntes"/>
    <n v="181236"/>
    <n v="56579.19"/>
    <n v="56579.19"/>
    <n v="56579.19"/>
    <n v="56579.19"/>
    <x v="1"/>
    <x v="16"/>
    <x v="6"/>
    <x v="1"/>
    <x v="8"/>
  </r>
  <r>
    <n v="530001"/>
    <s v="Secretaria de Estado da Infraestrutura e Mobilidade"/>
    <n v="26"/>
    <s v="Transporte"/>
    <n v="850"/>
    <s v="2010, 2011: Qualificação e Valorização dos Servidores Públicos; 2012, 2013, 2014, 2015, 2016, 2017, 2018, 2019, 2020: Gestão de Pessoas"/>
    <n v="1217"/>
    <s v="Administração de pessoal e encargos sociais - SIE"/>
    <n v="33"/>
    <s v="Outras Despesas Correntes"/>
    <n v="853153"/>
    <n v="5375655.4199999999"/>
    <n v="4926112"/>
    <n v="4926112"/>
    <n v="4332663.1399999997"/>
    <x v="1"/>
    <x v="5"/>
    <x v="4"/>
    <x v="1"/>
    <x v="1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10935"/>
    <s v="Administração de pessoal e encargos sociais - ENA"/>
    <n v="31"/>
    <s v="Pessoal e Encargos Sociais"/>
    <n v="2146148"/>
    <n v="2767024.72"/>
    <n v="2766243.68"/>
    <n v="2763671.17"/>
    <n v="2763502.91"/>
    <x v="1"/>
    <x v="58"/>
    <x v="2"/>
    <x v="1"/>
    <x v="1"/>
  </r>
  <r>
    <n v="450022"/>
    <s v="Fundação Universidade do Estado de Santa Catarina"/>
    <n v="12"/>
    <s v="Educação"/>
    <n v="630"/>
    <s v="Gestão do Ensino Superior"/>
    <n v="12757"/>
    <s v="Vestibular e concursos públicos - UDESC"/>
    <n v="33"/>
    <s v="Outras Despesas Correntes"/>
    <n v="2327000"/>
    <n v="2478859.27"/>
    <n v="1590434.3"/>
    <n v="1285829.79"/>
    <n v="1285829.79"/>
    <x v="1"/>
    <x v="50"/>
    <x v="6"/>
    <x v="1"/>
    <x v="36"/>
  </r>
  <r>
    <n v="410038"/>
    <s v="Agência de Desenvolvimento Regional de Maravilha"/>
    <n v="4"/>
    <s v="Administração"/>
    <n v="850"/>
    <s v="2010, 2011: Qualificação e Valorização dos Servidores Públicos; 2012, 2013, 2014, 2015, 2016, 2017, 2018, 2019, 2020: Gestão de Pessoas"/>
    <n v="13633"/>
    <s v="Administração de pessoal e encargos sociais - ADR - Maravilha"/>
    <n v="31"/>
    <s v="Pessoal e Encargos Sociais"/>
    <n v="1445000"/>
    <n v="1165218.03"/>
    <n v="1165218.03"/>
    <n v="1165218.03"/>
    <n v="1165218.03"/>
    <x v="1"/>
    <x v="34"/>
    <x v="2"/>
    <x v="1"/>
    <x v="1"/>
  </r>
  <r>
    <n v="520002"/>
    <s v="Encargos Gerais do Estado"/>
    <n v="28"/>
    <s v="Encargos Especiais"/>
    <n v="990"/>
    <s v="Encargos Especiais"/>
    <n v="3368"/>
    <s v="Amortização e encargos de contratos de financiamentos externos - EGE"/>
    <n v="32"/>
    <s v="Juros e Encargos da Dívida"/>
    <n v="144311085"/>
    <n v="152247095.75999999"/>
    <n v="141159034.31"/>
    <n v="141159034.31"/>
    <n v="141159034.31"/>
    <x v="1"/>
    <x v="3"/>
    <x v="3"/>
    <x v="1"/>
    <x v="3"/>
  </r>
  <r>
    <n v="480091"/>
    <s v="Fundo Estadual de Saúde"/>
    <n v="10"/>
    <s v="Saúde"/>
    <n v="430"/>
    <s v="Atenção de Média e Alta Complexidade Ambulatorial e Hospitalar"/>
    <n v="5859"/>
    <s v="Manutenção do Hospital terceirizado Marieta Konder Bornhausen - ADR - Itajaí"/>
    <n v="33"/>
    <s v="Outras Despesas Correntes"/>
    <n v="12000000"/>
    <n v="7000000"/>
    <n v="7000000"/>
    <n v="7000000"/>
    <n v="7000000"/>
    <x v="1"/>
    <x v="0"/>
    <x v="0"/>
    <x v="1"/>
    <x v="0"/>
  </r>
  <r>
    <n v="450001"/>
    <s v="Secretaria de Estado da Educação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49123557"/>
    <n v="52204842.700000003"/>
    <n v="17762180.140000001"/>
    <n v="12317087.91"/>
    <n v="12317087.91"/>
    <x v="1"/>
    <x v="42"/>
    <x v="6"/>
    <x v="1"/>
    <x v="6"/>
  </r>
  <r>
    <n v="270029"/>
    <s v="Agência de Regulação de Serviços Públicos de Santa Catarina - Aresc"/>
    <n v="26"/>
    <s v="Transporte"/>
    <n v="115"/>
    <s v="Gestão do Sistema de Transporte Intermunicipal de Pessoas"/>
    <n v="14276"/>
    <s v="Fiscalizar e monitorar transportes coletivos em rodovias estaduais"/>
    <n v="33"/>
    <s v="Outras Despesas Correntes"/>
    <n v="0"/>
    <n v="39000"/>
    <n v="33070"/>
    <n v="15490"/>
    <n v="15490"/>
    <x v="1"/>
    <x v="89"/>
    <x v="4"/>
    <x v="1"/>
    <x v="24"/>
  </r>
  <r>
    <n v="450001"/>
    <s v="Secretaria de Estado da Educação"/>
    <n v="12"/>
    <s v="Educação"/>
    <n v="610"/>
    <s v="Educação Básica com Qualidade e Equidade"/>
    <n v="14150"/>
    <s v="Operacionalização da educação básica Grande Florianópilis"/>
    <n v="44"/>
    <s v="Investimentos"/>
    <n v="287870"/>
    <n v="91585.78"/>
    <n v="91585.78"/>
    <n v="91585.78"/>
    <n v="91585.78"/>
    <x v="1"/>
    <x v="42"/>
    <x v="6"/>
    <x v="1"/>
    <x v="6"/>
  </r>
  <r>
    <n v="410058"/>
    <s v="Agência de Desenvolvimento Regional de Joinville"/>
    <n v="10"/>
    <s v="Saúde"/>
    <n v="430"/>
    <s v="Atenção de Média e Alta Complexidade Ambulatorial e Hospitalar"/>
    <n v="5429"/>
    <s v="Manutenção das unidades assistenciais próprias"/>
    <n v="33"/>
    <s v="Outras Despesas Correntes"/>
    <n v="0"/>
    <n v="517673.72"/>
    <n v="517673.72"/>
    <n v="517673.72"/>
    <n v="517673.72"/>
    <x v="1"/>
    <x v="26"/>
    <x v="0"/>
    <x v="1"/>
    <x v="0"/>
  </r>
  <r>
    <n v="410039"/>
    <s v="Agência de Desenvolvimento Regional de São Lourenço do Oeste"/>
    <n v="12"/>
    <s v="Educação"/>
    <n v="625"/>
    <s v="Valorização dos Profissionais da Educação"/>
    <n v="13668"/>
    <s v="Administração de pessoal e encargos sociais - GERED - ADR - São Lourenço do Oeste"/>
    <n v="31"/>
    <s v="Pessoal e Encargos Sociais"/>
    <n v="4697010"/>
    <n v="729788.69"/>
    <n v="729788.69"/>
    <n v="729788.69"/>
    <n v="729788.69"/>
    <x v="1"/>
    <x v="71"/>
    <x v="6"/>
    <x v="1"/>
    <x v="8"/>
  </r>
  <r>
    <n v="160085"/>
    <s v="Fundo de Melhoria do Corpo de Bombeiros Militar"/>
    <n v="6"/>
    <s v="Segurança Pública"/>
    <n v="707"/>
    <s v="Suporte Institucional Integrado"/>
    <n v="4387"/>
    <s v="Gestão estratégica, controle e suporte administrativo - BM"/>
    <n v="44"/>
    <s v="Investimentos"/>
    <n v="2375678"/>
    <n v="913580.46"/>
    <n v="874993.29"/>
    <n v="850723.29"/>
    <n v="503023.29"/>
    <x v="1"/>
    <x v="41"/>
    <x v="5"/>
    <x v="1"/>
    <x v="33"/>
  </r>
  <r>
    <n v="160091"/>
    <s v="Fundo para Melhoria da Segurança Pública"/>
    <n v="6"/>
    <s v="Segurança Pública"/>
    <n v="707"/>
    <s v="Suporte Institucional Integrado"/>
    <n v="13166"/>
    <s v="Gestão dos contratos de locação - DETRAN"/>
    <n v="33"/>
    <s v="Outras Despesas Correntes"/>
    <n v="2741396"/>
    <n v="2218611.25"/>
    <n v="2133136.27"/>
    <n v="2133136.27"/>
    <n v="2133136.27"/>
    <x v="1"/>
    <x v="65"/>
    <x v="5"/>
    <x v="1"/>
    <x v="33"/>
  </r>
  <r>
    <n v="480091"/>
    <s v="Fundo Estadual de Saúde"/>
    <n v="10"/>
    <s v="Saúde"/>
    <n v="430"/>
    <s v="Atenção de Média e Alta Complexidade Ambulatorial e Hospitalar"/>
    <n v="11285"/>
    <s v="2012, 2013, 2014, 2015, 2016, 2017, 2018, 2019: Transplantes de órgãos e tecidos em SC; 2020: Ações relacionadas ao transplante de órgãos e tecidos"/>
    <n v="44"/>
    <s v="Investimentos"/>
    <n v="0"/>
    <n v="67820.11"/>
    <n v="67820.11"/>
    <n v="67820.11"/>
    <n v="67820.11"/>
    <x v="1"/>
    <x v="0"/>
    <x v="0"/>
    <x v="1"/>
    <x v="0"/>
  </r>
  <r>
    <n v="530001"/>
    <s v="Secretaria de Estado da Infraestrutura e Mobilidade"/>
    <n v="26"/>
    <s v="Transporte"/>
    <n v="140"/>
    <s v="Reabilitação e Aumento de Capacidade de Rodovias"/>
    <n v="14496"/>
    <s v="Reabilitação e aumento de capacidade de rodovias - obras e supervisão"/>
    <n v="44"/>
    <s v="Investimentos"/>
    <n v="0"/>
    <n v="0.1"/>
    <n v="0"/>
    <n v="0"/>
    <n v="0"/>
    <x v="1"/>
    <x v="5"/>
    <x v="4"/>
    <x v="1"/>
    <x v="25"/>
  </r>
  <r>
    <n v="550091"/>
    <s v="Fundo Estadual de Defesa Civil"/>
    <n v="6"/>
    <s v="Segurança Pública"/>
    <n v="731"/>
    <s v="Gestão de Riscos e Redução de Desastres"/>
    <n v="11915"/>
    <s v="2012, 2013, 2014, 2015: Implantação do sistema de inteligência em proteção e defesa civil; 2016, 2017, 2018, 2019: Aquisição, atualização e manutenção dos Sistemas de Inteligência em Proteção e Defesa Civil"/>
    <n v="44"/>
    <s v="Investimentos"/>
    <n v="360000"/>
    <n v="0"/>
    <n v="0"/>
    <n v="0"/>
    <n v="0"/>
    <x v="1"/>
    <x v="72"/>
    <x v="5"/>
    <x v="1"/>
    <x v="58"/>
  </r>
  <r>
    <n v="470001"/>
    <s v="Secretaria de Estado da Administração"/>
    <n v="4"/>
    <s v="Administração"/>
    <n v="870"/>
    <s v="Pensões Especiais"/>
    <n v="1050"/>
    <s v="Pensão a membros de congregação religiosa (salário mínimo)"/>
    <n v="33"/>
    <s v="Outras Despesas Correntes"/>
    <n v="50717"/>
    <n v="51896"/>
    <n v="51896"/>
    <n v="51896"/>
    <n v="51896"/>
    <x v="1"/>
    <x v="35"/>
    <x v="2"/>
    <x v="1"/>
    <x v="31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4"/>
    <s v="Gestão arrecadação, fiscalização e combate à sonegação fiscal"/>
    <n v="44"/>
    <s v="Investimentos"/>
    <n v="0"/>
    <n v="0.01"/>
    <n v="0"/>
    <n v="0"/>
    <n v="0"/>
    <x v="1"/>
    <x v="83"/>
    <x v="2"/>
    <x v="1"/>
    <x v="56"/>
  </r>
  <r>
    <n v="470022"/>
    <s v="Instituto de Previdência do Estado de Santa Catarina"/>
    <n v="9"/>
    <s v="Previdência Social"/>
    <n v="900"/>
    <s v="Gestão Administrativa - Poder Executivo"/>
    <n v="8419"/>
    <s v="Manutenção e modernização dos serviços de tecnologia da informação e comunicação - IPREV"/>
    <n v="44"/>
    <s v="Investimentos"/>
    <n v="1306860"/>
    <n v="1656860"/>
    <n v="19826"/>
    <n v="0"/>
    <n v="0"/>
    <x v="1"/>
    <x v="1"/>
    <x v="1"/>
    <x v="1"/>
    <x v="4"/>
  </r>
  <r>
    <n v="270021"/>
    <s v="Instituto do Meio Ambiente do Estado de Santa Catarina - IMA"/>
    <n v="18"/>
    <s v="Gestão Ambiental"/>
    <n v="340"/>
    <s v="Desenvolvimento Ambiental Sustentável"/>
    <n v="6774"/>
    <s v="Promoção de eventos relacionados ao meio ambiente - IMA"/>
    <n v="33"/>
    <s v="Outras Despesas Correntes"/>
    <n v="50000"/>
    <n v="50000"/>
    <n v="1200"/>
    <n v="1200"/>
    <n v="1200"/>
    <x v="1"/>
    <x v="9"/>
    <x v="7"/>
    <x v="1"/>
    <x v="7"/>
  </r>
  <r>
    <n v="410002"/>
    <s v="Procuradoria Geral do Estado"/>
    <n v="10"/>
    <s v="Saúde"/>
    <n v="850"/>
    <s v="2010, 2011: Qualificação e Valorização dos Servidores Públicos; 2012, 2013, 2014, 2015, 2016, 2017, 2018, 2019, 2020: Gestão de Pessoas"/>
    <n v="1018"/>
    <s v="Administração de pessoal e encargos sociais - SES"/>
    <n v="31"/>
    <s v="Pessoal e Encargos Sociais"/>
    <n v="0"/>
    <n v="525101.99"/>
    <n v="525101.99"/>
    <n v="525101.99"/>
    <n v="525101.99"/>
    <x v="1"/>
    <x v="73"/>
    <x v="0"/>
    <x v="1"/>
    <x v="1"/>
  </r>
  <r>
    <n v="480091"/>
    <s v="Fundo Estadual de Saúde"/>
    <n v="10"/>
    <s v="Saúde"/>
    <n v="430"/>
    <s v="Atenção de Média e Alta Complexidade Ambulatorial e Hospitalar"/>
    <n v="13262"/>
    <s v="2016: Realizar as ações de gestão no Serviço de Verificação de Óbitos - SVO; 2017, 2018, 2019, 2020: Ações do serviço de anatomia patológica e verificação de óbitos (SVO)"/>
    <n v="44"/>
    <s v="Investimentos"/>
    <n v="0"/>
    <n v="258200"/>
    <n v="149140"/>
    <n v="141148"/>
    <n v="141148"/>
    <x v="1"/>
    <x v="0"/>
    <x v="0"/>
    <x v="1"/>
    <x v="0"/>
  </r>
  <r>
    <n v="520002"/>
    <s v="Encargos Gerais do Estado"/>
    <n v="4"/>
    <s v="Administração"/>
    <n v="900"/>
    <s v="Gestão Administrativa - Poder Executivo"/>
    <n v="3297"/>
    <s v="Despesas centralizadas diversas - EGE"/>
    <n v="45"/>
    <s v="Inversões Financeiras"/>
    <n v="0"/>
    <n v="1753000"/>
    <n v="1745278.75"/>
    <n v="1745278.75"/>
    <n v="1745278.75"/>
    <x v="1"/>
    <x v="3"/>
    <x v="2"/>
    <x v="1"/>
    <x v="4"/>
  </r>
  <r>
    <n v="480091"/>
    <s v="Fundo Estadual de Saúde"/>
    <n v="10"/>
    <s v="Saúde"/>
    <n v="101"/>
    <s v="Acelera Santa Catarina"/>
    <n v="12588"/>
    <s v="Ampliação do hospital São Paulo de Xanxerê"/>
    <n v="44"/>
    <s v="Investimentos"/>
    <n v="2000000"/>
    <n v="9117886.9299999997"/>
    <n v="1465223.08"/>
    <n v="1440685.78"/>
    <n v="1440685.78"/>
    <x v="0"/>
    <x v="0"/>
    <x v="0"/>
    <x v="29"/>
    <x v="19"/>
  </r>
  <r>
    <n v="410058"/>
    <s v="Agência de Desenvolvimento Regional de Joinville"/>
    <n v="10"/>
    <s v="Saúde"/>
    <n v="900"/>
    <s v="Gestão Administrativa - Poder Executivo"/>
    <n v="4771"/>
    <s v="Manutenção e modernização dos serviços de tecnologia da informação e comunicação - SES"/>
    <n v="33"/>
    <s v="Outras Despesas Correntes"/>
    <n v="0"/>
    <n v="5800"/>
    <n v="5800"/>
    <n v="5800"/>
    <n v="5800"/>
    <x v="1"/>
    <x v="26"/>
    <x v="0"/>
    <x v="1"/>
    <x v="4"/>
  </r>
  <r>
    <n v="520001"/>
    <s v="Secretaria de Estado da Fazenda"/>
    <n v="4"/>
    <s v="Administração"/>
    <n v="900"/>
    <s v="Gestão Administrativa - Poder Executivo"/>
    <n v="6237"/>
    <s v="Administração e manutenção dos serviços administrativos gerais - SEF"/>
    <n v="44"/>
    <s v="Investimentos"/>
    <n v="20000"/>
    <n v="3722.35"/>
    <n v="3722.35"/>
    <n v="3722.35"/>
    <n v="3722.35"/>
    <x v="1"/>
    <x v="37"/>
    <x v="2"/>
    <x v="1"/>
    <x v="4"/>
  </r>
  <r>
    <n v="450001"/>
    <s v="Secretaria de Estado da Educação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44"/>
    <s v="Investimentos"/>
    <n v="0"/>
    <n v="10000"/>
    <n v="4918.6400000000003"/>
    <n v="4918.6400000000003"/>
    <n v="4918.6400000000003"/>
    <x v="1"/>
    <x v="42"/>
    <x v="6"/>
    <x v="1"/>
    <x v="6"/>
  </r>
  <r>
    <n v="410060"/>
    <s v="Agência de Desenvolvimento Regional de Mafra"/>
    <n v="12"/>
    <s v="Educação"/>
    <n v="610"/>
    <s v="Educação Básica com Qualidade e Equidade"/>
    <n v="13892"/>
    <s v="AP - Manutenção e reforma de escolas - educação básica - ADR - Mafra"/>
    <n v="44"/>
    <s v="Investimentos"/>
    <n v="49540"/>
    <n v="0"/>
    <n v="0"/>
    <n v="0"/>
    <n v="0"/>
    <x v="1"/>
    <x v="2"/>
    <x v="6"/>
    <x v="1"/>
    <x v="6"/>
  </r>
  <r>
    <n v="480091"/>
    <s v="Fundo Estadual de Saúde"/>
    <n v="10"/>
    <s v="Saúde"/>
    <n v="430"/>
    <s v="Atenção de Média e Alta Complexidade Ambulatorial e Hospitalar"/>
    <n v="12124"/>
    <s v="AP - Implantação de polo de atendimento hospitalar na região de Taió"/>
    <n v="44"/>
    <s v="Investimentos"/>
    <n v="100000"/>
    <n v="0"/>
    <n v="0"/>
    <n v="0"/>
    <n v="0"/>
    <x v="1"/>
    <x v="0"/>
    <x v="0"/>
    <x v="1"/>
    <x v="0"/>
  </r>
  <r>
    <n v="160084"/>
    <s v="Fundo de Melhoria da Polícia Civil"/>
    <n v="6"/>
    <s v="Segurança Pública"/>
    <n v="707"/>
    <s v="Suporte Institucional Integrado"/>
    <n v="11838"/>
    <s v="2012, 2013, 2014, 2015, 2016: Construção de instalações físicas - PC; 2017, 2018, 2019: Construção e ampliação de instalações físicas - PC"/>
    <n v="44"/>
    <s v="Investimentos"/>
    <n v="2000000"/>
    <n v="0"/>
    <n v="0"/>
    <n v="0"/>
    <n v="0"/>
    <x v="1"/>
    <x v="52"/>
    <x v="5"/>
    <x v="1"/>
    <x v="33"/>
  </r>
  <r>
    <n v="410041"/>
    <s v="Agência de Desenvolvimento Regional de Xanxerê"/>
    <n v="12"/>
    <s v="Educação"/>
    <n v="610"/>
    <s v="Educação Básica com Qualidade e Equidade"/>
    <n v="13712"/>
    <s v="AP - Manutenção e reforma de escolas - educação básica - ADR - Xanxerê"/>
    <n v="44"/>
    <s v="Investimentos"/>
    <n v="30135"/>
    <n v="0"/>
    <n v="0"/>
    <n v="0"/>
    <n v="0"/>
    <x v="1"/>
    <x v="69"/>
    <x v="6"/>
    <x v="1"/>
    <x v="6"/>
  </r>
  <r>
    <n v="410037"/>
    <s v="Agência de Desenvolvimento Regional de São Miguel do Oeste"/>
    <n v="12"/>
    <s v="Educação"/>
    <n v="610"/>
    <s v="Educação Básica com Qualidade e Equidade"/>
    <n v="13622"/>
    <s v="AP - Manutenção e reforma de escolas - educação básica - ADR - São Miguel do Oeste"/>
    <n v="44"/>
    <s v="Investimentos"/>
    <n v="32738"/>
    <n v="0"/>
    <n v="0"/>
    <n v="0"/>
    <n v="0"/>
    <x v="1"/>
    <x v="10"/>
    <x v="6"/>
    <x v="1"/>
    <x v="6"/>
  </r>
  <r>
    <n v="440001"/>
    <s v="Secretaria de Estado da Agricultura, Pesca e Desenvolvimento Rural"/>
    <n v="20"/>
    <s v="Agricultura"/>
    <n v="300"/>
    <s v="Qualidade de Vida no Campo e na Cidade"/>
    <n v="11332"/>
    <s v="Apoio à aquicultura e à pesca - SAR"/>
    <n v="33"/>
    <s v="Outras Despesas Correntes"/>
    <n v="25000"/>
    <n v="1039100.79"/>
    <n v="0"/>
    <n v="0"/>
    <n v="0"/>
    <x v="1"/>
    <x v="70"/>
    <x v="8"/>
    <x v="1"/>
    <x v="18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253"/>
    <s v="Ampliação e duplicação eixo Almirante Jaceguay - Joinville"/>
    <n v="44"/>
    <s v="Investimentos"/>
    <n v="1300000"/>
    <n v="1300000"/>
    <n v="0"/>
    <n v="0"/>
    <n v="0"/>
    <x v="1"/>
    <x v="5"/>
    <x v="4"/>
    <x v="1"/>
    <x v="15"/>
  </r>
  <r>
    <n v="410051"/>
    <s v="Agência de Desenvolvimento Regional de Blumenau"/>
    <n v="12"/>
    <s v="Educação"/>
    <n v="610"/>
    <s v="Educação Básica com Qualidade e Equidade"/>
    <n v="11490"/>
    <s v="Construção, ampliação ou reforma de unidades escolares - rede física - Educação Básica"/>
    <n v="33"/>
    <s v="Outras Despesas Correntes"/>
    <n v="0"/>
    <n v="0"/>
    <n v="0"/>
    <n v="0"/>
    <n v="0"/>
    <x v="1"/>
    <x v="21"/>
    <x v="6"/>
    <x v="1"/>
    <x v="6"/>
  </r>
  <r>
    <n v="410056"/>
    <s v="Agência de Desenvolvimento Regional de Criciúma"/>
    <n v="12"/>
    <s v="Educação"/>
    <n v="610"/>
    <s v="Educação Básica com Qualidade e Equidade"/>
    <n v="13826"/>
    <s v="Transporte escolar dos alunos da educação básica - ADR - Criciúma"/>
    <n v="33"/>
    <s v="Outras Despesas Correntes"/>
    <n v="7871364"/>
    <n v="0"/>
    <n v="0"/>
    <n v="0"/>
    <n v="0"/>
    <x v="1"/>
    <x v="19"/>
    <x v="6"/>
    <x v="1"/>
    <x v="6"/>
  </r>
  <r>
    <n v="530001"/>
    <s v="Secretaria de Estado da Infraestrutura e Mobilidade"/>
    <n v="26"/>
    <s v="Transporte"/>
    <n v="140"/>
    <s v="Reabilitação e Aumento de Capacidade de Rodovias"/>
    <n v="14168"/>
    <s v="Recuperação de pontos críticos da rodovia SC-135"/>
    <n v="44"/>
    <s v="Investimentos"/>
    <n v="1000000"/>
    <n v="1000000"/>
    <n v="0"/>
    <n v="0"/>
    <n v="0"/>
    <x v="1"/>
    <x v="5"/>
    <x v="4"/>
    <x v="1"/>
    <x v="25"/>
  </r>
  <r>
    <n v="160084"/>
    <s v="Fundo de Melhoria da Polícia Civil"/>
    <n v="3"/>
    <s v="Essencial à Justiça"/>
    <n v="915"/>
    <s v="Gestão Estratégica - Ministério Público"/>
    <n v="6499"/>
    <s v="Reconstituição de bens lesados"/>
    <n v="44"/>
    <s v="Investimentos"/>
    <n v="0"/>
    <n v="0"/>
    <n v="0"/>
    <n v="0"/>
    <n v="0"/>
    <x v="0"/>
    <x v="52"/>
    <x v="16"/>
    <x v="7"/>
    <x v="49"/>
  </r>
  <r>
    <n v="410058"/>
    <s v="Agência de Desenvolvimento Regional de Joinville"/>
    <n v="12"/>
    <s v="Educação"/>
    <n v="610"/>
    <s v="Educação Básica com Qualidade e Equidade"/>
    <n v="13900"/>
    <s v="Operacionalização da educação básica - ADR - Joinville"/>
    <n v="44"/>
    <s v="Investimentos"/>
    <n v="136947"/>
    <n v="0"/>
    <n v="0"/>
    <n v="0"/>
    <n v="0"/>
    <x v="1"/>
    <x v="26"/>
    <x v="6"/>
    <x v="1"/>
    <x v="6"/>
  </r>
  <r>
    <n v="450001"/>
    <s v="Secretaria de Estado da Educação"/>
    <n v="12"/>
    <s v="Educação"/>
    <n v="630"/>
    <s v="Gestão do Ensino Superior"/>
    <n v="5314"/>
    <s v="Aquisição, construção e reforma de bens imóveis - UDESC/Florianópolis - Administração"/>
    <n v="44"/>
    <s v="Investimentos"/>
    <n v="0"/>
    <n v="0"/>
    <n v="0"/>
    <n v="0"/>
    <n v="0"/>
    <x v="0"/>
    <x v="42"/>
    <x v="6"/>
    <x v="30"/>
    <x v="36"/>
  </r>
  <r>
    <n v="480091"/>
    <s v="Fundo Estadual de Saúde"/>
    <n v="10"/>
    <s v="Saúde"/>
    <n v="430"/>
    <s v="Atenção de Média e Alta Complexidade Ambulatorial e Hospitalar"/>
    <n v="12585"/>
    <s v="AP - Ampliação e readequação da Maternidade Catarina Kuss - ADR - Mafra"/>
    <n v="44"/>
    <s v="Investimentos"/>
    <n v="100000"/>
    <n v="0"/>
    <n v="0"/>
    <n v="0"/>
    <n v="0"/>
    <x v="1"/>
    <x v="0"/>
    <x v="0"/>
    <x v="1"/>
    <x v="0"/>
  </r>
  <r>
    <n v="440001"/>
    <s v="Secretaria de Estado da Agricultura, Pesca e Desenvolvimento Rural"/>
    <n v="20"/>
    <s v="Agricultura"/>
    <n v="300"/>
    <s v="Qualidade de Vida no Campo e na Cidade"/>
    <n v="11234"/>
    <s v="2012, 2013, 2014, 2015: Informatização no campo e na pesca - Beija Flor - SAR; 2016, 2017, 2018, 2019, 2020: Implantar telecentros de inclusão digital do Programa Beija Flor - SAR"/>
    <n v="33"/>
    <s v="Outras Despesas Correntes"/>
    <n v="25000"/>
    <n v="0"/>
    <n v="0"/>
    <n v="0"/>
    <n v="0"/>
    <x v="1"/>
    <x v="70"/>
    <x v="8"/>
    <x v="1"/>
    <x v="18"/>
  </r>
  <r>
    <n v="480091"/>
    <s v="Fundo Estadual de Saúde"/>
    <n v="10"/>
    <s v="Saúde"/>
    <n v="430"/>
    <s v="Atenção de Média e Alta Complexidade Ambulatorial e Hospitalar"/>
    <n v="13488"/>
    <s v="2016: AP - Construção de Hospital Regional - SDR - Criciúma; 2017, 2018, 2019: AP - Construção de Hospital Regional - ADR - Criciúma"/>
    <n v="44"/>
    <s v="Investimentos"/>
    <n v="100000"/>
    <n v="0"/>
    <n v="0"/>
    <n v="0"/>
    <n v="0"/>
    <x v="1"/>
    <x v="0"/>
    <x v="0"/>
    <x v="1"/>
    <x v="0"/>
  </r>
  <r>
    <n v="410043"/>
    <s v="Agência de Desenvolvimento Regional de Joaçaba"/>
    <n v="12"/>
    <s v="Educação"/>
    <n v="610"/>
    <s v="Educação Básica com Qualidade e Equidade"/>
    <n v="13743"/>
    <s v="AP - Manutenção e reforma de escolas - educação básica - ADR - Joaçaba"/>
    <n v="44"/>
    <s v="Investimentos"/>
    <n v="16757"/>
    <n v="0"/>
    <n v="0"/>
    <n v="0"/>
    <n v="0"/>
    <x v="1"/>
    <x v="7"/>
    <x v="6"/>
    <x v="1"/>
    <x v="6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5"/>
    <s v="Gestão Fazendária e Transparência Fiscal - PROFISCO II"/>
    <n v="44"/>
    <s v="Investimentos"/>
    <n v="10532000"/>
    <n v="10532000"/>
    <n v="0"/>
    <n v="0"/>
    <n v="0"/>
    <x v="1"/>
    <x v="83"/>
    <x v="2"/>
    <x v="1"/>
    <x v="56"/>
  </r>
  <r>
    <n v="480091"/>
    <s v="Fundo Estadual de Saúde"/>
    <n v="10"/>
    <s v="Saúde"/>
    <n v="430"/>
    <s v="Atenção de Média e Alta Complexidade Ambulatorial e Hospitalar"/>
    <n v="12280"/>
    <s v="2012, 2013, 2014, 2015: Regionalização e manutenção do hospital Ruth Cardoso - Balneário Camboriú - SDR - Itajaí; 2016: AP - Incentivo hospitalar ao Hospital Ruth Cardoso - SDR - Itajaí; 2017, 2018, 2019: AP - Incentivo hospitalar ao Hospital Ruth Cardoso - ADR - Itajaí"/>
    <n v="33"/>
    <s v="Outras Despesas Correntes"/>
    <n v="100000"/>
    <n v="0"/>
    <n v="0"/>
    <n v="0"/>
    <n v="0"/>
    <x v="1"/>
    <x v="0"/>
    <x v="0"/>
    <x v="1"/>
    <x v="0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710"/>
    <s v="2012, 2013, 2014, 2015: Capacitação de profissionais na área de educação especial; 2016: Execução de capacitação de profissionais; 2017: Capacitação de recursos humanos - FCEE; 2018, 2019: Capacitação de Recursos Humanos; 2020: Capacitação de profissionais de Educação Especial"/>
    <n v="33"/>
    <s v="Outras Despesas Correntes"/>
    <n v="1235009"/>
    <n v="594403.14"/>
    <n v="204059.53"/>
    <n v="204059.53"/>
    <n v="204059.53"/>
    <x v="1"/>
    <x v="29"/>
    <x v="6"/>
    <x v="1"/>
    <x v="27"/>
  </r>
  <r>
    <n v="160091"/>
    <s v="Fundo para Melhoria da Segurança Pública"/>
    <n v="6"/>
    <s v="Segurança Pública"/>
    <n v="706"/>
    <s v="De Olho no Crime"/>
    <n v="13125"/>
    <s v="2016: Realização de perícias - IGP; 2017, 2018, 2019, 2020: Gestão das perícias criminais - IGP"/>
    <n v="33"/>
    <s v="Outras Despesas Correntes"/>
    <n v="5979591"/>
    <n v="5938272.2199999997"/>
    <n v="5733328.8799999999"/>
    <n v="4467375.4000000004"/>
    <n v="4380144.18"/>
    <x v="1"/>
    <x v="65"/>
    <x v="5"/>
    <x v="1"/>
    <x v="5"/>
  </r>
  <r>
    <n v="470001"/>
    <s v="Secretaria de Estado da Administração"/>
    <n v="8"/>
    <s v="Assistência Social"/>
    <n v="870"/>
    <s v="Pensões Especiais"/>
    <n v="1058"/>
    <s v="Pagamento de pensão especial aos excepcionais"/>
    <n v="33"/>
    <s v="Outras Despesas Correntes"/>
    <n v="23923718"/>
    <n v="22124890.059999999"/>
    <n v="22124890.059999999"/>
    <n v="22124890.059999999"/>
    <n v="22124890.059999999"/>
    <x v="1"/>
    <x v="35"/>
    <x v="11"/>
    <x v="1"/>
    <x v="31"/>
  </r>
  <r>
    <n v="160097"/>
    <s v="Fundo de Melhoria da Polícia Militar"/>
    <n v="6"/>
    <s v="Segurança Pública"/>
    <n v="708"/>
    <s v="Valorização do Servidor - Segurança Pública"/>
    <n v="12019"/>
    <s v="2012, 2013, 2014, 2015, 2016, 2017: Saúde e segurança no contexto ocupacional - PM; 2018, 2019: Saúde e promoção social - PM; 2020: Saúde e segurança no contexto ocupacional - PM"/>
    <n v="33"/>
    <s v="Outras Despesas Correntes"/>
    <n v="5802522"/>
    <n v="7165757.8700000001"/>
    <n v="6976821.4500000002"/>
    <n v="6901136.1299999999"/>
    <n v="6901136.1299999999"/>
    <x v="1"/>
    <x v="6"/>
    <x v="5"/>
    <x v="1"/>
    <x v="59"/>
  </r>
  <r>
    <n v="470091"/>
    <s v="Fundo de Materiais, Publicações e Impressos Oficiais"/>
    <n v="4"/>
    <s v="Administração"/>
    <n v="900"/>
    <s v="Gestão Administrativa - Poder Executivo"/>
    <n v="11568"/>
    <s v="Gestão de contratos compartilhados - FMPIO - SEA"/>
    <n v="33"/>
    <s v="Outras Despesas Correntes"/>
    <n v="77483233"/>
    <n v="76889302.280000001"/>
    <n v="46526139.409999996"/>
    <n v="42262243.890000001"/>
    <n v="42262243.890000001"/>
    <x v="1"/>
    <x v="36"/>
    <x v="2"/>
    <x v="1"/>
    <x v="4"/>
  </r>
  <r>
    <n v="260022"/>
    <s v="Companhia de Habitação do Estado de Santa Catarina S.A."/>
    <n v="16"/>
    <s v="Habitação"/>
    <n v="850"/>
    <s v="2010, 2011: Qualificação e Valorização dos Servidores Públicos; 2012, 2013, 2014, 2015, 2016, 2017, 2018, 2019, 2020: Gestão de Pessoas"/>
    <n v="458"/>
    <s v="Administração de pessoal e encargos sociais - COHAB"/>
    <n v="31"/>
    <s v="Pessoal e Encargos Sociais"/>
    <n v="8250779"/>
    <n v="7668146.2199999997"/>
    <n v="7668146.2199999997"/>
    <n v="7668146.2199999997"/>
    <n v="7614030.4900000002"/>
    <x v="1"/>
    <x v="39"/>
    <x v="15"/>
    <x v="1"/>
    <x v="1"/>
  </r>
  <r>
    <n v="420001"/>
    <s v="Gabinete do Vice-Governador do Estado"/>
    <n v="4"/>
    <s v="Administração"/>
    <n v="850"/>
    <s v="2010, 2011: Qualificação e Valorização dos Servidores Públicos; 2012, 2013, 2014, 2015, 2016, 2017, 2018, 2019, 2020: Gestão de Pessoas"/>
    <n v="1140"/>
    <s v="Administração de pessoal e encargos sociais - GVG"/>
    <n v="33"/>
    <s v="Outras Despesas Correntes"/>
    <n v="0"/>
    <n v="27572.84"/>
    <n v="27572.84"/>
    <n v="27572.84"/>
    <n v="27572.84"/>
    <x v="1"/>
    <x v="51"/>
    <x v="2"/>
    <x v="1"/>
    <x v="1"/>
  </r>
  <r>
    <n v="410060"/>
    <s v="Agência de Desenvolvimento Regional de Mafra"/>
    <n v="12"/>
    <s v="Educação"/>
    <n v="610"/>
    <s v="Educação Básica com Qualidade e Equidade"/>
    <n v="13899"/>
    <s v="Operacionalização da educação básica - ADR - Mafra"/>
    <n v="33"/>
    <s v="Outras Despesas Correntes"/>
    <n v="4924062"/>
    <n v="1012605.32"/>
    <n v="1012605.32"/>
    <n v="1012605.32"/>
    <n v="1012605.32"/>
    <x v="1"/>
    <x v="2"/>
    <x v="6"/>
    <x v="1"/>
    <x v="6"/>
  </r>
  <r>
    <n v="270029"/>
    <s v="Agência de Regulação de Serviços Públicos de Santa Catarina - Aresc"/>
    <n v="4"/>
    <s v="Administração"/>
    <n v="950"/>
    <s v="Defesa dos Interesses Sociais"/>
    <n v="13009"/>
    <s v="Administração de pessoal e encargos sociais - ARESC"/>
    <n v="31"/>
    <s v="Pessoal e Encargos Sociais"/>
    <n v="5658333"/>
    <n v="8048333"/>
    <n v="7711577.4299999997"/>
    <n v="7687559.5999999996"/>
    <n v="7662657.4400000004"/>
    <x v="1"/>
    <x v="89"/>
    <x v="2"/>
    <x v="1"/>
    <x v="65"/>
  </r>
  <r>
    <n v="270025"/>
    <s v="Instituto de Metrologia de Santa Catarina"/>
    <n v="4"/>
    <s v="Administração"/>
    <n v="900"/>
    <s v="Gestão Administrativa - Poder Executivo"/>
    <n v="3920"/>
    <s v="Administração e manutenção dos serviços administrativos gerais - IMETRO"/>
    <n v="33"/>
    <s v="Outras Despesas Correntes"/>
    <n v="8009094"/>
    <n v="8009094"/>
    <n v="5428483.5700000003"/>
    <n v="4997426.08"/>
    <n v="4997426.08"/>
    <x v="1"/>
    <x v="63"/>
    <x v="2"/>
    <x v="1"/>
    <x v="4"/>
  </r>
  <r>
    <n v="410043"/>
    <s v="Agência de Desenvolvimento Regional de Joaçaba"/>
    <n v="4"/>
    <s v="Administração"/>
    <n v="850"/>
    <s v="2010, 2011: Qualificação e Valorização dos Servidores Públicos; 2012, 2013, 2014, 2015, 2016, 2017, 2018, 2019, 2020: Gestão de Pessoas"/>
    <n v="13731"/>
    <s v="Administração de pessoal e encargos sociais - ADR - Joaçaba"/>
    <n v="31"/>
    <s v="Pessoal e Encargos Sociais"/>
    <n v="3454036"/>
    <n v="764940.21"/>
    <n v="764940.21"/>
    <n v="764940.21"/>
    <n v="764940.21"/>
    <x v="1"/>
    <x v="7"/>
    <x v="2"/>
    <x v="1"/>
    <x v="1"/>
  </r>
  <r>
    <n v="410038"/>
    <s v="Agência de Desenvolvimento Regional de Maravilha"/>
    <n v="12"/>
    <s v="Educação"/>
    <n v="610"/>
    <s v="Educação Básica com Qualidade e Equidade"/>
    <n v="13640"/>
    <s v="AP - Manutenção e reforma de escolas - educação básica - ADR - Maravilha"/>
    <n v="33"/>
    <s v="Outras Despesas Correntes"/>
    <n v="1210908"/>
    <n v="62559.71"/>
    <n v="62559.71"/>
    <n v="62559.71"/>
    <n v="62559.71"/>
    <x v="1"/>
    <x v="34"/>
    <x v="6"/>
    <x v="1"/>
    <x v="6"/>
  </r>
  <r>
    <n v="540096"/>
    <s v="Fundo Penitenciário do Estado de Santa Catarina - FUPESC"/>
    <n v="14"/>
    <s v="Direitos da Cidadania"/>
    <n v="740"/>
    <s v="Gestão do Sistema Prisional e Socioeducativo"/>
    <n v="10927"/>
    <s v="Administração e manutenção dos serviços administrativos gerais - SAP"/>
    <n v="31"/>
    <s v="Pessoal e Encargos Sociais"/>
    <n v="0"/>
    <n v="9211.32"/>
    <n v="9211.32"/>
    <n v="9211.32"/>
    <n v="9211.32"/>
    <x v="1"/>
    <x v="23"/>
    <x v="9"/>
    <x v="1"/>
    <x v="16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093"/>
    <s v="2017, 2018, 2019: Gestão da informação contábil e da transparência; 2020: Aperfeiçoamento da gestão contábil, financeira e orçamentária do Estado"/>
    <n v="33"/>
    <s v="Outras Despesas Correntes"/>
    <n v="5245000"/>
    <n v="4863881.76"/>
    <n v="4854511.76"/>
    <n v="4510882.58"/>
    <n v="4361942.3600000003"/>
    <x v="1"/>
    <x v="37"/>
    <x v="2"/>
    <x v="1"/>
    <x v="56"/>
  </r>
  <r>
    <n v="520002"/>
    <s v="Encargos Gerais do Estado"/>
    <n v="4"/>
    <s v="Administração"/>
    <n v="900"/>
    <s v="Gestão Administrativa - Poder Executivo"/>
    <n v="3297"/>
    <s v="Despesas centralizadas diversas - EGE"/>
    <n v="33"/>
    <s v="Outras Despesas Correntes"/>
    <n v="28000000"/>
    <n v="23793465.129999999"/>
    <n v="23355045.100000001"/>
    <n v="18382484.32"/>
    <n v="18382484.32"/>
    <x v="1"/>
    <x v="3"/>
    <x v="2"/>
    <x v="1"/>
    <x v="4"/>
  </r>
  <r>
    <n v="530001"/>
    <s v="Secretaria de Estado da Infraestrutura e Mobilidade"/>
    <n v="26"/>
    <s v="Transporte"/>
    <n v="130"/>
    <s v="Conservação e Segurança Rodoviária"/>
    <n v="14449"/>
    <s v="Conservação, sinalização e segurança rodoviária"/>
    <n v="33"/>
    <s v="Outras Despesas Correntes"/>
    <n v="0"/>
    <n v="2807316.05"/>
    <n v="1740289.23"/>
    <n v="1343710.32"/>
    <n v="1343325.75"/>
    <x v="1"/>
    <x v="5"/>
    <x v="4"/>
    <x v="1"/>
    <x v="10"/>
  </r>
  <r>
    <n v="270024"/>
    <s v="Fundação de Amparo à Pesquisa e Inovação do Estado de Santa Catarina"/>
    <n v="19"/>
    <s v="Ciência e Tecnologia"/>
    <n v="230"/>
    <s v="CTI - Fomento à Ciência, Tecnologia e Inovação"/>
    <n v="78"/>
    <s v="2010: Difusão Científica e Tecnológica - Fapesc; 2011: Difusão científica e tecnológica - Fapesc; 2012, 2013, 2014, 2015: Difusão científica e tecnológica - FAPESC; 2016, 2017, 2018, 2019, 2020: Fomentar a realização de eventos relacionados à CT&amp;I no Estado de Santa Catarina"/>
    <n v="33"/>
    <s v="Outras Despesas Correntes"/>
    <n v="12739900"/>
    <n v="1891602.3"/>
    <n v="1773902.3"/>
    <n v="1773902.3"/>
    <n v="1773902.3"/>
    <x v="1"/>
    <x v="53"/>
    <x v="20"/>
    <x v="1"/>
    <x v="55"/>
  </r>
  <r>
    <n v="230021"/>
    <s v="Fundação Catarinense de Esporte"/>
    <n v="27"/>
    <s v="Desporto e Lazer"/>
    <n v="650"/>
    <s v="Desenvolvimento e Fortalecimento do Esporte e do Lazer"/>
    <n v="11142"/>
    <s v="Apoio a entidades e eventos esportivos"/>
    <n v="33"/>
    <s v="Outras Despesas Correntes"/>
    <n v="800000"/>
    <n v="1563056.59"/>
    <n v="1047812.62"/>
    <n v="1047812.62"/>
    <n v="1047812.62"/>
    <x v="1"/>
    <x v="44"/>
    <x v="17"/>
    <x v="1"/>
    <x v="45"/>
  </r>
  <r>
    <n v="530001"/>
    <s v="Secretaria de Estado da Infraestrutura e Mobilidade"/>
    <n v="26"/>
    <s v="Transporte"/>
    <n v="900"/>
    <s v="Gestão Administrativa - Poder Executivo"/>
    <n v="8474"/>
    <s v="Manutenção e modernização dos serviços de tecnologia da informação e comunicação - SIE"/>
    <n v="33"/>
    <s v="Outras Despesas Correntes"/>
    <n v="0"/>
    <n v="4880012.1500000004"/>
    <n v="4339038.72"/>
    <n v="3519485.49"/>
    <n v="3026016.39"/>
    <x v="1"/>
    <x v="5"/>
    <x v="4"/>
    <x v="1"/>
    <x v="4"/>
  </r>
  <r>
    <n v="550091"/>
    <s v="Fundo Estadual de Defesa Civil"/>
    <n v="18"/>
    <s v="Gestão Ambiental"/>
    <n v="730"/>
    <s v="Gestão de Riscos"/>
    <n v="12480"/>
    <s v="2013, 2014, 2015: Obras e contratação de serviços de caráter preventivo; 2016, 2017, 2018, 2019: Ações Preventivas em Defesa Civil"/>
    <n v="44"/>
    <s v="Investimentos"/>
    <n v="0"/>
    <n v="1557721.24"/>
    <n v="655610.02"/>
    <n v="470480.45"/>
    <n v="470480.45"/>
    <x v="1"/>
    <x v="72"/>
    <x v="7"/>
    <x v="1"/>
    <x v="30"/>
  </r>
  <r>
    <n v="270091"/>
    <s v="Fundo Especial de Proteção ao Meio Ambiente"/>
    <n v="18"/>
    <s v="Gestão Ambiental"/>
    <n v="348"/>
    <s v="Gestão Ambiental Estratégica"/>
    <n v="11692"/>
    <s v="2012, 2013, 2014, 2015: Implementação e apoio a ações em educação ambiental; 2016, 2017, 2018, 2019, 2020: Apoio a projetos e programas do FEPEMA"/>
    <n v="33"/>
    <s v="Outras Despesas Correntes"/>
    <n v="1123073"/>
    <n v="872735.49"/>
    <n v="0"/>
    <n v="0"/>
    <n v="0"/>
    <x v="1"/>
    <x v="93"/>
    <x v="7"/>
    <x v="1"/>
    <x v="62"/>
  </r>
  <r>
    <n v="410048"/>
    <s v="Agência de Desenvolvimento Regional de Rio do Sul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0"/>
    <n v="0"/>
    <n v="0"/>
    <n v="0"/>
    <n v="0"/>
    <x v="1"/>
    <x v="8"/>
    <x v="2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1"/>
    <s v="Gerenciamento dos Programas BID"/>
    <n v="33"/>
    <s v="Outras Despesas Correntes"/>
    <n v="0"/>
    <n v="4319976.97"/>
    <n v="1710845.58"/>
    <n v="1216526.97"/>
    <n v="1216526.97"/>
    <x v="1"/>
    <x v="5"/>
    <x v="4"/>
    <x v="1"/>
    <x v="15"/>
  </r>
  <r>
    <n v="530023"/>
    <s v="Departamento de Transportes e Terminais"/>
    <n v="26"/>
    <s v="Transporte"/>
    <n v="115"/>
    <s v="Gestão do Sistema de Transporte Intermunicipal de Pessoas"/>
    <n v="4715"/>
    <s v="2010: Subsídio para Usuários da Travessia Itajaí - Navegantes - Deter; 2011: Subsídio para usuários da travessia Itajaí - Navegantes - Deter; 2012, 2013, 2014, 2015: Subsídio para usuários da travessia Itajaí - Navegantes; 2016: Pagamento de subsídio para travessia hidroviária de trabalhadores e estudantes Itajai e Navegantes; 2017, 2018, 2019: Pagamento de subsídio para travessia hidroviária de trabalhadores e estudantes Itajaí e Navegantes"/>
    <n v="33"/>
    <s v="Outras Despesas Correntes"/>
    <n v="2650000"/>
    <n v="2538608.25"/>
    <n v="2538608.25"/>
    <n v="2538608.25"/>
    <n v="2538608.25"/>
    <x v="1"/>
    <x v="11"/>
    <x v="4"/>
    <x v="1"/>
    <x v="24"/>
  </r>
  <r>
    <n v="450022"/>
    <s v="Fundação Universidade do Estado de Santa Catarina"/>
    <n v="12"/>
    <s v="Educação"/>
    <n v="610"/>
    <s v="Educação Básica com Qualidade e Equidade"/>
    <n v="14227"/>
    <s v="Emenda parlamentar impositiva da Educação"/>
    <n v="33"/>
    <s v="Outras Despesas Correntes"/>
    <n v="0"/>
    <n v="29150.34"/>
    <n v="26750.34"/>
    <n v="18378.349999999999"/>
    <n v="18378.349999999999"/>
    <x v="1"/>
    <x v="50"/>
    <x v="6"/>
    <x v="1"/>
    <x v="6"/>
  </r>
  <r>
    <n v="470001"/>
    <s v="Secretaria de Estado da Administração"/>
    <n v="4"/>
    <s v="Administração"/>
    <n v="855"/>
    <s v="Saúde Ocupacional"/>
    <n v="11345"/>
    <s v="Saúde e segurança no contexto ocupacional - SEA"/>
    <n v="33"/>
    <s v="Outras Despesas Correntes"/>
    <n v="157502"/>
    <n v="8084.37"/>
    <n v="8084.37"/>
    <n v="8084.37"/>
    <n v="8084.37"/>
    <x v="1"/>
    <x v="35"/>
    <x v="2"/>
    <x v="1"/>
    <x v="29"/>
  </r>
  <r>
    <n v="410044"/>
    <s v="Agência de Desenvolvimento Regional de Campos Novos"/>
    <n v="12"/>
    <s v="Educação"/>
    <n v="610"/>
    <s v="Educação Básica com Qualidade e Equidade"/>
    <n v="13758"/>
    <s v="Administração e manutenção da Gerência Regional de Educação - ADR - Campos Novos"/>
    <n v="33"/>
    <s v="Outras Despesas Correntes"/>
    <n v="227899"/>
    <n v="3536"/>
    <n v="3536"/>
    <n v="3536"/>
    <n v="3536"/>
    <x v="1"/>
    <x v="33"/>
    <x v="6"/>
    <x v="1"/>
    <x v="6"/>
  </r>
  <r>
    <n v="480091"/>
    <s v="Fundo Estadual de Saúde"/>
    <n v="10"/>
    <s v="Saúde"/>
    <n v="410"/>
    <s v="Vigilância em Saúde"/>
    <n v="11254"/>
    <s v="2012, 2013, 2014, 2015: Manutenção das ações de gestão do LACEN; 2016: Realizar as ações de gestão do LACEN; 2017, 2018, 2019, 2020: Realização de exames e ensaios de interesse da saúde pública pelo laboratório central (LACEN)"/>
    <n v="44"/>
    <s v="Investimentos"/>
    <n v="280000"/>
    <n v="311683.5"/>
    <n v="37922"/>
    <n v="37922"/>
    <n v="25932"/>
    <x v="1"/>
    <x v="0"/>
    <x v="0"/>
    <x v="1"/>
    <x v="60"/>
  </r>
  <r>
    <n v="160091"/>
    <s v="Fundo para Melhoria da Segurança Pública"/>
    <n v="6"/>
    <s v="Segurança Pública"/>
    <n v="707"/>
    <s v="Suporte Institucional Integrado"/>
    <n v="6382"/>
    <s v="Encargos com estagiários - SSP"/>
    <n v="33"/>
    <s v="Outras Despesas Correntes"/>
    <n v="1500000"/>
    <n v="1539554.47"/>
    <n v="1531092.65"/>
    <n v="1531092.65"/>
    <n v="1531092.65"/>
    <x v="1"/>
    <x v="65"/>
    <x v="5"/>
    <x v="1"/>
    <x v="33"/>
  </r>
  <r>
    <n v="270024"/>
    <s v="Fundação de Amparo à Pesquisa e Inovação do Estado de Santa Catarina"/>
    <n v="19"/>
    <s v="Ciência e Tecnologia"/>
    <n v="850"/>
    <s v="2010, 2011: Qualificação e Valorização dos Servidores Públicos; 2012, 2013, 2014, 2015, 2016, 2017, 2018, 2019, 2020: Gestão de Pessoas"/>
    <n v="9637"/>
    <s v="Capacitação profissional dos agentes públicos - FAPESC"/>
    <n v="33"/>
    <s v="Outras Despesas Correntes"/>
    <n v="50000"/>
    <n v="2980"/>
    <n v="2980"/>
    <n v="2980"/>
    <n v="2980"/>
    <x v="1"/>
    <x v="53"/>
    <x v="20"/>
    <x v="1"/>
    <x v="1"/>
  </r>
  <r>
    <n v="520002"/>
    <s v="Encargos Gerais do Estado"/>
    <n v="14"/>
    <s v="Direitos da Cidadania"/>
    <n v="750"/>
    <s v="Expansão e Modernização do Sistema Prisional e Socioeducativo"/>
    <n v="10924"/>
    <s v="Construção, reforma e ampliação de unidades do sistema prisional e socioeducativo"/>
    <n v="46"/>
    <s v="Amortização da Dívida"/>
    <n v="0"/>
    <n v="4600000"/>
    <n v="4600000"/>
    <n v="4600000"/>
    <n v="4600000"/>
    <x v="0"/>
    <x v="3"/>
    <x v="9"/>
    <x v="5"/>
    <x v="43"/>
  </r>
  <r>
    <n v="530025"/>
    <s v="Departamento Estadual de Infraestrutura"/>
    <n v="26"/>
    <s v="Transporte"/>
    <n v="140"/>
    <s v="Reabilitação e Aumento de Capacidade de Rodovias"/>
    <n v="1617"/>
    <s v="AP - Reabilitação/aumento de capacidade da SC-418, trecho São Bento do Sul - Fragosos - Divisa SC/PR"/>
    <n v="44"/>
    <s v="Investimentos"/>
    <n v="0"/>
    <n v="106057.74"/>
    <n v="106057.74"/>
    <n v="106057.74"/>
    <n v="106057.74"/>
    <x v="1"/>
    <x v="24"/>
    <x v="4"/>
    <x v="1"/>
    <x v="25"/>
  </r>
  <r>
    <n v="270023"/>
    <s v="Junta Comercial do Estado de Santa Catarina"/>
    <n v="23"/>
    <s v="Comércio e Serviços"/>
    <n v="900"/>
    <s v="Gestão Administrativa - Poder Executivo"/>
    <n v="8664"/>
    <s v="Manutenção e modernização dos serviços de tecnologia da informação e comunicação - JUCESC"/>
    <n v="33"/>
    <s v="Outras Despesas Correntes"/>
    <n v="1313000"/>
    <n v="1429750"/>
    <n v="1191575.83"/>
    <n v="1069375.83"/>
    <n v="1069375.83"/>
    <x v="1"/>
    <x v="55"/>
    <x v="12"/>
    <x v="1"/>
    <x v="4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2171"/>
    <s v="Capacitação de beneficiários do meio rural e pesqueiro - EPAGRI"/>
    <n v="44"/>
    <s v="Investimentos"/>
    <n v="1278298"/>
    <n v="1583313.65"/>
    <n v="64422.27"/>
    <n v="61876.01"/>
    <n v="38259.01"/>
    <x v="1"/>
    <x v="13"/>
    <x v="8"/>
    <x v="1"/>
    <x v="9"/>
  </r>
  <r>
    <n v="520030"/>
    <s v="Fundação Escola de Governo - ENA"/>
    <n v="4"/>
    <s v="Administração"/>
    <n v="900"/>
    <s v="Gestão Administrativa - Poder Executivo"/>
    <n v="10941"/>
    <s v="Administração e manutenção dos serviços administrativos gerais - ENA"/>
    <n v="44"/>
    <s v="Investimentos"/>
    <n v="55000"/>
    <n v="58000"/>
    <n v="1549"/>
    <n v="1549"/>
    <n v="1549"/>
    <x v="1"/>
    <x v="58"/>
    <x v="2"/>
    <x v="1"/>
    <x v="4"/>
  </r>
  <r>
    <n v="410044"/>
    <s v="Agência de Desenvolvimento Regional de Campos Novos"/>
    <n v="12"/>
    <s v="Educação"/>
    <n v="625"/>
    <s v="Valorização dos Profissionais da Educação"/>
    <n v="13775"/>
    <s v="Administração de pessoal e encargos sociais - GERED - ADR - Campos Novos"/>
    <n v="33"/>
    <s v="Outras Despesas Correntes"/>
    <n v="114440"/>
    <n v="31254.66"/>
    <n v="31254.66"/>
    <n v="31254.66"/>
    <n v="31254.66"/>
    <x v="1"/>
    <x v="33"/>
    <x v="6"/>
    <x v="1"/>
    <x v="8"/>
  </r>
  <r>
    <n v="410056"/>
    <s v="Agência de Desenvolvimento Regional de Criciúma"/>
    <n v="4"/>
    <s v="Administração"/>
    <n v="850"/>
    <s v="2010, 2011: Qualificação e Valorização dos Servidores Públicos; 2012, 2013, 2014, 2015, 2016, 2017, 2018, 2019, 2020: Gestão de Pessoas"/>
    <n v="13810"/>
    <s v="Encargos com estagiários - ADR - Criciúma"/>
    <n v="33"/>
    <s v="Outras Despesas Correntes"/>
    <n v="45000"/>
    <n v="2306.66"/>
    <n v="2306.66"/>
    <n v="2306.66"/>
    <n v="2306.66"/>
    <x v="1"/>
    <x v="19"/>
    <x v="2"/>
    <x v="1"/>
    <x v="1"/>
  </r>
  <r>
    <n v="410047"/>
    <s v="Agência de Desenvolvimento Regional de Curitibanos"/>
    <n v="12"/>
    <s v="Educação"/>
    <n v="625"/>
    <s v="Valorização dos Profissionais da Educação"/>
    <n v="13839"/>
    <s v="Administração de pessoal e encargos sociais - GERED - ADR - Curitibanos"/>
    <n v="33"/>
    <s v="Outras Despesas Correntes"/>
    <n v="195834"/>
    <n v="29700.46"/>
    <n v="29700.46"/>
    <n v="29700.46"/>
    <n v="29700.46"/>
    <x v="1"/>
    <x v="32"/>
    <x v="6"/>
    <x v="1"/>
    <x v="8"/>
  </r>
  <r>
    <n v="230001"/>
    <s v="Secretaria de Estado do Turismo, Cultura e Esporte"/>
    <n v="13"/>
    <s v="Cultura"/>
    <n v="660"/>
    <s v="2010, 2011, 2012, 2013, 2014, 2015, 2016, 2017, 2018, 2019: Pró-Cultura; 2020: Arte e Cultura"/>
    <n v="11697"/>
    <s v="Incentivo cultural e manutenção de entidades ligadas ao setor - SOL"/>
    <n v="44"/>
    <s v="Investimentos"/>
    <n v="344168"/>
    <n v="0"/>
    <n v="0"/>
    <n v="0"/>
    <n v="0"/>
    <x v="1"/>
    <x v="47"/>
    <x v="14"/>
    <x v="1"/>
    <x v="32"/>
  </r>
  <r>
    <n v="270001"/>
    <s v="Secretaria de Estado do Desenvolvimento Econômico Sustentável"/>
    <n v="18"/>
    <s v="Gestão Ambiental"/>
    <n v="348"/>
    <s v="Gestão Ambiental Estratégica"/>
    <n v="9374"/>
    <s v="2010: Ações para a Execução da Gestão de Resíduos Sólidos no Estado - SDS; 2011, 2012, 2013, 2014, 2015: Ações para a execução da gestão de resíduos sólidos no estado - SDS; 2016, 2017, 2018, 2019: Apoio a Projetos de Gestão, Fiscalização e Preservação Ambiental; 2020: Apoio a projetos de gestão, fiscalização e preservação ambiental"/>
    <n v="33"/>
    <s v="Outras Despesas Correntes"/>
    <n v="500000"/>
    <n v="400000"/>
    <n v="0"/>
    <n v="0"/>
    <n v="0"/>
    <x v="1"/>
    <x v="61"/>
    <x v="7"/>
    <x v="1"/>
    <x v="62"/>
  </r>
  <r>
    <n v="450001"/>
    <s v="Secretaria de Estado da Educação"/>
    <n v="12"/>
    <s v="Educação"/>
    <n v="610"/>
    <s v="Educação Básica com Qualidade e Equidade"/>
    <n v="13002"/>
    <s v="Implantação e manutenção de sistemas de tecnologia e inovação nas unidades escolares"/>
    <n v="44"/>
    <s v="Investimentos"/>
    <n v="6267006"/>
    <n v="6267006"/>
    <n v="0"/>
    <n v="0"/>
    <n v="0"/>
    <x v="1"/>
    <x v="42"/>
    <x v="6"/>
    <x v="1"/>
    <x v="6"/>
  </r>
  <r>
    <n v="470093"/>
    <s v="Fundo Patrimonial"/>
    <n v="4"/>
    <s v="Administração"/>
    <n v="900"/>
    <s v="Gestão Administrativa - Poder Executivo"/>
    <n v="12751"/>
    <s v="2015: Aquisição e manutenção de hardware - FUNPAT - SEA; 2016, 2017, 2018, 2019: Manutenção e modernização dos serviços de tecnologia da informação e comunicação - FUNPAT - SEA"/>
    <n v="33"/>
    <s v="Outras Despesas Correntes"/>
    <n v="100000"/>
    <n v="100000"/>
    <n v="0"/>
    <n v="0"/>
    <n v="0"/>
    <x v="1"/>
    <x v="46"/>
    <x v="2"/>
    <x v="1"/>
    <x v="4"/>
  </r>
  <r>
    <n v="180001"/>
    <s v="Secretaria de Estado do Planejamento"/>
    <n v="4"/>
    <s v="Administração"/>
    <n v="208"/>
    <s v="Planejamento Estratégico de Desenvolvimento e Gestão de Informações"/>
    <n v="11474"/>
    <s v="2012, 2013, 2014, 2015, 2016, 2017: Elaboração e divulgação de dados estatísticos - SPG; 2018, 2019: Elaboração e divulgação de dados estatísticos"/>
    <n v="33"/>
    <s v="Outras Despesas Correntes"/>
    <n v="27000"/>
    <n v="0"/>
    <n v="0"/>
    <n v="0"/>
    <n v="0"/>
    <x v="1"/>
    <x v="15"/>
    <x v="2"/>
    <x v="1"/>
    <x v="11"/>
  </r>
  <r>
    <n v="410059"/>
    <s v="Agência de Desenvolvimento Regional de Jaraguá do Sul"/>
    <n v="12"/>
    <s v="Educação"/>
    <n v="610"/>
    <s v="Educação Básica com Qualidade e Equidade"/>
    <n v="13966"/>
    <s v="Transporte escolar dos alunos da educação básica - ADR - Jaraguá do Sul"/>
    <n v="33"/>
    <s v="Outras Despesas Correntes"/>
    <n v="3845261"/>
    <n v="0"/>
    <n v="0"/>
    <n v="0"/>
    <n v="0"/>
    <x v="1"/>
    <x v="59"/>
    <x v="6"/>
    <x v="1"/>
    <x v="6"/>
  </r>
  <r>
    <n v="410053"/>
    <s v="Agência de Desenvolvimento Regional de Itajai"/>
    <n v="12"/>
    <s v="Educação"/>
    <n v="610"/>
    <s v="Educação Básica com Qualidade e Equidade"/>
    <n v="13703"/>
    <s v="Manutenção e reforma de escolas - educação básica - ADR - Itajaí"/>
    <n v="44"/>
    <s v="Investimentos"/>
    <n v="38340"/>
    <n v="0"/>
    <n v="0"/>
    <n v="0"/>
    <n v="0"/>
    <x v="1"/>
    <x v="68"/>
    <x v="6"/>
    <x v="1"/>
    <x v="6"/>
  </r>
  <r>
    <n v="230023"/>
    <s v="Santa Catarina Turismo S.A."/>
    <n v="23"/>
    <s v="Comércio e Serviços"/>
    <n v="850"/>
    <s v="2010, 2011: Qualificação e Valorização dos Servidores Públicos; 2012, 2013, 2014, 2015, 2016, 2017, 2018, 2019, 2020: Gestão de Pessoas"/>
    <n v="4602"/>
    <s v="Capacitação profissional dos agentes públicos - SANTUR"/>
    <n v="33"/>
    <s v="Outras Despesas Correntes"/>
    <n v="2500"/>
    <n v="0"/>
    <n v="0"/>
    <n v="0"/>
    <n v="0"/>
    <x v="1"/>
    <x v="64"/>
    <x v="12"/>
    <x v="1"/>
    <x v="1"/>
  </r>
  <r>
    <n v="270001"/>
    <s v="Secretaria de Estado do Desenvolvimento Econômico Sustentável"/>
    <n v="17"/>
    <s v="Saneamento"/>
    <n v="348"/>
    <s v="Gestão Ambiental Estratégica"/>
    <n v="12988"/>
    <s v="Apoiar os municípios de SC com programa de saneamento"/>
    <n v="33"/>
    <s v="Outras Despesas Correntes"/>
    <n v="100000"/>
    <n v="100000"/>
    <n v="0"/>
    <n v="0"/>
    <n v="0"/>
    <x v="1"/>
    <x v="61"/>
    <x v="21"/>
    <x v="1"/>
    <x v="62"/>
  </r>
  <r>
    <n v="410051"/>
    <s v="Agência de Desenvolvimento Regional de Blumenau"/>
    <n v="12"/>
    <s v="Educação"/>
    <n v="610"/>
    <s v="Educação Básica com Qualidade e Equidade"/>
    <n v="13616"/>
    <s v="Administração e manutenção da Gerência Regional de Educação - ADR - Blumenau"/>
    <n v="44"/>
    <s v="Investimentos"/>
    <n v="97564"/>
    <n v="0"/>
    <n v="0"/>
    <n v="0"/>
    <n v="0"/>
    <x v="1"/>
    <x v="21"/>
    <x v="6"/>
    <x v="1"/>
    <x v="6"/>
  </r>
  <r>
    <n v="480091"/>
    <s v="Fundo Estadual de Saúde"/>
    <n v="10"/>
    <s v="Saúde"/>
    <n v="101"/>
    <s v="Acelera Santa Catarina"/>
    <n v="14147"/>
    <s v="Equipar o Hospital São Paulo de Xanxerê"/>
    <n v="44"/>
    <s v="Investimentos"/>
    <n v="1000000"/>
    <n v="0"/>
    <n v="0"/>
    <n v="0"/>
    <n v="0"/>
    <x v="0"/>
    <x v="0"/>
    <x v="0"/>
    <x v="31"/>
    <x v="19"/>
  </r>
  <r>
    <n v="530001"/>
    <s v="Secretaria de Estado da Infraestrutura e Mobilidade"/>
    <n v="26"/>
    <s v="Transporte"/>
    <n v="115"/>
    <s v="Gestão do Sistema de Transporte Intermunicipal de Pessoas"/>
    <n v="14283"/>
    <s v="2019: Realização de transportes e fiscalização intermunicipal do Terminal Rita Maria; 2020: Administração e manutenção do terminal rodoviário Rita Maria em Florianópolis"/>
    <n v="44"/>
    <s v="Investimentos"/>
    <n v="0"/>
    <n v="20000"/>
    <n v="0"/>
    <n v="0"/>
    <n v="0"/>
    <x v="1"/>
    <x v="5"/>
    <x v="4"/>
    <x v="1"/>
    <x v="24"/>
  </r>
  <r>
    <n v="260001"/>
    <s v="Secretaria de Estado de Desenvolvimento Social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0"/>
    <n v="83008.69"/>
    <n v="0"/>
    <n v="0"/>
    <n v="0"/>
    <x v="1"/>
    <x v="22"/>
    <x v="2"/>
    <x v="1"/>
    <x v="4"/>
  </r>
  <r>
    <n v="410051"/>
    <s v="Agência de Desenvolvimento Regional de Blumenau"/>
    <n v="8"/>
    <s v="Assistência Social"/>
    <n v="510"/>
    <s v="2010, 2011, 2012, 2013, 2014, 2015: Proteção Social Básica e Especial; 2016: Sistema Único de Assistência Social - SUAS; 2017, 2018, 2019: Gestão do SUAS"/>
    <n v="11094"/>
    <s v="Apoio às ações de desenvolvimento social, trabalho e renda - FUNDOSOCIAL"/>
    <n v="44"/>
    <s v="Investimentos"/>
    <n v="0"/>
    <n v="500000"/>
    <n v="500000"/>
    <n v="500000"/>
    <n v="500000"/>
    <x v="1"/>
    <x v="21"/>
    <x v="11"/>
    <x v="1"/>
    <x v="47"/>
  </r>
  <r>
    <n v="470091"/>
    <s v="Fundo de Materiais, Publicações e Impressos Oficiais"/>
    <n v="4"/>
    <s v="Administração"/>
    <n v="855"/>
    <s v="Saúde Ocupacional"/>
    <n v="11604"/>
    <s v="Saúde e segurança no contexto ocupacional - FMPIO - SEA"/>
    <n v="33"/>
    <s v="Outras Despesas Correntes"/>
    <n v="564072"/>
    <n v="564072"/>
    <n v="0"/>
    <n v="0"/>
    <n v="0"/>
    <x v="1"/>
    <x v="36"/>
    <x v="2"/>
    <x v="1"/>
    <x v="29"/>
  </r>
  <r>
    <n v="270092"/>
    <s v="Fundo Estadual de Recursos Hídricos"/>
    <n v="18"/>
    <s v="Gestão Ambiental"/>
    <n v="350"/>
    <s v="Gestão dos Recursos Hídricos"/>
    <n v="6488"/>
    <s v="2010: Sistemas de Controle e Prevenção de Eventos Hidrológicos Críticos - SDS; 2011, 2012, 2013, 2014, 2015: Sistemas de controle e prevenção de eventos hidrológicos críticos - SDS; 2016, 2017, 2018, 2019: Monitorar, controlar e apoiar ações de prevenção de eventos críticos - SDS; 2020: Monitorar, controlar e apoiar ações de prevenção de eventos críticos - SDE"/>
    <n v="44"/>
    <s v="Investimentos"/>
    <n v="0"/>
    <n v="289919.48"/>
    <n v="0"/>
    <n v="0"/>
    <n v="0"/>
    <x v="1"/>
    <x v="62"/>
    <x v="7"/>
    <x v="1"/>
    <x v="26"/>
  </r>
  <r>
    <n v="410037"/>
    <s v="Agência de Desenvolvimento Regional de São Miguel do Oeste"/>
    <n v="12"/>
    <s v="Educação"/>
    <n v="610"/>
    <s v="Educação Básica com Qualidade e Equidade"/>
    <n v="13615"/>
    <s v="Transporte escolar dos alunos da educação básica - ADR - São Miguel do Oeste"/>
    <n v="33"/>
    <s v="Outras Despesas Correntes"/>
    <n v="4888308"/>
    <n v="0"/>
    <n v="0"/>
    <n v="0"/>
    <n v="0"/>
    <x v="1"/>
    <x v="10"/>
    <x v="6"/>
    <x v="1"/>
    <x v="6"/>
  </r>
  <r>
    <n v="480091"/>
    <s v="Fundo Estadual de Saúde"/>
    <n v="10"/>
    <s v="Saúde"/>
    <n v="440"/>
    <s v="2010, 2011: Educação Permanente para o Sistema Único de Saúde; 2012, 2013, 2014, 2015, 2016, 2017, 2018, 2019, 2020: Assistência Farmacêutica"/>
    <n v="11200"/>
    <s v="2012, 2013, 2014, 2015: Assistência farmacêutica - medicamentos especializado; 2016: Distribuir medicamentos do Componente Especializado; 2017, 2018, 2019, 2020: Distribuição de medicamentos do componente especializado"/>
    <n v="33"/>
    <s v="Outras Despesas Correntes"/>
    <n v="107500000"/>
    <n v="76262099.359999999"/>
    <n v="71250017.859999999"/>
    <n v="61055302.130000003"/>
    <n v="53720225.880000003"/>
    <x v="1"/>
    <x v="0"/>
    <x v="0"/>
    <x v="1"/>
    <x v="48"/>
  </r>
  <r>
    <n v="480091"/>
    <s v="Fundo Estadual de Saúde"/>
    <n v="10"/>
    <s v="Saúde"/>
    <n v="410"/>
    <s v="Vigilância em Saúde"/>
    <n v="11205"/>
    <s v="2012, 2013, 2014, 2015: Ações de Promoção, Prevenção e Controle de DST/HIV/AIDS e Hepatites; 2016: Realizar ações de vigilância, prevenção e controle de DST/HIV/AIDS e hepatites virais; 2017: Vigilância, prevenção e controle de doenças sexualmente transmissíveis/HIV/AIDS e hepatites virais; 2018, 2019: Manutenção das ações de Vigilância Epidemiológica; 2020: Manutenção das ações de vigilância epidemiológica"/>
    <n v="33"/>
    <s v="Outras Despesas Correntes"/>
    <n v="7930000"/>
    <n v="10956469.6"/>
    <n v="4755974.07"/>
    <n v="3775801.56"/>
    <n v="3762738.4"/>
    <x v="1"/>
    <x v="0"/>
    <x v="0"/>
    <x v="1"/>
    <x v="60"/>
  </r>
  <r>
    <n v="450022"/>
    <s v="Fundação Universidade do Estado de Santa Catarina"/>
    <n v="12"/>
    <s v="Educação"/>
    <n v="630"/>
    <s v="Gestão do Ensino Superior"/>
    <n v="5317"/>
    <s v="Aquisição, construção e reforma de bens imóveis - UDESC/Joinville - CCT"/>
    <n v="44"/>
    <s v="Investimentos"/>
    <n v="4700000"/>
    <n v="7023560.0899999999"/>
    <n v="6934946.5700000003"/>
    <n v="6550232.8899999997"/>
    <n v="6550232.8899999997"/>
    <x v="1"/>
    <x v="50"/>
    <x v="6"/>
    <x v="1"/>
    <x v="36"/>
  </r>
  <r>
    <n v="160097"/>
    <s v="Fundo de Melhoria da Polícia Militar"/>
    <n v="6"/>
    <s v="Segurança Pública"/>
    <n v="708"/>
    <s v="Valorização do Servidor - Segurança Pública"/>
    <n v="11793"/>
    <s v="2012, 2013, 2014, 2015, 2016: Aperfeiçoamento dos profissionais de segurança pública - PM; 2017: Inclusão, formação e capacitação do servidor - PM; 2018, 2019, 2020: Instrução e Ensino - PM"/>
    <n v="33"/>
    <s v="Outras Despesas Correntes"/>
    <n v="3982601"/>
    <n v="1036194.08"/>
    <n v="716026.12"/>
    <n v="618767.76"/>
    <n v="597133"/>
    <x v="1"/>
    <x v="6"/>
    <x v="5"/>
    <x v="1"/>
    <x v="59"/>
  </r>
  <r>
    <n v="480091"/>
    <s v="Fundo Estadual de Saúde"/>
    <n v="10"/>
    <s v="Saúde"/>
    <n v="900"/>
    <s v="Gestão Administrativa - Poder Executivo"/>
    <n v="4650"/>
    <s v="Administração e manutenção dos serviços administrativos gerais - SES"/>
    <n v="33"/>
    <s v="Outras Despesas Correntes"/>
    <n v="143205802"/>
    <n v="105929539.52"/>
    <n v="101329259.02"/>
    <n v="90682367.489999995"/>
    <n v="74523618.739999995"/>
    <x v="1"/>
    <x v="0"/>
    <x v="0"/>
    <x v="1"/>
    <x v="4"/>
  </r>
  <r>
    <n v="410057"/>
    <s v="Agência de Desenvolvimento Regional de Araranguá"/>
    <n v="12"/>
    <s v="Educação"/>
    <n v="610"/>
    <s v="Educação Básica com Qualidade e Equidade"/>
    <n v="13861"/>
    <s v="Operacionalização da educação básica - ADR - Araranguá"/>
    <n v="33"/>
    <s v="Outras Despesas Correntes"/>
    <n v="2859154"/>
    <n v="387531"/>
    <n v="387531"/>
    <n v="387531"/>
    <n v="387531"/>
    <x v="1"/>
    <x v="28"/>
    <x v="6"/>
    <x v="1"/>
    <x v="6"/>
  </r>
  <r>
    <n v="440023"/>
    <s v="Empresa de Pesquisa Agropecuária e Extensão Rural de Santa Catarina S.A."/>
    <n v="19"/>
    <s v="Ciência e Tecnologia"/>
    <n v="230"/>
    <s v="CTI - Fomento à Ciência, Tecnologia e Inovação"/>
    <n v="69"/>
    <s v="Fomentar o desenvolvimento científico, tecnológico e sustentabilidade socioambiental"/>
    <n v="33"/>
    <s v="Outras Despesas Correntes"/>
    <n v="0"/>
    <n v="3565768.56"/>
    <n v="3540647.9"/>
    <n v="3304814.46"/>
    <n v="2924304.35"/>
    <x v="1"/>
    <x v="13"/>
    <x v="20"/>
    <x v="1"/>
    <x v="55"/>
  </r>
  <r>
    <n v="530001"/>
    <s v="Secretaria de Estado da Infraestrutura e Mobilidade"/>
    <n v="26"/>
    <s v="Transporte"/>
    <n v="101"/>
    <s v="Acelera Santa Catarina"/>
    <n v="14300"/>
    <s v="Reabilitação da ponte Hercílio Luz em Florianópolis"/>
    <n v="33"/>
    <s v="Outras Despesas Correntes"/>
    <n v="0"/>
    <n v="20389.03"/>
    <n v="20389.03"/>
    <n v="9865.66"/>
    <n v="9865.66"/>
    <x v="1"/>
    <x v="5"/>
    <x v="4"/>
    <x v="1"/>
    <x v="19"/>
  </r>
  <r>
    <n v="540096"/>
    <s v="Fundo Penitenciário do Estado de Santa Catarina - FUPESC"/>
    <n v="14"/>
    <s v="Direitos da Cidadania"/>
    <n v="750"/>
    <s v="Expansão e Modernização do Sistema Prisional e Socioeducativo"/>
    <n v="11044"/>
    <s v="2012, 2013, 2014, 2015, 2016, 2017, 2018, 2019: Estruturação e reaparelhamento dos sistemas prisional e socioeducativo - SJC; 2020: Estruturação e reaparelhamento dos sistemas prisional e socioeducativo - SAP"/>
    <n v="44"/>
    <s v="Investimentos"/>
    <n v="1000000"/>
    <n v="10151532.439999999"/>
    <n v="7974002.2300000004"/>
    <n v="6680103.3899999997"/>
    <n v="6680103.3899999997"/>
    <x v="1"/>
    <x v="23"/>
    <x v="9"/>
    <x v="1"/>
    <x v="43"/>
  </r>
  <r>
    <n v="550091"/>
    <s v="Fundo Estadual de Defesa Civil"/>
    <n v="6"/>
    <s v="Segurança Pública"/>
    <n v="730"/>
    <s v="Gestão de Riscos"/>
    <n v="11883"/>
    <s v="Estruturação das unidades de Proteção Civil"/>
    <n v="44"/>
    <s v="Investimentos"/>
    <n v="415943"/>
    <n v="813381.92"/>
    <n v="451859.4"/>
    <n v="386409.4"/>
    <n v="386409.4"/>
    <x v="1"/>
    <x v="72"/>
    <x v="5"/>
    <x v="1"/>
    <x v="30"/>
  </r>
  <r>
    <n v="270025"/>
    <s v="Instituto de Metrologia de Santa Catarina"/>
    <n v="4"/>
    <s v="Administração"/>
    <n v="850"/>
    <s v="2010, 2011: Qualificação e Valorização dos Servidores Públicos; 2012, 2013, 2014, 2015, 2016, 2017, 2018, 2019, 2020: Gestão de Pessoas"/>
    <n v="3133"/>
    <s v="Administração de pessoal e encargos sociais - IMETRO"/>
    <n v="31"/>
    <s v="Pessoal e Encargos Sociais"/>
    <n v="13756807"/>
    <n v="16229872.57"/>
    <n v="11675677.619999999"/>
    <n v="11669797.25"/>
    <n v="11669797.25"/>
    <x v="1"/>
    <x v="63"/>
    <x v="2"/>
    <x v="1"/>
    <x v="1"/>
  </r>
  <r>
    <n v="540096"/>
    <s v="Fundo Penitenciário do Estado de Santa Catarina - FUPESC"/>
    <n v="14"/>
    <s v="Direitos da Cidadania"/>
    <n v="750"/>
    <s v="Expansão e Modernização do Sistema Prisional e Socioeducativo"/>
    <n v="10924"/>
    <s v="Construção, reforma e ampliação de unidades do sistema prisional e socioeducativo"/>
    <n v="44"/>
    <s v="Investimentos"/>
    <n v="78635771"/>
    <n v="83256629.310000002"/>
    <n v="11138532.51"/>
    <n v="8408725.7699999996"/>
    <n v="8408725.7699999996"/>
    <x v="0"/>
    <x v="23"/>
    <x v="9"/>
    <x v="5"/>
    <x v="43"/>
  </r>
  <r>
    <n v="410044"/>
    <s v="Agência de Desenvolvimento Regional de Campos Novos"/>
    <n v="4"/>
    <s v="Administração"/>
    <n v="850"/>
    <s v="2010, 2011: Qualificação e Valorização dos Servidores Públicos; 2012, 2013, 2014, 2015, 2016, 2017, 2018, 2019, 2020: Gestão de Pessoas"/>
    <n v="13756"/>
    <s v="Administração de pessoal e encargos sociais - ADR - Campos Novos"/>
    <n v="31"/>
    <s v="Pessoal e Encargos Sociais"/>
    <n v="1105000"/>
    <n v="202874.25"/>
    <n v="202874.25"/>
    <n v="202874.25"/>
    <n v="202874.25"/>
    <x v="1"/>
    <x v="33"/>
    <x v="2"/>
    <x v="1"/>
    <x v="1"/>
  </r>
  <r>
    <n v="410038"/>
    <s v="Agência de Desenvolvimento Regional de Maravilha"/>
    <n v="12"/>
    <s v="Educação"/>
    <n v="610"/>
    <s v="Educação Básica com Qualidade e Equidade"/>
    <n v="13644"/>
    <s v="Operacionalização da educação básica - ADR - Maravilha"/>
    <n v="33"/>
    <s v="Outras Despesas Correntes"/>
    <n v="2975964"/>
    <n v="265552.07"/>
    <n v="265552.07"/>
    <n v="265552.07"/>
    <n v="265552.07"/>
    <x v="1"/>
    <x v="34"/>
    <x v="6"/>
    <x v="1"/>
    <x v="6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4118"/>
    <s v="Cooperação técnico-pedagógica com APAES"/>
    <n v="33"/>
    <s v="Outras Despesas Correntes"/>
    <n v="6000000"/>
    <n v="8611226.4499999993"/>
    <n v="7687226.4500000002"/>
    <n v="7687226.4500000002"/>
    <n v="7687226.4500000002"/>
    <x v="1"/>
    <x v="29"/>
    <x v="6"/>
    <x v="1"/>
    <x v="27"/>
  </r>
  <r>
    <n v="410012"/>
    <s v="Departamento Estadual de Trânsito"/>
    <n v="6"/>
    <s v="Segurança Pública"/>
    <n v="706"/>
    <s v="De Olho no Crime"/>
    <n v="6605"/>
    <s v="Administração de pessoal e encargos sociais - SSP"/>
    <n v="33"/>
    <s v="Outras Despesas Correntes"/>
    <n v="0"/>
    <n v="1004209.57"/>
    <n v="1004209.57"/>
    <n v="1004209.57"/>
    <n v="1004209.57"/>
    <x v="1"/>
    <x v="76"/>
    <x v="5"/>
    <x v="1"/>
    <x v="5"/>
  </r>
  <r>
    <n v="410007"/>
    <s v="Controladoria Geral do Estado"/>
    <n v="4"/>
    <s v="Administração"/>
    <n v="850"/>
    <s v="2010, 2011: Qualificação e Valorização dos Servidores Públicos; 2012, 2013, 2014, 2015, 2016, 2017, 2018, 2019, 2020: Gestão de Pessoas"/>
    <n v="959"/>
    <s v="Administração de pessoal e encargos sociais - SEF"/>
    <n v="31"/>
    <s v="Pessoal e Encargos Sociais"/>
    <n v="0"/>
    <n v="12532241.119999999"/>
    <n v="12532241.119999999"/>
    <n v="12532241.119999999"/>
    <n v="12516137.33"/>
    <x v="1"/>
    <x v="84"/>
    <x v="2"/>
    <x v="1"/>
    <x v="1"/>
  </r>
  <r>
    <n v="550091"/>
    <s v="Fundo Estadual de Defesa Civil"/>
    <n v="6"/>
    <s v="Segurança Pública"/>
    <n v="900"/>
    <s v="Gestão Administrativa - Poder Executivo"/>
    <n v="12991"/>
    <s v="Manutenção e modernização dos serviços de tecnologia da informação e comunicação - SDC"/>
    <n v="44"/>
    <s v="Investimentos"/>
    <n v="0"/>
    <n v="57908.52"/>
    <n v="57908.52"/>
    <n v="57908.52"/>
    <n v="57908.52"/>
    <x v="1"/>
    <x v="72"/>
    <x v="5"/>
    <x v="1"/>
    <x v="4"/>
  </r>
  <r>
    <n v="160097"/>
    <s v="Fundo de Melhoria da Polícia Militar"/>
    <n v="6"/>
    <s v="Segurança Pública"/>
    <n v="706"/>
    <s v="De Olho no Crime"/>
    <n v="11814"/>
    <s v="Operação Veraneio Segura - PM"/>
    <n v="44"/>
    <s v="Investimentos"/>
    <n v="0"/>
    <n v="450000"/>
    <n v="25865.14"/>
    <n v="0"/>
    <n v="0"/>
    <x v="1"/>
    <x v="6"/>
    <x v="5"/>
    <x v="1"/>
    <x v="5"/>
  </r>
  <r>
    <n v="270001"/>
    <s v="Secretaria de Estado do Desenvolvimento Econômico Sustentável"/>
    <n v="23"/>
    <s v="Comércio e Serviços"/>
    <n v="342"/>
    <s v="Revitalização da Economia Catarinense - PREC"/>
    <n v="13000"/>
    <s v="2016, 2017, 2018, 2019: Apoio a projetos de Desenvolvimento Econômico, estimulo para eficiência produtiva do Estado - SDS; 2020: Apoio a projetos de desenvolvimento econômico, estímulo para a eficiência produtiva do estado - SDE"/>
    <n v="33"/>
    <s v="Outras Despesas Correntes"/>
    <n v="8172475"/>
    <n v="7290533.79"/>
    <n v="5924895.6299999999"/>
    <n v="5922922.6600000001"/>
    <n v="5922922.6600000001"/>
    <x v="1"/>
    <x v="61"/>
    <x v="12"/>
    <x v="1"/>
    <x v="57"/>
  </r>
  <r>
    <n v="270091"/>
    <s v="Fundo Especial de Proteção ao Meio Ambiente"/>
    <n v="18"/>
    <s v="Gestão Ambiental"/>
    <n v="348"/>
    <s v="Gestão Ambiental Estratégica"/>
    <n v="11708"/>
    <s v="Organização, estruturação e gestão do FEPEMA"/>
    <n v="33"/>
    <s v="Outras Despesas Correntes"/>
    <n v="50000"/>
    <n v="1380000"/>
    <n v="1207901.8700000001"/>
    <n v="1153126.3999999999"/>
    <n v="1153126.3999999999"/>
    <x v="1"/>
    <x v="93"/>
    <x v="7"/>
    <x v="1"/>
    <x v="62"/>
  </r>
  <r>
    <n v="410047"/>
    <s v="Agência de Desenvolvimento Regional de Curitibanos"/>
    <n v="12"/>
    <s v="Educação"/>
    <n v="625"/>
    <s v="Valorização dos Profissionais da Educação"/>
    <n v="13839"/>
    <s v="Administração de pessoal e encargos sociais - GERED - ADR - Curitibanos"/>
    <n v="31"/>
    <s v="Pessoal e Encargos Sociais"/>
    <n v="3354765"/>
    <n v="827412.3"/>
    <n v="827412.3"/>
    <n v="827412.3"/>
    <n v="827412.3"/>
    <x v="1"/>
    <x v="32"/>
    <x v="6"/>
    <x v="1"/>
    <x v="8"/>
  </r>
  <r>
    <n v="440022"/>
    <s v="Companhia Integrada de Desenvolvimento Agrícola de Santa Catarina"/>
    <n v="20"/>
    <s v="Agricultura"/>
    <n v="310"/>
    <s v="2010, 2011, 2012, 2013, 2014, 2015, 2016, 2017, 2018, 2019: Agronegócio Competitivo; 2020: Desenvolvimento Agropecuário e Pesqueiro"/>
    <n v="183"/>
    <s v="2010: Armazenagem da Produção Agrícola e Movimentação Portuária Granéis Terminal São Fco do Sul; 2011, 2012, 2013, 2014, 2015: Armazenagem da produção agrícola e movimentação portuária granéis terminal São Fco do Sul; 2016, 2017, 2018, 2019, 2020: Movimentação de granéis no TGSFS"/>
    <n v="44"/>
    <s v="Investimentos"/>
    <n v="3000000"/>
    <n v="4500000"/>
    <n v="156930.21"/>
    <n v="156930.21"/>
    <n v="156930.21"/>
    <x v="1"/>
    <x v="60"/>
    <x v="8"/>
    <x v="1"/>
    <x v="9"/>
  </r>
  <r>
    <n v="270021"/>
    <s v="Instituto do Meio Ambiente do Estado de Santa Catarina - IMA"/>
    <n v="18"/>
    <s v="Gestão Ambiental"/>
    <n v="850"/>
    <s v="2010, 2011: Qualificação e Valorização dos Servidores Públicos; 2012, 2013, 2014, 2015, 2016, 2017, 2018, 2019, 2020: Gestão de Pessoas"/>
    <n v="1001"/>
    <s v="Administração de pessoal e encargos sociais - IMA"/>
    <n v="33"/>
    <s v="Outras Despesas Correntes"/>
    <n v="0"/>
    <n v="2447100"/>
    <n v="2241914.7400000002"/>
    <n v="2241914.7400000002"/>
    <n v="2166556.1800000002"/>
    <x v="1"/>
    <x v="9"/>
    <x v="7"/>
    <x v="1"/>
    <x v="1"/>
  </r>
  <r>
    <n v="410091"/>
    <s v="Fundo Especial de Estudos Jurídicos e de Reaparelhamento"/>
    <n v="3"/>
    <s v="Essencial à Justiça"/>
    <n v="900"/>
    <s v="Gestão Administrativa - Poder Executivo"/>
    <n v="8094"/>
    <s v="Manutenção e modernização dos serviços de tecnologia da informação e comunicação - FUNJURE - PGE"/>
    <n v="44"/>
    <s v="Investimentos"/>
    <n v="1910000"/>
    <n v="4372053.8099999996"/>
    <n v="1524039.58"/>
    <n v="1471087.56"/>
    <n v="1469917.56"/>
    <x v="1"/>
    <x v="40"/>
    <x v="16"/>
    <x v="1"/>
    <x v="4"/>
  </r>
  <r>
    <n v="530023"/>
    <s v="Departamento de Transportes e Terminais"/>
    <n v="26"/>
    <s v="Transporte"/>
    <n v="115"/>
    <s v="Gestão do Sistema de Transporte Intermunicipal de Pessoas"/>
    <n v="4873"/>
    <s v="Realização de transportes e fiscalização intermunicipal no Terminal Rita Maria"/>
    <n v="33"/>
    <s v="Outras Despesas Correntes"/>
    <n v="7220882"/>
    <n v="3966726.93"/>
    <n v="3966726.93"/>
    <n v="3966726.93"/>
    <n v="3966726.93"/>
    <x v="1"/>
    <x v="11"/>
    <x v="4"/>
    <x v="1"/>
    <x v="24"/>
  </r>
  <r>
    <n v="410044"/>
    <s v="Agência de Desenvolvimento Regional de Campos Novos"/>
    <n v="4"/>
    <s v="Administração"/>
    <n v="900"/>
    <s v="Gestão Administrativa - Poder Executivo"/>
    <n v="13771"/>
    <s v="Manutenção e modernização dos serviços de tecnologia da informação e comunic - ADR - Campos Novos"/>
    <n v="33"/>
    <s v="Outras Despesas Correntes"/>
    <n v="15000"/>
    <n v="25203.279999999999"/>
    <n v="25203.279999999999"/>
    <n v="25203.279999999999"/>
    <n v="25203.279999999999"/>
    <x v="1"/>
    <x v="33"/>
    <x v="2"/>
    <x v="1"/>
    <x v="4"/>
  </r>
  <r>
    <n v="410043"/>
    <s v="Agência de Desenvolvimento Regional de Joaçaba"/>
    <n v="12"/>
    <s v="Educação"/>
    <n v="610"/>
    <s v="Educação Básica com Qualidade e Equidade"/>
    <n v="13734"/>
    <s v="Administração e manutenção da Gerência Regional de Educação - ADR - Joaçaba"/>
    <n v="44"/>
    <s v="Investimentos"/>
    <n v="19645"/>
    <n v="16259"/>
    <n v="16259"/>
    <n v="16259"/>
    <n v="16259"/>
    <x v="1"/>
    <x v="7"/>
    <x v="6"/>
    <x v="1"/>
    <x v="6"/>
  </r>
  <r>
    <n v="410062"/>
    <s v="Agência de Desenvolvimento Regional de Lages"/>
    <n v="12"/>
    <s v="Educação"/>
    <n v="625"/>
    <s v="Valorização dos Profissionais da Educação"/>
    <n v="13942"/>
    <s v="Capacitação de profissionais da educação básica - ADR - Lages"/>
    <n v="33"/>
    <s v="Outras Despesas Correntes"/>
    <n v="221197"/>
    <n v="0"/>
    <n v="0"/>
    <n v="0"/>
    <n v="0"/>
    <x v="1"/>
    <x v="16"/>
    <x v="6"/>
    <x v="1"/>
    <x v="8"/>
  </r>
  <r>
    <n v="270024"/>
    <s v="Fundação de Amparo à Pesquisa e Inovação do Estado de Santa Catarina"/>
    <n v="19"/>
    <s v="Ciência e Tecnologia"/>
    <n v="230"/>
    <s v="CTI - Fomento à Ciência, Tecnologia e Inovação"/>
    <n v="11449"/>
    <s v="2012, 2013, 2014, 2015: Incentivo à inovação - FAPESC; 2016, 2017, 2018, 2019, 2020: Fomentar o desenvolvimento de produtos/processos inovativos por empresa e instituições de CT&amp;I"/>
    <n v="44"/>
    <s v="Investimentos"/>
    <n v="6579000"/>
    <n v="881000"/>
    <n v="100450"/>
    <n v="100450"/>
    <n v="100450"/>
    <x v="1"/>
    <x v="53"/>
    <x v="20"/>
    <x v="1"/>
    <x v="55"/>
  </r>
  <r>
    <n v="520090"/>
    <s v="Fundo Estadual de Apoio aos Municípios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75000000"/>
    <n v="55284199"/>
    <n v="0"/>
    <n v="0"/>
    <n v="0"/>
    <x v="1"/>
    <x v="56"/>
    <x v="2"/>
    <x v="1"/>
    <x v="21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3698"/>
    <s v="Administração, investimentos e manutenção dos serviços da EPAGRI"/>
    <n v="44"/>
    <s v="Investimentos"/>
    <n v="550000"/>
    <n v="264896.52"/>
    <n v="24409.85"/>
    <n v="24409.85"/>
    <n v="24409.85"/>
    <x v="1"/>
    <x v="13"/>
    <x v="8"/>
    <x v="1"/>
    <x v="9"/>
  </r>
  <r>
    <n v="450001"/>
    <s v="Secretaria de Estado da Educação"/>
    <n v="12"/>
    <s v="Educação"/>
    <n v="610"/>
    <s v="Educação Básica com Qualidade e Equidade"/>
    <n v="14227"/>
    <s v="Emenda parlamentar impositiva da Educação"/>
    <n v="44"/>
    <s v="Investimentos"/>
    <n v="60000000"/>
    <n v="49686000"/>
    <n v="37353222.490000002"/>
    <n v="17084751.77"/>
    <n v="16740760.65"/>
    <x v="1"/>
    <x v="42"/>
    <x v="6"/>
    <x v="1"/>
    <x v="6"/>
  </r>
  <r>
    <n v="480091"/>
    <s v="Fundo Estadual de Saúde"/>
    <n v="10"/>
    <s v="Saúde"/>
    <n v="430"/>
    <s v="Atenção de Média e Alta Complexidade Ambulatorial e Hospitalar"/>
    <n v="13329"/>
    <s v="2016: AP - Construção de Policlínica - SDR - Rio do Sul; 2017, 2018, 2019: AP - Construção de Policlínica - ADR - Rio do Sul"/>
    <n v="44"/>
    <s v="Investimentos"/>
    <n v="100000"/>
    <n v="0"/>
    <n v="0"/>
    <n v="0"/>
    <n v="0"/>
    <x v="1"/>
    <x v="0"/>
    <x v="0"/>
    <x v="1"/>
    <x v="0"/>
  </r>
  <r>
    <n v="530025"/>
    <s v="Departamento Estadual de Infraestrutura"/>
    <n v="18"/>
    <s v="Gestão Ambiental"/>
    <n v="350"/>
    <s v="Gestão dos Recursos Hídricos"/>
    <n v="251"/>
    <s v="Dragagem, desassoreamento, recuperação e proteção margens rios, córregos, canais e lagoas - DEINFRA"/>
    <n v="44"/>
    <s v="Investimentos"/>
    <n v="700000"/>
    <n v="0"/>
    <n v="0"/>
    <n v="0"/>
    <n v="0"/>
    <x v="1"/>
    <x v="24"/>
    <x v="7"/>
    <x v="1"/>
    <x v="26"/>
  </r>
  <r>
    <n v="410057"/>
    <s v="Agência de Desenvolvimento Regional de Araranguá"/>
    <n v="4"/>
    <s v="Administração"/>
    <n v="850"/>
    <s v="2010, 2011: Qualificação e Valorização dos Servidores Públicos; 2012, 2013, 2014, 2015, 2016, 2017, 2018, 2019, 2020: Gestão de Pessoas"/>
    <n v="13846"/>
    <s v="Encargos com estagiários - ADR - Araranguá"/>
    <n v="33"/>
    <s v="Outras Despesas Correntes"/>
    <n v="21000"/>
    <n v="0"/>
    <n v="0"/>
    <n v="0"/>
    <n v="0"/>
    <x v="1"/>
    <x v="28"/>
    <x v="2"/>
    <x v="1"/>
    <x v="1"/>
  </r>
  <r>
    <n v="530025"/>
    <s v="Departamento Estadual de Infraestrutura"/>
    <n v="26"/>
    <s v="Transporte"/>
    <n v="130"/>
    <s v="Conservação e Segurança Rodoviária"/>
    <n v="126"/>
    <s v="Modernização da frota de veículos, aeronaves e equipamentos de conserv e segurança rodov"/>
    <n v="44"/>
    <s v="Investimentos"/>
    <n v="700000"/>
    <n v="0"/>
    <n v="0"/>
    <n v="0"/>
    <n v="0"/>
    <x v="1"/>
    <x v="24"/>
    <x v="4"/>
    <x v="1"/>
    <x v="10"/>
  </r>
  <r>
    <n v="530023"/>
    <s v="Departamento de Transportes e Terminais"/>
    <n v="26"/>
    <s v="Transporte"/>
    <n v="115"/>
    <s v="Gestão do Sistema de Transporte Intermunicipal de Pessoas"/>
    <n v="4953"/>
    <s v="2010: Desenvolvimento de Estudos Pesquisas e Projetos - Deter; 2011: Desenvolvimento de estudos pesquisas e projetos - Deter; 2012, 2013, 2014, 2015: Desenvolvimento de estudos, pesquisas e projetos; 2016, 2017, 2018, 2019: Realização de estudos, pesquisas e projetos na área de transporte rodoviário"/>
    <n v="33"/>
    <s v="Outras Despesas Correntes"/>
    <n v="370000"/>
    <n v="266240"/>
    <n v="266240"/>
    <n v="266240"/>
    <n v="266240"/>
    <x v="1"/>
    <x v="11"/>
    <x v="4"/>
    <x v="1"/>
    <x v="24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7"/>
    <s v="Administração Financeira e Gasto Público - PROFISCO II"/>
    <n v="33"/>
    <s v="Outras Despesas Correntes"/>
    <n v="1500000"/>
    <n v="1500000"/>
    <n v="0"/>
    <n v="0"/>
    <n v="0"/>
    <x v="1"/>
    <x v="83"/>
    <x v="2"/>
    <x v="1"/>
    <x v="56"/>
  </r>
  <r>
    <n v="410060"/>
    <s v="Agência de Desenvolvimento Regional de Mafra"/>
    <n v="4"/>
    <s v="Administração"/>
    <n v="900"/>
    <s v="Gestão Administrativa - Poder Executivo"/>
    <n v="13902"/>
    <s v="Manutenção e modernização dos serviços de tecnologia da informação e comunicação - ADR - Mafra"/>
    <n v="33"/>
    <s v="Outras Despesas Correntes"/>
    <n v="25000"/>
    <n v="0"/>
    <n v="0"/>
    <n v="0"/>
    <n v="0"/>
    <x v="1"/>
    <x v="2"/>
    <x v="2"/>
    <x v="1"/>
    <x v="4"/>
  </r>
  <r>
    <n v="160091"/>
    <s v="Fundo para Melhoria da Segurança Pública"/>
    <n v="6"/>
    <s v="Segurança Pública"/>
    <n v="707"/>
    <s v="Suporte Institucional Integrado"/>
    <n v="13170"/>
    <s v="Gestão dos contratos de locação - PC"/>
    <n v="33"/>
    <s v="Outras Despesas Correntes"/>
    <n v="0"/>
    <n v="444598"/>
    <n v="444598"/>
    <n v="444598"/>
    <n v="444598"/>
    <x v="1"/>
    <x v="65"/>
    <x v="5"/>
    <x v="1"/>
    <x v="33"/>
  </r>
  <r>
    <n v="230023"/>
    <s v="Santa Catarina Turismo S.A."/>
    <n v="23"/>
    <s v="Comércio e Serviços"/>
    <n v="640"/>
    <s v="Desenvolvimento do Turismo Catarinense"/>
    <n v="11522"/>
    <s v="Realização de campanhas de caráter promocional do produto turístico catarinense"/>
    <n v="33"/>
    <s v="Outras Despesas Correntes"/>
    <n v="15000"/>
    <n v="0"/>
    <n v="0"/>
    <n v="0"/>
    <n v="0"/>
    <x v="1"/>
    <x v="64"/>
    <x v="12"/>
    <x v="1"/>
    <x v="20"/>
  </r>
  <r>
    <n v="440023"/>
    <s v="Empresa de Pesquisa Agropecuária e Extensão Rural de Santa Catarina S.A.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60793.45"/>
    <n v="60793.45"/>
    <n v="23903.97"/>
    <n v="0"/>
    <x v="1"/>
    <x v="13"/>
    <x v="2"/>
    <x v="1"/>
    <x v="21"/>
  </r>
  <r>
    <n v="410055"/>
    <s v="Agência de Desenvolvimento Regional de Tubarão"/>
    <n v="12"/>
    <s v="Educação"/>
    <n v="610"/>
    <s v="Educação Básica com Qualidade e Equidade"/>
    <n v="13781"/>
    <s v="Operacionalização da educação básica - ADR - Tubarão"/>
    <n v="44"/>
    <s v="Investimentos"/>
    <n v="145605"/>
    <n v="13040.96"/>
    <n v="13040.96"/>
    <n v="13040.96"/>
    <n v="13040.96"/>
    <x v="1"/>
    <x v="66"/>
    <x v="6"/>
    <x v="1"/>
    <x v="6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844"/>
    <s v="2010: Supervisão Regional de Obras de Infra-estrutura; 2011: Supervisão regional de obras de infraestrutura; 2012: Supervisão regional de obras de infraestrutura, inclusive sistemas de concessões; 2013, 2014, 2015, 2016, 2017, 2018, 2019: Supervisão regional de obras de infraestrutura do Programa BID-VI"/>
    <n v="44"/>
    <s v="Investimentos"/>
    <n v="1500000"/>
    <n v="218913.84"/>
    <n v="218913.84"/>
    <n v="218913.84"/>
    <n v="218913.84"/>
    <x v="1"/>
    <x v="24"/>
    <x v="4"/>
    <x v="1"/>
    <x v="15"/>
  </r>
  <r>
    <n v="410007"/>
    <s v="Controladoria Geral do Estado"/>
    <n v="4"/>
    <s v="Administração"/>
    <n v="850"/>
    <s v="2010, 2011: Qualificação e Valorização dos Servidores Públicos; 2012, 2013, 2014, 2015, 2016, 2017, 2018, 2019, 2020: Gestão de Pessoas"/>
    <n v="959"/>
    <s v="Administração de pessoal e encargos sociais - SEF"/>
    <n v="33"/>
    <s v="Outras Despesas Correntes"/>
    <n v="0"/>
    <n v="1252907.5"/>
    <n v="1130783.52"/>
    <n v="1130783.52"/>
    <n v="1115670.81"/>
    <x v="1"/>
    <x v="84"/>
    <x v="2"/>
    <x v="1"/>
    <x v="1"/>
  </r>
  <r>
    <n v="530001"/>
    <s v="Secretaria de Estado da Infraestrutura e Mobilidade"/>
    <n v="26"/>
    <s v="Transporte"/>
    <n v="101"/>
    <s v="Acelera Santa Catarina"/>
    <n v="12619"/>
    <s v="Ampliação da capacidade da Avenida Santos Dumont - Joinville"/>
    <n v="44"/>
    <s v="Investimentos"/>
    <n v="0"/>
    <n v="77401.7"/>
    <n v="77401.7"/>
    <n v="0"/>
    <n v="0"/>
    <x v="1"/>
    <x v="5"/>
    <x v="4"/>
    <x v="1"/>
    <x v="19"/>
  </r>
  <r>
    <n v="230001"/>
    <s v="Secretaria de Estado do Turismo, Cultura e Esporte"/>
    <n v="27"/>
    <s v="Desporto e Lazer"/>
    <n v="900"/>
    <s v="Gestão Administrativa - Poder Executivo"/>
    <n v="3831"/>
    <s v="Manutenção e modernização dos serviços de tecnologia da informação e comunicação - SOL"/>
    <n v="33"/>
    <s v="Outras Despesas Correntes"/>
    <n v="405000"/>
    <n v="96469.03"/>
    <n v="96469.03"/>
    <n v="96469.03"/>
    <n v="96469.03"/>
    <x v="1"/>
    <x v="47"/>
    <x v="17"/>
    <x v="1"/>
    <x v="4"/>
  </r>
  <r>
    <n v="410037"/>
    <s v="Agência de Desenvolvimento Regional de São Miguel do Oeste"/>
    <n v="4"/>
    <s v="Administração"/>
    <n v="900"/>
    <s v="Gestão Administrativa - Poder Executivo"/>
    <n v="13623"/>
    <s v="Manutenção e modernização dos serviços de tecnologia da inform e comunic - ADR - São Miguel do Oeste"/>
    <n v="33"/>
    <s v="Outras Despesas Correntes"/>
    <n v="20000"/>
    <n v="0"/>
    <n v="0"/>
    <n v="0"/>
    <n v="0"/>
    <x v="1"/>
    <x v="10"/>
    <x v="2"/>
    <x v="1"/>
    <x v="4"/>
  </r>
  <r>
    <n v="410051"/>
    <s v="Agência de Desenvolvimento Regional de Blumenau"/>
    <n v="12"/>
    <s v="Educação"/>
    <n v="610"/>
    <s v="Educação Básica com Qualidade e Equidade"/>
    <n v="13629"/>
    <s v="Operacionalização da educação profissional - ADR - Blumenau"/>
    <n v="44"/>
    <s v="Investimentos"/>
    <n v="195899"/>
    <n v="0"/>
    <n v="0"/>
    <n v="0"/>
    <n v="0"/>
    <x v="1"/>
    <x v="21"/>
    <x v="6"/>
    <x v="1"/>
    <x v="6"/>
  </r>
  <r>
    <n v="470091"/>
    <s v="Fundo de Materiais, Publicações e Impressos Oficiais"/>
    <n v="4"/>
    <s v="Administração"/>
    <n v="900"/>
    <s v="Gestão Administrativa - Poder Executivo"/>
    <n v="12453"/>
    <s v="2013, 2014, 2015, 2016, 2017, 2018, 2019: Manutenção e serviços do Centro Administrativo - FMPIO - SEA; 2020: Adm e manut dos serviços do Centro de Serviços Compartilhados Centro Admin"/>
    <n v="44"/>
    <s v="Investimentos"/>
    <n v="160813"/>
    <n v="160813"/>
    <n v="0"/>
    <n v="0"/>
    <n v="0"/>
    <x v="1"/>
    <x v="36"/>
    <x v="2"/>
    <x v="1"/>
    <x v="4"/>
  </r>
  <r>
    <n v="480091"/>
    <s v="Fundo Estadual de Saúde"/>
    <n v="10"/>
    <s v="Saúde"/>
    <n v="430"/>
    <s v="Atenção de Média e Alta Complexidade Ambulatorial e Hospitalar"/>
    <n v="13349"/>
    <s v="2016: AP - Conclusão das obras do Hospital Santa Terezinha - SDR - Braço do Norte; 2017, 2018: AP - Conclusão das obras do Hospital Santa Terezinha - ADR - Braço do Norte; 2019: AP - Conclusão das obras do Hospital Santa Terezinha em Braço do Norte"/>
    <n v="44"/>
    <s v="Investimentos"/>
    <n v="100000"/>
    <n v="0"/>
    <n v="0"/>
    <n v="0"/>
    <n v="0"/>
    <x v="1"/>
    <x v="0"/>
    <x v="0"/>
    <x v="1"/>
    <x v="0"/>
  </r>
  <r>
    <n v="410062"/>
    <s v="Agência de Desenvolvimento Regional de Lages"/>
    <n v="12"/>
    <s v="Educação"/>
    <n v="610"/>
    <s v="Educação Básica com Qualidade e Equidade"/>
    <n v="13945"/>
    <s v="AP - Manutenção e reforma de escolas - educação básica - ADR - Lages"/>
    <n v="44"/>
    <s v="Investimentos"/>
    <n v="43422"/>
    <n v="0"/>
    <n v="0"/>
    <n v="0"/>
    <n v="0"/>
    <x v="1"/>
    <x v="16"/>
    <x v="6"/>
    <x v="1"/>
    <x v="6"/>
  </r>
  <r>
    <n v="540096"/>
    <s v="Fundo Penitenciário do Estado de Santa Catarina - FUPESC"/>
    <n v="14"/>
    <s v="Direitos da Cidadania"/>
    <n v="750"/>
    <s v="Expansão e Modernização do Sistema Prisional e Socioeducativo"/>
    <n v="10924"/>
    <s v="Construção, reforma e ampliação de unidades do sistema prisional e socioeducativo"/>
    <n v="46"/>
    <s v="Amortização da Dívida"/>
    <n v="0"/>
    <n v="0"/>
    <n v="0"/>
    <n v="0"/>
    <n v="0"/>
    <x v="0"/>
    <x v="23"/>
    <x v="9"/>
    <x v="5"/>
    <x v="43"/>
  </r>
  <r>
    <n v="450001"/>
    <s v="Secretaria de Estado da Educação"/>
    <n v="12"/>
    <s v="Educação"/>
    <n v="610"/>
    <s v="Educação Básica com Qualidade e Equidade"/>
    <n v="11492"/>
    <s v="2012, 2013, 2014, 2015, 2016, 2017, 2018, 2019: Construção, ampliação ou reforma de unidades escolares - ensino profissional; 2020: Construção, ampliação ou reforma de unidades escolares - Ensino Profissional"/>
    <n v="33"/>
    <s v="Outras Despesas Correntes"/>
    <n v="0"/>
    <n v="128726.7"/>
    <n v="127439.42"/>
    <n v="0"/>
    <n v="0"/>
    <x v="1"/>
    <x v="42"/>
    <x v="6"/>
    <x v="1"/>
    <x v="6"/>
  </r>
  <r>
    <n v="410055"/>
    <s v="Agência de Desenvolvimento Regional de Tubarão"/>
    <n v="12"/>
    <s v="Educação"/>
    <n v="610"/>
    <s v="Educação Básica com Qualidade e Equidade"/>
    <n v="13796"/>
    <s v="Operacionalização da educação profissional - ADR - Tubarão"/>
    <n v="44"/>
    <s v="Investimentos"/>
    <n v="127491"/>
    <n v="0"/>
    <n v="0"/>
    <n v="0"/>
    <n v="0"/>
    <x v="1"/>
    <x v="66"/>
    <x v="6"/>
    <x v="1"/>
    <x v="6"/>
  </r>
  <r>
    <n v="410058"/>
    <s v="Agência de Desenvolvimento Regional de Joinville"/>
    <n v="10"/>
    <s v="Saúde"/>
    <n v="430"/>
    <s v="Atenção de Média e Alta Complexidade Ambulatorial e Hospitalar"/>
    <n v="13252"/>
    <s v="2016: Ampliar e reformar as Unidades Assistenciais da SES; 2017, 2018, 2019: Ampliações e reformas das unidades assistenciais da Secretaria de Estado da Saúde; 2020: Ampliações e reformas das unidades assistenciais próprias"/>
    <n v="44"/>
    <s v="Investimentos"/>
    <n v="0"/>
    <n v="0"/>
    <n v="0"/>
    <n v="0"/>
    <n v="0"/>
    <x v="1"/>
    <x v="26"/>
    <x v="0"/>
    <x v="1"/>
    <x v="0"/>
  </r>
  <r>
    <n v="530023"/>
    <s v="Departamento de Transportes e Terminais"/>
    <n v="26"/>
    <s v="Transporte"/>
    <n v="115"/>
    <s v="Gestão do Sistema de Transporte Intermunicipal de Pessoas"/>
    <n v="11581"/>
    <s v="Investimentos em equipamentos de apoio hidroviário"/>
    <n v="44"/>
    <s v="Investimentos"/>
    <n v="50500"/>
    <n v="0"/>
    <n v="0"/>
    <n v="0"/>
    <n v="0"/>
    <x v="1"/>
    <x v="11"/>
    <x v="4"/>
    <x v="1"/>
    <x v="24"/>
  </r>
  <r>
    <n v="410040"/>
    <s v="Agência de Desenvolvimento Regional de Chapecó"/>
    <n v="4"/>
    <s v="Administração"/>
    <n v="900"/>
    <s v="Gestão Administrativa - Poder Executivo"/>
    <n v="13677"/>
    <s v="Manutenção e modernização dos serviços de tecnologia da informação e comunicação - ADR - Chapecó"/>
    <n v="44"/>
    <s v="Investimentos"/>
    <n v="15000"/>
    <n v="0"/>
    <n v="0"/>
    <n v="0"/>
    <n v="0"/>
    <x v="1"/>
    <x v="14"/>
    <x v="2"/>
    <x v="1"/>
    <x v="4"/>
  </r>
  <r>
    <n v="410011"/>
    <s v="Agência de Desenvolvimento do Turismo de Santa Catarina"/>
    <n v="23"/>
    <s v="Comércio e Serviços"/>
    <n v="640"/>
    <s v="Desenvolvimento do Turismo Catarinense"/>
    <n v="14595"/>
    <s v="Geração de informações turísticas de Santa Catarina"/>
    <n v="33"/>
    <s v="Outras Despesas Correntes"/>
    <n v="0"/>
    <n v="5000"/>
    <n v="0"/>
    <n v="0"/>
    <n v="0"/>
    <x v="1"/>
    <x v="31"/>
    <x v="12"/>
    <x v="1"/>
    <x v="20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8"/>
    <s v="Medidas de compensação ambiental - BID-VI"/>
    <n v="44"/>
    <s v="Investimentos"/>
    <n v="0"/>
    <n v="14500000"/>
    <n v="0"/>
    <n v="0"/>
    <n v="0"/>
    <x v="1"/>
    <x v="5"/>
    <x v="4"/>
    <x v="1"/>
    <x v="15"/>
  </r>
  <r>
    <n v="530025"/>
    <s v="Departamento Estadual de Infraestrutura"/>
    <n v="26"/>
    <s v="Transporte"/>
    <n v="100"/>
    <s v="2010, 2011: ProPav Rural; 2012, 2013, 2014, 2015, 2016, 2017, 2018, 2019, 2020: Caminhos do Desenvolvimento"/>
    <n v="119"/>
    <s v="Revitalização de rodovias - obras e supervisão - DEINFRA"/>
    <n v="44"/>
    <s v="Investimentos"/>
    <n v="200000"/>
    <n v="467216.36"/>
    <n v="467216.36"/>
    <n v="467216.36"/>
    <n v="467216.36"/>
    <x v="1"/>
    <x v="24"/>
    <x v="4"/>
    <x v="1"/>
    <x v="28"/>
  </r>
  <r>
    <n v="160097"/>
    <s v="Fundo de Melhoria da Polícia Militar"/>
    <n v="12"/>
    <s v="Educação"/>
    <n v="610"/>
    <s v="Educação Básica com Qualidade e Equidade"/>
    <n v="14200"/>
    <s v="Gestão dos Colégios Militares do Estado"/>
    <n v="31"/>
    <s v="Pessoal e Encargos Sociais"/>
    <n v="12000000"/>
    <n v="26592405.16"/>
    <n v="26398550.43"/>
    <n v="26398550.43"/>
    <n v="26230195.82"/>
    <x v="1"/>
    <x v="6"/>
    <x v="6"/>
    <x v="1"/>
    <x v="6"/>
  </r>
  <r>
    <n v="410060"/>
    <s v="Agência de Desenvolvimento Regional de Mafra"/>
    <n v="12"/>
    <s v="Educação"/>
    <n v="610"/>
    <s v="Educação Básica com Qualidade e Equidade"/>
    <n v="12482"/>
    <s v="2013, 2014, 2015: Manutenção das escolas da educação básica; 2016, 2017, 2018, 2019, 2020: Manutenção e reforma das escolas de educação básica"/>
    <n v="33"/>
    <s v="Outras Despesas Correntes"/>
    <n v="0"/>
    <n v="295046.77"/>
    <n v="295046.77"/>
    <n v="295046.77"/>
    <n v="295046.77"/>
    <x v="1"/>
    <x v="2"/>
    <x v="6"/>
    <x v="1"/>
    <x v="6"/>
  </r>
  <r>
    <n v="440022"/>
    <s v="Companhia Integrada de Desenvolvimento Agrícola de Santa Catarina"/>
    <n v="20"/>
    <s v="Agricultura"/>
    <n v="310"/>
    <s v="2010, 2011, 2012, 2013, 2014, 2015, 2016, 2017, 2018, 2019: Agronegócio Competitivo; 2020: Desenvolvimento Agropecuário e Pesqueiro"/>
    <n v="183"/>
    <s v="2010: Armazenagem da Produção Agrícola e Movimentação Portuária Granéis Terminal São Fco do Sul; 2011, 2012, 2013, 2014, 2015: Armazenagem da produção agrícola e movimentação portuária granéis terminal São Fco do Sul; 2016, 2017, 2018, 2019, 2020: Movimentação de granéis no TGSFS"/>
    <n v="33"/>
    <s v="Outras Despesas Correntes"/>
    <n v="15465000"/>
    <n v="13334706.52"/>
    <n v="11245755.6"/>
    <n v="10612197.24"/>
    <n v="10609398.57"/>
    <x v="1"/>
    <x v="60"/>
    <x v="8"/>
    <x v="1"/>
    <x v="9"/>
  </r>
  <r>
    <n v="260001"/>
    <s v="Secretaria de Estado de Desenvolvimento Social"/>
    <n v="8"/>
    <s v="Assistência Social"/>
    <n v="850"/>
    <s v="2010, 2011: Qualificação e Valorização dos Servidores Públicos; 2012, 2013, 2014, 2015, 2016, 2017, 2018, 2019, 2020: Gestão de Pessoas"/>
    <n v="639"/>
    <s v="Administração de pessoal e encargos sociais - SDS"/>
    <n v="31"/>
    <s v="Pessoal e Encargos Sociais"/>
    <n v="20321000"/>
    <n v="13909997.24"/>
    <n v="13909997.24"/>
    <n v="13904639.550000001"/>
    <n v="13875037.01"/>
    <x v="1"/>
    <x v="22"/>
    <x v="11"/>
    <x v="1"/>
    <x v="1"/>
  </r>
  <r>
    <n v="410056"/>
    <s v="Agência de Desenvolvimento Regional de Criciúma"/>
    <n v="12"/>
    <s v="Educação"/>
    <n v="625"/>
    <s v="Valorização dos Profissionais da Educação"/>
    <n v="13823"/>
    <s v="Capacitação de profissionais da educação básica - ADR - Criciúma"/>
    <n v="33"/>
    <s v="Outras Despesas Correntes"/>
    <n v="208396"/>
    <n v="15568.1"/>
    <n v="15568.1"/>
    <n v="15568.1"/>
    <n v="15568.1"/>
    <x v="1"/>
    <x v="19"/>
    <x v="6"/>
    <x v="1"/>
    <x v="8"/>
  </r>
  <r>
    <n v="410005"/>
    <s v="Secretaria de Estado de Comunicação"/>
    <n v="24"/>
    <s v="Comunicações"/>
    <n v="900"/>
    <s v="Gestão Administrativa - Poder Executivo"/>
    <n v="2193"/>
    <s v="Administração e manutenção dos serviços administrativos gerais - SECOM"/>
    <n v="33"/>
    <s v="Outras Despesas Correntes"/>
    <n v="5306701"/>
    <n v="2088947.29"/>
    <n v="2088947.29"/>
    <n v="2088947.29"/>
    <n v="2088947.29"/>
    <x v="1"/>
    <x v="45"/>
    <x v="13"/>
    <x v="1"/>
    <x v="4"/>
  </r>
  <r>
    <n v="410038"/>
    <s v="Agência de Desenvolvimento Regional de Maravilha"/>
    <n v="4"/>
    <s v="Administração"/>
    <n v="850"/>
    <s v="2010, 2011: Qualificação e Valorização dos Servidores Públicos; 2012, 2013, 2014, 2015, 2016, 2017, 2018, 2019, 2020: Gestão de Pessoas"/>
    <n v="13633"/>
    <s v="Administração de pessoal e encargos sociais - ADR - Maravilha"/>
    <n v="33"/>
    <s v="Outras Despesas Correntes"/>
    <n v="55000"/>
    <n v="68307.759999999995"/>
    <n v="68307.759999999995"/>
    <n v="68307.759999999995"/>
    <n v="68307.759999999995"/>
    <x v="1"/>
    <x v="34"/>
    <x v="2"/>
    <x v="1"/>
    <x v="1"/>
  </r>
  <r>
    <n v="530025"/>
    <s v="Departamento Estadual de Infraestrutura"/>
    <n v="26"/>
    <s v="Transporte"/>
    <n v="101"/>
    <s v="Acelera Santa Catarina"/>
    <n v="1450"/>
    <s v="Conclusão implant/supervisão via Expressa Sul e acessos, incl ao aeroporto H Luz em Fpolis"/>
    <n v="44"/>
    <s v="Investimentos"/>
    <n v="60000000"/>
    <n v="58395133.689999998"/>
    <n v="58395133.689999998"/>
    <n v="58395133.689999998"/>
    <n v="58395133.689999998"/>
    <x v="1"/>
    <x v="24"/>
    <x v="4"/>
    <x v="1"/>
    <x v="19"/>
  </r>
  <r>
    <n v="450021"/>
    <s v="Fundação Catarinense de Educação Especial"/>
    <n v="12"/>
    <s v="Educação"/>
    <n v="900"/>
    <s v="Gestão Administrativa - Poder Executivo"/>
    <n v="5246"/>
    <s v="Manutenção e modernização dos serviços de tecnologia da informação e comunicação - FCEE"/>
    <n v="33"/>
    <s v="Outras Despesas Correntes"/>
    <n v="3000000"/>
    <n v="859040"/>
    <n v="653224.9"/>
    <n v="593091.68999999994"/>
    <n v="583591.68999999994"/>
    <x v="1"/>
    <x v="29"/>
    <x v="6"/>
    <x v="1"/>
    <x v="4"/>
  </r>
  <r>
    <n v="450001"/>
    <s v="Secretaria de Estado da Educação"/>
    <n v="12"/>
    <s v="Educação"/>
    <n v="625"/>
    <s v="Valorização dos Profissionais da Educação"/>
    <n v="8662"/>
    <s v="Administração de pessoal e encargos sociais - ensino médio - SED"/>
    <n v="33"/>
    <s v="Outras Despesas Correntes"/>
    <n v="43363630"/>
    <n v="36903008.869999997"/>
    <n v="36898137.729999997"/>
    <n v="36898137.729999997"/>
    <n v="36032792.5"/>
    <x v="1"/>
    <x v="42"/>
    <x v="6"/>
    <x v="1"/>
    <x v="8"/>
  </r>
  <r>
    <n v="410042"/>
    <s v="Agência de Desenvolvimento Regional de Concórdia"/>
    <n v="4"/>
    <s v="Administração"/>
    <n v="850"/>
    <s v="2010, 2011: Qualificação e Valorização dos Servidores Públicos; 2012, 2013, 2014, 2015, 2016, 2017, 2018, 2019, 2020: Gestão de Pessoas"/>
    <n v="13718"/>
    <s v="Administração de pessoal e encargos sociais - ADR - Concórdia"/>
    <n v="33"/>
    <s v="Outras Despesas Correntes"/>
    <n v="101991"/>
    <n v="63800.17"/>
    <n v="63800.17"/>
    <n v="63800.17"/>
    <n v="63800.17"/>
    <x v="1"/>
    <x v="78"/>
    <x v="2"/>
    <x v="1"/>
    <x v="1"/>
  </r>
  <r>
    <n v="160085"/>
    <s v="Fundo de Melhoria do Corpo de Bombeiros Militar"/>
    <n v="6"/>
    <s v="Segurança Pública"/>
    <n v="705"/>
    <s v="Segurança Cidadã"/>
    <n v="13115"/>
    <s v="2016: Fiscalização de bares, casas noturnas, comércios e demais estabelecimentos - BM; 2017: Gestão das atividades técnicas - BM; 2018, 2019, 2020: Gestão de risco contra incêndio e pânico"/>
    <n v="33"/>
    <s v="Outras Despesas Correntes"/>
    <n v="990250"/>
    <n v="596528.56000000006"/>
    <n v="541120.76"/>
    <n v="515104.99"/>
    <n v="515104.99"/>
    <x v="1"/>
    <x v="41"/>
    <x v="5"/>
    <x v="1"/>
    <x v="51"/>
  </r>
  <r>
    <n v="530001"/>
    <s v="Secretaria de Estado da Infraestrutura e Mobilidade"/>
    <n v="26"/>
    <s v="Transporte"/>
    <n v="130"/>
    <s v="Conservação e Segurança Rodoviária"/>
    <n v="14448"/>
    <s v="2019: Recuperação e/ou substituição de Obras de Artes Correntes e Obras de Arte Especiais; 2020: Recuperação e/ou subst de Obras de Artes Correntes e Obras de Arte Especiais"/>
    <n v="44"/>
    <s v="Investimentos"/>
    <n v="0"/>
    <n v="2083863.93"/>
    <n v="1228955.8"/>
    <n v="490577.9"/>
    <n v="490577.9"/>
    <x v="1"/>
    <x v="5"/>
    <x v="4"/>
    <x v="1"/>
    <x v="10"/>
  </r>
  <r>
    <n v="410048"/>
    <s v="Agência de Desenvolvimento Regional de Rio do Sul"/>
    <n v="4"/>
    <s v="Administração"/>
    <n v="900"/>
    <s v="Gestão Administrativa - Poder Executivo"/>
    <n v="13845"/>
    <s v="Administração e manutenção dos serviços administrativos gerais - ADR - Rio do Sul"/>
    <n v="33"/>
    <s v="Outras Despesas Correntes"/>
    <n v="608130"/>
    <n v="146590.78"/>
    <n v="146590.78"/>
    <n v="146590.78"/>
    <n v="146590.78"/>
    <x v="1"/>
    <x v="8"/>
    <x v="2"/>
    <x v="1"/>
    <x v="4"/>
  </r>
  <r>
    <n v="550091"/>
    <s v="Fundo Estadual de Defesa Civil"/>
    <n v="18"/>
    <s v="Gestão Ambiental"/>
    <n v="730"/>
    <s v="Gestão de Riscos"/>
    <n v="12480"/>
    <s v="2013, 2014, 2015: Obras e contratação de serviços de caráter preventivo; 2016, 2017, 2018, 2019: Ações Preventivas em Defesa Civil"/>
    <n v="33"/>
    <s v="Outras Despesas Correntes"/>
    <n v="1700000"/>
    <n v="3393875.88"/>
    <n v="863663.87"/>
    <n v="596666.4"/>
    <n v="596666.4"/>
    <x v="1"/>
    <x v="72"/>
    <x v="7"/>
    <x v="1"/>
    <x v="30"/>
  </r>
  <r>
    <n v="410044"/>
    <s v="Agência de Desenvolvimento Regional de Campos Novos"/>
    <n v="12"/>
    <s v="Educação"/>
    <n v="610"/>
    <s v="Educação Básica com Qualidade e Equidade"/>
    <n v="13768"/>
    <s v="AP - Manutenção e reforma de escolas - educação básica - ADR - Campos Novos"/>
    <n v="33"/>
    <s v="Outras Despesas Correntes"/>
    <n v="426933"/>
    <n v="23005.27"/>
    <n v="23005.27"/>
    <n v="23005.27"/>
    <n v="23005.27"/>
    <x v="1"/>
    <x v="33"/>
    <x v="6"/>
    <x v="1"/>
    <x v="6"/>
  </r>
  <r>
    <n v="470076"/>
    <s v="Fundo Financeiro"/>
    <n v="9"/>
    <s v="Previdência Social"/>
    <n v="860"/>
    <s v="Gestão Previdenciária"/>
    <n v="9342"/>
    <s v="Encargos com inativos - TJ - Fundo Financeiro"/>
    <n v="31"/>
    <s v="Pessoal e Encargos Sociais"/>
    <n v="230585000"/>
    <n v="51747433.409999996"/>
    <n v="0"/>
    <n v="0"/>
    <n v="0"/>
    <x v="1"/>
    <x v="25"/>
    <x v="1"/>
    <x v="1"/>
    <x v="17"/>
  </r>
  <r>
    <n v="530025"/>
    <s v="Departamento Estadual de Infraestrutura"/>
    <n v="26"/>
    <s v="Transporte"/>
    <n v="110"/>
    <s v="Construção de Rodovias"/>
    <n v="910"/>
    <s v="Pavimentação da SC-290, trecho Praia Grande - Divisa SC/RS"/>
    <n v="44"/>
    <s v="Investimentos"/>
    <n v="11000000"/>
    <n v="0"/>
    <n v="0"/>
    <n v="0"/>
    <n v="0"/>
    <x v="0"/>
    <x v="24"/>
    <x v="4"/>
    <x v="32"/>
    <x v="40"/>
  </r>
  <r>
    <n v="440001"/>
    <s v="Secretaria de Estado da Agricultura, Pesca e Desenvolvimento Rural"/>
    <n v="20"/>
    <s v="Agricultura"/>
    <n v="300"/>
    <s v="Qualidade de Vida no Campo e na Cidade"/>
    <n v="11394"/>
    <s v="Regularização fundiária - SAR"/>
    <n v="44"/>
    <s v="Investimentos"/>
    <n v="0"/>
    <n v="359782.15"/>
    <n v="125000"/>
    <n v="125000"/>
    <n v="125000"/>
    <x v="1"/>
    <x v="70"/>
    <x v="8"/>
    <x v="1"/>
    <x v="18"/>
  </r>
  <r>
    <n v="470091"/>
    <s v="Fundo de Materiais, Publicações e Impressos Oficiais"/>
    <n v="4"/>
    <s v="Administração"/>
    <n v="900"/>
    <s v="Gestão Administrativa - Poder Executivo"/>
    <n v="2847"/>
    <s v="Manutenção dos serviços de tecnologia da informação - SEA"/>
    <n v="44"/>
    <s v="Investimentos"/>
    <n v="0"/>
    <n v="1451520"/>
    <n v="1451520"/>
    <n v="1451520"/>
    <n v="1451520"/>
    <x v="1"/>
    <x v="36"/>
    <x v="2"/>
    <x v="1"/>
    <x v="4"/>
  </r>
  <r>
    <n v="410058"/>
    <s v="Agência de Desenvolvimento Regional de Joinville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27571.51"/>
    <n v="27571.51"/>
    <n v="27571.51"/>
    <n v="27571.51"/>
    <x v="1"/>
    <x v="26"/>
    <x v="0"/>
    <x v="1"/>
    <x v="2"/>
  </r>
  <r>
    <n v="410047"/>
    <s v="Agência de Desenvolvimento Regional de Curitibanos"/>
    <n v="12"/>
    <s v="Educação"/>
    <n v="610"/>
    <s v="Educação Básica com Qualidade e Equidade"/>
    <n v="13834"/>
    <s v="Transporte escolar dos alunos da educação básica - ADR - Curitibanos"/>
    <n v="33"/>
    <s v="Outras Despesas Correntes"/>
    <n v="1008688"/>
    <n v="0"/>
    <n v="0"/>
    <n v="0"/>
    <n v="0"/>
    <x v="1"/>
    <x v="32"/>
    <x v="6"/>
    <x v="1"/>
    <x v="6"/>
  </r>
  <r>
    <n v="230023"/>
    <s v="Santa Catarina Turismo S.A."/>
    <n v="23"/>
    <s v="Comércio e Serviços"/>
    <n v="850"/>
    <s v="2010, 2011: Qualificação e Valorização dos Servidores Públicos; 2012, 2013, 2014, 2015, 2016, 2017, 2018, 2019, 2020: Gestão de Pessoas"/>
    <n v="896"/>
    <s v="Administração de pessoal e encargos sociais - SANTUR"/>
    <n v="33"/>
    <s v="Outras Despesas Correntes"/>
    <n v="290000"/>
    <n v="267040.40999999997"/>
    <n v="265593.26"/>
    <n v="240444.34"/>
    <n v="240444.34"/>
    <x v="1"/>
    <x v="64"/>
    <x v="12"/>
    <x v="1"/>
    <x v="1"/>
  </r>
  <r>
    <n v="230023"/>
    <s v="Santa Catarina Turismo S.A."/>
    <n v="23"/>
    <s v="Comércio e Serviços"/>
    <n v="640"/>
    <s v="Desenvolvimento do Turismo Catarinense"/>
    <n v="11529"/>
    <s v="Elaboração de estudos e pesquisas de turismo"/>
    <n v="33"/>
    <s v="Outras Despesas Correntes"/>
    <n v="61000"/>
    <n v="3968"/>
    <n v="3968"/>
    <n v="3968"/>
    <n v="3968"/>
    <x v="1"/>
    <x v="64"/>
    <x v="12"/>
    <x v="1"/>
    <x v="20"/>
  </r>
  <r>
    <n v="410047"/>
    <s v="Agência de Desenvolvimento Regional de Curitibanos"/>
    <n v="12"/>
    <s v="Educação"/>
    <n v="610"/>
    <s v="Educação Básica com Qualidade e Equidade"/>
    <n v="13832"/>
    <s v="Operacionalização da educação básica - ADR - Curitibanos"/>
    <n v="44"/>
    <s v="Investimentos"/>
    <n v="29926"/>
    <n v="0"/>
    <n v="0"/>
    <n v="0"/>
    <n v="0"/>
    <x v="1"/>
    <x v="32"/>
    <x v="6"/>
    <x v="1"/>
    <x v="6"/>
  </r>
  <r>
    <n v="410059"/>
    <s v="Agência de Desenvolvimento Regional de Jaraguá do Sul"/>
    <n v="12"/>
    <s v="Educação"/>
    <n v="625"/>
    <s v="Valorização dos Profissionais da Educação"/>
    <n v="13962"/>
    <s v="Capacitação de profissionais da educação básica - ADR - Jaraguá do Sul"/>
    <n v="33"/>
    <s v="Outras Despesas Correntes"/>
    <n v="125329"/>
    <n v="0"/>
    <n v="0"/>
    <n v="0"/>
    <n v="0"/>
    <x v="1"/>
    <x v="59"/>
    <x v="6"/>
    <x v="1"/>
    <x v="8"/>
  </r>
  <r>
    <n v="530023"/>
    <s v="Departamento de Transportes e Terminais"/>
    <n v="26"/>
    <s v="Transporte"/>
    <n v="115"/>
    <s v="Gestão do Sistema de Transporte Intermunicipal de Pessoas"/>
    <n v="4953"/>
    <s v="2010: Desenvolvimento de Estudos Pesquisas e Projetos - Deter; 2011: Desenvolvimento de estudos pesquisas e projetos - Deter; 2012, 2013, 2014, 2015: Desenvolvimento de estudos, pesquisas e projetos; 2016, 2017, 2018, 2019: Realização de estudos, pesquisas e projetos na área de transporte rodoviário"/>
    <n v="44"/>
    <s v="Investimentos"/>
    <n v="85000"/>
    <n v="0"/>
    <n v="0"/>
    <n v="0"/>
    <n v="0"/>
    <x v="1"/>
    <x v="11"/>
    <x v="4"/>
    <x v="1"/>
    <x v="24"/>
  </r>
  <r>
    <n v="530025"/>
    <s v="Departamento Estadual de Infraestrutura"/>
    <n v="26"/>
    <s v="Transporte"/>
    <n v="900"/>
    <s v="Gestão Administrativa - Poder Executivo"/>
    <n v="24"/>
    <s v="Administração e manutenção dos serviços administrativos gerais - DEINFRA"/>
    <n v="44"/>
    <s v="Investimentos"/>
    <n v="580000"/>
    <n v="133498.23000000001"/>
    <n v="133498.23000000001"/>
    <n v="133498.23000000001"/>
    <n v="133498.23000000001"/>
    <x v="1"/>
    <x v="24"/>
    <x v="4"/>
    <x v="1"/>
    <x v="4"/>
  </r>
  <r>
    <n v="420001"/>
    <s v="Gabinete do Vice-Governador do Estado"/>
    <n v="4"/>
    <s v="Administração"/>
    <n v="900"/>
    <s v="Gestão Administrativa - Poder Executivo"/>
    <n v="4677"/>
    <s v="Manutenção e modernização dos serviços de tecnologia da informação e comunicação - GVG"/>
    <n v="33"/>
    <s v="Outras Despesas Correntes"/>
    <n v="68000"/>
    <n v="25669.51"/>
    <n v="21488.99"/>
    <n v="21488.99"/>
    <n v="21488.99"/>
    <x v="1"/>
    <x v="51"/>
    <x v="2"/>
    <x v="1"/>
    <x v="4"/>
  </r>
  <r>
    <n v="410044"/>
    <s v="Agência de Desenvolvimento Regional de Campos Novos"/>
    <n v="12"/>
    <s v="Educação"/>
    <n v="625"/>
    <s v="Valorização dos Profissionais da Educação"/>
    <n v="13775"/>
    <s v="Administração de pessoal e encargos sociais - GERED - ADR - Campos Novos"/>
    <n v="31"/>
    <s v="Pessoal e Encargos Sociais"/>
    <n v="3709297"/>
    <n v="735594.45"/>
    <n v="735594.45"/>
    <n v="735594.45"/>
    <n v="735594.45"/>
    <x v="1"/>
    <x v="33"/>
    <x v="6"/>
    <x v="1"/>
    <x v="8"/>
  </r>
  <r>
    <n v="160097"/>
    <s v="Fundo de Melhoria da Polícia Militar"/>
    <n v="2"/>
    <s v="Judiciária"/>
    <n v="930"/>
    <s v="Gestão Administrativa - Poder Judiciário"/>
    <n v="14039"/>
    <s v="2017, 2018: Manutenção da segurança institucional - Sidejud; 2019, 2020: Proteção do patrimônio público e das pessoas - SIDEJUD"/>
    <n v="33"/>
    <s v="Outras Despesas Correntes"/>
    <n v="0"/>
    <n v="189780"/>
    <n v="189780"/>
    <n v="189780"/>
    <n v="140000"/>
    <x v="1"/>
    <x v="6"/>
    <x v="18"/>
    <x v="1"/>
    <x v="34"/>
  </r>
  <r>
    <n v="520030"/>
    <s v="Fundação Escola de Governo - ENA"/>
    <n v="23"/>
    <s v="Comércio e Serviços"/>
    <n v="900"/>
    <s v="Gestão Administrativa - Poder Executivo"/>
    <n v="5253"/>
    <s v="Administração e manutenção dos serviços administrativos gerais - JUCESC"/>
    <n v="33"/>
    <s v="Outras Despesas Correntes"/>
    <n v="0"/>
    <n v="2971.13"/>
    <n v="2843.78"/>
    <n v="2843.78"/>
    <n v="2843.78"/>
    <x v="1"/>
    <x v="58"/>
    <x v="12"/>
    <x v="1"/>
    <x v="4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669"/>
    <s v="Produção de conhecimento na área de educação especial"/>
    <n v="33"/>
    <s v="Outras Despesas Correntes"/>
    <n v="200000"/>
    <n v="200000"/>
    <n v="1620"/>
    <n v="1620"/>
    <n v="1620"/>
    <x v="1"/>
    <x v="29"/>
    <x v="6"/>
    <x v="1"/>
    <x v="27"/>
  </r>
  <r>
    <n v="270023"/>
    <s v="Junta Comercial do Estado de Santa Catarina"/>
    <n v="23"/>
    <s v="Comércio e Serviços"/>
    <n v="900"/>
    <s v="Gestão Administrativa - Poder Executivo"/>
    <n v="8664"/>
    <s v="Manutenção e modernização dos serviços de tecnologia da informação e comunicação - JUCESC"/>
    <n v="44"/>
    <s v="Investimentos"/>
    <n v="538978"/>
    <n v="38978"/>
    <n v="14210.25"/>
    <n v="14210.25"/>
    <n v="0"/>
    <x v="1"/>
    <x v="55"/>
    <x v="12"/>
    <x v="1"/>
    <x v="4"/>
  </r>
  <r>
    <n v="450001"/>
    <s v="Secretaria de Estado da Educação"/>
    <n v="12"/>
    <s v="Educação"/>
    <n v="900"/>
    <s v="Gestão Administrativa - Poder Executivo"/>
    <n v="5599"/>
    <s v="Manutenção do Conselho Estadual de Educação"/>
    <n v="44"/>
    <s v="Investimentos"/>
    <n v="100000"/>
    <n v="100000"/>
    <n v="2130"/>
    <n v="2130"/>
    <n v="2130"/>
    <x v="1"/>
    <x v="42"/>
    <x v="6"/>
    <x v="1"/>
    <x v="4"/>
  </r>
  <r>
    <n v="260001"/>
    <s v="Secretaria de Estado de Desenvolvimento Social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770014.19"/>
    <n v="770014.19"/>
    <n v="425021"/>
    <n v="425021"/>
    <x v="1"/>
    <x v="22"/>
    <x v="2"/>
    <x v="1"/>
    <x v="21"/>
  </r>
  <r>
    <n v="410047"/>
    <s v="Agência de Desenvolvimento Regional de Curitibanos"/>
    <n v="14"/>
    <s v="Direitos da Cidadania"/>
    <n v="750"/>
    <s v="Expansão e Modernização do Sistema Prisional e Socioeducativo"/>
    <n v="10924"/>
    <s v="Construção, reforma e ampliação de unidades do sistema prisional e socioeducativo"/>
    <n v="44"/>
    <s v="Investimentos"/>
    <n v="0"/>
    <n v="116587.28"/>
    <n v="116587.28"/>
    <n v="116587.28"/>
    <n v="116587.28"/>
    <x v="0"/>
    <x v="32"/>
    <x v="9"/>
    <x v="5"/>
    <x v="43"/>
  </r>
  <r>
    <n v="450021"/>
    <s v="Fundação Catarinense de Educação Especial"/>
    <n v="12"/>
    <s v="Educação"/>
    <n v="900"/>
    <s v="Gestão Administrativa - Poder Executivo"/>
    <n v="134"/>
    <s v="Administração e manutenção dos serviços administrativos gerais - FCEE"/>
    <n v="31"/>
    <s v="Pessoal e Encargos Sociais"/>
    <n v="0"/>
    <n v="4413006"/>
    <n v="4413006"/>
    <n v="4413006"/>
    <n v="4413006"/>
    <x v="1"/>
    <x v="29"/>
    <x v="6"/>
    <x v="1"/>
    <x v="4"/>
  </r>
  <r>
    <n v="450001"/>
    <s v="Secretaria de Estado da Educação"/>
    <n v="12"/>
    <s v="Educação"/>
    <n v="900"/>
    <s v="Gestão Administrativa - Poder Executivo"/>
    <n v="14264"/>
    <s v="Encargos com precatórios - SED"/>
    <n v="31"/>
    <s v="Pessoal e Encargos Sociais"/>
    <n v="0"/>
    <n v="2461150.54"/>
    <n v="2409486.7000000002"/>
    <n v="2409486.7000000002"/>
    <n v="2409486.7000000002"/>
    <x v="1"/>
    <x v="42"/>
    <x v="6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2"/>
    <s v="Medidas de compensação ambiental"/>
    <n v="33"/>
    <s v="Outras Despesas Correntes"/>
    <n v="0"/>
    <n v="12681.2"/>
    <n v="12681.2"/>
    <n v="10144.959999999999"/>
    <n v="7608.72"/>
    <x v="1"/>
    <x v="5"/>
    <x v="4"/>
    <x v="1"/>
    <x v="15"/>
  </r>
  <r>
    <n v="160097"/>
    <s v="Fundo de Melhoria da Polícia Militar"/>
    <n v="6"/>
    <s v="Segurança Pública"/>
    <n v="706"/>
    <s v="De Olho no Crime"/>
    <n v="13128"/>
    <s v="2016, 2017: Modernização e integração das inteligências - PM; 2018, 2019, 2020: Inteligência de Segurança Pública - PM"/>
    <n v="44"/>
    <s v="Investimentos"/>
    <n v="0"/>
    <n v="5000"/>
    <n v="2307.9"/>
    <n v="2307.9"/>
    <n v="2307.9"/>
    <x v="1"/>
    <x v="6"/>
    <x v="5"/>
    <x v="1"/>
    <x v="5"/>
  </r>
  <r>
    <n v="410056"/>
    <s v="Agência de Desenvolvimento Regional de Criciúma"/>
    <n v="4"/>
    <s v="Administração"/>
    <n v="900"/>
    <s v="Gestão Administrativa - Poder Executivo"/>
    <n v="13813"/>
    <s v="Manutenção e modernização dos serviços de tecnologia da informação e comunicação - ADR - Criciúma"/>
    <n v="44"/>
    <s v="Investimentos"/>
    <n v="30000"/>
    <n v="0"/>
    <n v="0"/>
    <n v="0"/>
    <n v="0"/>
    <x v="1"/>
    <x v="19"/>
    <x v="2"/>
    <x v="1"/>
    <x v="4"/>
  </r>
  <r>
    <n v="520001"/>
    <s v="Secretaria de Estado da Fazenda"/>
    <n v="2"/>
    <s v="Judiciária"/>
    <n v="930"/>
    <s v="Gestão Administrativa - Poder Judiciário"/>
    <n v="6786"/>
    <s v="2010: Coordenação do Selo de Fiscalização dos Atos Notariais e Registrais - TJ; 2011: Coordenação do selo de fiscalização dos atos notariais e registrais - TJ; 2012, 2013, 2014, 2015: Coordenação do selo de fiscalização dos atos notariais e registrais; 2016: Coordenação do selo de fiscalização dos atos notariais e registrais - FRJ; 2017, 2018: Coordenação do selo de fiscalização dos atos notariais e registrais - FRJ - Selo; 2019, 2020: Garantia da prestação de serviços extrajudiciais - FRJ - SELO"/>
    <n v="33"/>
    <s v="Outras Despesas Correntes"/>
    <n v="0"/>
    <n v="0"/>
    <n v="0"/>
    <n v="0"/>
    <n v="0"/>
    <x v="1"/>
    <x v="37"/>
    <x v="18"/>
    <x v="1"/>
    <x v="34"/>
  </r>
  <r>
    <n v="480091"/>
    <s v="Fundo Estadual de Saúde"/>
    <n v="10"/>
    <s v="Saúde"/>
    <n v="430"/>
    <s v="Atenção de Média e Alta Complexidade Ambulatorial e Hospitalar"/>
    <n v="13344"/>
    <s v="2016: AP - Ampliação das atividades do HEMOSC - SDR - Canoinhas; 2017, 2018, 2019: AP - Ampliação das atividades do HEMOSC - ADR - Canoinhas"/>
    <n v="44"/>
    <s v="Investimentos"/>
    <n v="100000"/>
    <n v="0"/>
    <n v="0"/>
    <n v="0"/>
    <n v="0"/>
    <x v="1"/>
    <x v="0"/>
    <x v="0"/>
    <x v="1"/>
    <x v="0"/>
  </r>
  <r>
    <n v="450001"/>
    <s v="Secretaria de Estado da Educação"/>
    <n v="12"/>
    <s v="Educação"/>
    <n v="625"/>
    <s v="Valorização dos Profissionais da Educação"/>
    <n v="7133"/>
    <s v="2010: Capacitação e Formação de Gestores Educacionais - CEDUP e NEP; 2011: Capacitação e formação de gestores educacionais - Cedup e NEP - SED; 2012, 2013, 2014, 2015: Capacitação e formação de gestores educacionais - Educação Profissional; 2016, 2017, 2018, 2019, 2020: Capacitação e formação de profissionais da educação profissional"/>
    <n v="33"/>
    <s v="Outras Despesas Correntes"/>
    <n v="1750000"/>
    <n v="1750000"/>
    <n v="0"/>
    <n v="0"/>
    <n v="0"/>
    <x v="1"/>
    <x v="42"/>
    <x v="6"/>
    <x v="1"/>
    <x v="8"/>
  </r>
  <r>
    <n v="410048"/>
    <s v="Agência de Desenvolvimento Regional de Rio do Sul"/>
    <n v="12"/>
    <s v="Educação"/>
    <n v="625"/>
    <s v="Valorização dos Profissionais da Educação"/>
    <n v="13850"/>
    <s v="Capacitação de profissionais da educação básica - ADR - Rio do Sul"/>
    <n v="33"/>
    <s v="Outras Despesas Correntes"/>
    <n v="158926"/>
    <n v="0"/>
    <n v="0"/>
    <n v="0"/>
    <n v="0"/>
    <x v="1"/>
    <x v="8"/>
    <x v="6"/>
    <x v="1"/>
    <x v="8"/>
  </r>
  <r>
    <n v="410039"/>
    <s v="Agência de Desenvolvimento Regional de São Lourenço do Oeste"/>
    <n v="12"/>
    <s v="Educação"/>
    <n v="610"/>
    <s v="Educação Básica com Qualidade e Equidade"/>
    <n v="13663"/>
    <s v="Operacionalização da educação profissional - ADR - São Lourenço do Oeste"/>
    <n v="44"/>
    <s v="Investimentos"/>
    <n v="50000"/>
    <n v="0"/>
    <n v="0"/>
    <n v="0"/>
    <n v="0"/>
    <x v="1"/>
    <x v="71"/>
    <x v="6"/>
    <x v="1"/>
    <x v="6"/>
  </r>
  <r>
    <n v="440023"/>
    <s v="Empresa de Pesquisa Agropecuária e Extensão Rural de Santa Catarina S.A."/>
    <n v="20"/>
    <s v="Agricultura"/>
    <n v="320"/>
    <s v="Agricultura Familiar"/>
    <n v="11409"/>
    <s v="Apoiar as melhorias nas atividades agropastoris e pesqueiras - FDR"/>
    <n v="33"/>
    <s v="Outras Despesas Correntes"/>
    <n v="0"/>
    <n v="11980"/>
    <n v="11980"/>
    <n v="11980"/>
    <n v="0"/>
    <x v="1"/>
    <x v="13"/>
    <x v="8"/>
    <x v="1"/>
    <x v="13"/>
  </r>
  <r>
    <n v="530025"/>
    <s v="Departamento Estadual de Infraestrutura"/>
    <n v="26"/>
    <s v="Transporte"/>
    <n v="130"/>
    <s v="Conservação e Segurança Rodoviária"/>
    <n v="129"/>
    <s v="Construção e adequação de postos da Polícia Militar Rodoviária"/>
    <n v="44"/>
    <s v="Investimentos"/>
    <n v="1000000"/>
    <n v="0"/>
    <n v="0"/>
    <n v="0"/>
    <n v="0"/>
    <x v="1"/>
    <x v="24"/>
    <x v="4"/>
    <x v="1"/>
    <x v="10"/>
  </r>
  <r>
    <n v="450021"/>
    <s v="Fundação Catarinense de Educação Especial"/>
    <n v="12"/>
    <s v="Educação"/>
    <n v="900"/>
    <s v="Gestão Administrativa - Poder Executivo"/>
    <n v="134"/>
    <s v="Administração e manutenção dos serviços administrativos gerais - FCEE"/>
    <n v="33"/>
    <s v="Outras Despesas Correntes"/>
    <n v="6321880"/>
    <n v="1710215.73"/>
    <n v="1274941.8799999999"/>
    <n v="1242648.04"/>
    <n v="1236514.93"/>
    <x v="1"/>
    <x v="29"/>
    <x v="6"/>
    <x v="1"/>
    <x v="4"/>
  </r>
  <r>
    <n v="470001"/>
    <s v="Secretaria de Estado da Administração"/>
    <n v="8"/>
    <s v="Assistência Social"/>
    <n v="870"/>
    <s v="Pensões Especiais"/>
    <n v="1051"/>
    <s v="2010: Pensão ao Portador de Hanseníase; 2011, 2012, 2013, 2014, 2015: Pensão ao portador de hanseníase; 2016, 2017, 2018, 2019, 2020: Pensão ao portador de hanseníase - Egres Hospital Santa Tereza"/>
    <n v="33"/>
    <s v="Outras Despesas Correntes"/>
    <n v="3722460"/>
    <n v="3509466.98"/>
    <n v="3509466.98"/>
    <n v="3509466.98"/>
    <n v="3509466.98"/>
    <x v="1"/>
    <x v="35"/>
    <x v="11"/>
    <x v="1"/>
    <x v="31"/>
  </r>
  <r>
    <n v="480091"/>
    <s v="Fundo Estadual de Saúde"/>
    <n v="10"/>
    <s v="Saúde"/>
    <n v="850"/>
    <s v="2010, 2011: Qualificação e Valorização dos Servidores Públicos; 2012, 2013, 2014, 2015, 2016, 2017, 2018, 2019, 2020: Gestão de Pessoas"/>
    <n v="1018"/>
    <s v="Administração de pessoal e encargos sociais - SES"/>
    <n v="31"/>
    <s v="Pessoal e Encargos Sociais"/>
    <n v="1228536878"/>
    <n v="1116431043.53"/>
    <n v="1116225336.8099999"/>
    <n v="1115838803.6700001"/>
    <n v="1112373427.1900001"/>
    <x v="1"/>
    <x v="0"/>
    <x v="0"/>
    <x v="1"/>
    <x v="1"/>
  </r>
  <r>
    <n v="430001"/>
    <s v="Procuradoria-Geral junto ao Tribunal de Contas"/>
    <n v="4"/>
    <s v="Administração"/>
    <n v="850"/>
    <s v="2010, 2011: Qualificação e Valorização dos Servidores Públicos; 2012, 2013, 2014, 2015, 2016, 2017, 2018, 2019, 2020: Gestão de Pessoas"/>
    <n v="884"/>
    <s v="Administração de pessoal e encargos sociais - MPC"/>
    <n v="31"/>
    <s v="Pessoal e Encargos Sociais"/>
    <n v="21971053"/>
    <n v="18474698.34"/>
    <n v="18116342.649999999"/>
    <n v="18116342.649999999"/>
    <n v="18001545.52"/>
    <x v="1"/>
    <x v="48"/>
    <x v="2"/>
    <x v="1"/>
    <x v="1"/>
  </r>
  <r>
    <n v="410053"/>
    <s v="Agência de Desenvolvimento Regional de Itajai"/>
    <n v="12"/>
    <s v="Educação"/>
    <n v="610"/>
    <s v="Educação Básica com Qualidade e Equidade"/>
    <n v="13705"/>
    <s v="Operacionalização da educação básica - ADR - Itajaí"/>
    <n v="33"/>
    <s v="Outras Despesas Correntes"/>
    <n v="4017251"/>
    <n v="659043.56999999995"/>
    <n v="659043.56999999995"/>
    <n v="659043.56999999995"/>
    <n v="659043.56999999995"/>
    <x v="1"/>
    <x v="68"/>
    <x v="6"/>
    <x v="1"/>
    <x v="6"/>
  </r>
  <r>
    <n v="440023"/>
    <s v="Empresa de Pesquisa Agropecuária e Extensão Rural de Santa Catarina S.A."/>
    <n v="19"/>
    <s v="Ciência e Tecnologia"/>
    <n v="230"/>
    <s v="CTI - Fomento à Ciência, Tecnologia e Inovação"/>
    <n v="69"/>
    <s v="Fomentar o desenvolvimento científico, tecnológico e sustentabilidade socioambiental"/>
    <n v="44"/>
    <s v="Investimentos"/>
    <n v="0"/>
    <n v="763136.04"/>
    <n v="763136.04"/>
    <n v="612154.81000000006"/>
    <n v="75532.490000000005"/>
    <x v="1"/>
    <x v="13"/>
    <x v="20"/>
    <x v="1"/>
    <x v="55"/>
  </r>
  <r>
    <n v="440093"/>
    <s v="Fundo Estadual de Desenvolvimento Rural"/>
    <n v="20"/>
    <s v="Agricultura"/>
    <n v="320"/>
    <s v="Agricultura Familiar"/>
    <n v="11326"/>
    <s v="Concessão de empréstimo para atividade agrícola e pesqueira - FDR"/>
    <n v="45"/>
    <s v="Inversões Financeiras"/>
    <n v="13447250"/>
    <n v="13437250"/>
    <n v="11779804.439999999"/>
    <n v="11779804.439999999"/>
    <n v="11779804.439999999"/>
    <x v="1"/>
    <x v="18"/>
    <x v="8"/>
    <x v="1"/>
    <x v="13"/>
  </r>
  <r>
    <n v="530001"/>
    <s v="Secretaria de Estado da Infraestrutura e Mobilidade"/>
    <n v="6"/>
    <s v="Segurança Pública"/>
    <n v="130"/>
    <s v="Conservação e Segurança Rodoviária"/>
    <n v="14446"/>
    <s v="Administração e manutenção da Polícia Militar Rodoviária - PMRv"/>
    <n v="33"/>
    <s v="Outras Despesas Correntes"/>
    <n v="0"/>
    <n v="2527865.5099999998"/>
    <n v="250588.2"/>
    <n v="164099.14000000001"/>
    <n v="164099.14000000001"/>
    <x v="1"/>
    <x v="5"/>
    <x v="5"/>
    <x v="1"/>
    <x v="10"/>
  </r>
  <r>
    <n v="420001"/>
    <s v="Gabinete do Vice-Governador do Estado"/>
    <n v="4"/>
    <s v="Administração"/>
    <n v="850"/>
    <s v="2010, 2011: Qualificação e Valorização dos Servidores Públicos; 2012, 2013, 2014, 2015, 2016, 2017, 2018, 2019, 2020: Gestão de Pessoas"/>
    <n v="1140"/>
    <s v="Administração de pessoal e encargos sociais - GVG"/>
    <n v="31"/>
    <s v="Pessoal e Encargos Sociais"/>
    <n v="3043678"/>
    <n v="523434.5"/>
    <n v="523434.5"/>
    <n v="523434.5"/>
    <n v="523434.5"/>
    <x v="1"/>
    <x v="51"/>
    <x v="2"/>
    <x v="1"/>
    <x v="1"/>
  </r>
  <r>
    <n v="270021"/>
    <s v="Instituto do Meio Ambiente do Estado de Santa Catarina - IMA"/>
    <n v="18"/>
    <s v="Gestão Ambiental"/>
    <n v="850"/>
    <s v="2010, 2011: Qualificação e Valorização dos Servidores Públicos; 2012, 2013, 2014, 2015, 2016, 2017, 2018, 2019, 2020: Gestão de Pessoas"/>
    <n v="1001"/>
    <s v="Administração de pessoal e encargos sociais - IMA"/>
    <n v="31"/>
    <s v="Pessoal e Encargos Sociais"/>
    <n v="44449717"/>
    <n v="50663403.82"/>
    <n v="42960838.119999997"/>
    <n v="42944294.5"/>
    <n v="42913312.909999996"/>
    <x v="1"/>
    <x v="9"/>
    <x v="7"/>
    <x v="1"/>
    <x v="1"/>
  </r>
  <r>
    <n v="160097"/>
    <s v="Fundo de Melhoria da Polícia Militar"/>
    <n v="6"/>
    <s v="Segurança Pública"/>
    <n v="707"/>
    <s v="Suporte Institucional Integrado"/>
    <n v="4072"/>
    <s v="Gestão estratégica, controle e suporte adminsitrativo - PM"/>
    <n v="33"/>
    <s v="Outras Despesas Correntes"/>
    <n v="26960000"/>
    <n v="32350822.34"/>
    <n v="30253029.66"/>
    <n v="27609325.170000002"/>
    <n v="27246650.82"/>
    <x v="1"/>
    <x v="6"/>
    <x v="5"/>
    <x v="1"/>
    <x v="33"/>
  </r>
  <r>
    <n v="450001"/>
    <s v="Secretaria de Estado da Educação"/>
    <n v="12"/>
    <s v="Educação"/>
    <n v="625"/>
    <s v="Valorização dos Profissionais da Educação"/>
    <n v="1172"/>
    <s v="Administração de pessoal e encargos sociais - ensino fundamental - SED"/>
    <n v="31"/>
    <s v="Pessoal e Encargos Sociais"/>
    <n v="1081068860"/>
    <n v="1045032818.65"/>
    <n v="1043971601.63"/>
    <n v="1043971601.63"/>
    <n v="1039930060.23"/>
    <x v="1"/>
    <x v="42"/>
    <x v="6"/>
    <x v="1"/>
    <x v="8"/>
  </r>
  <r>
    <n v="410039"/>
    <s v="Agência de Desenvolvimento Regional de São Lourenço do Oeste"/>
    <n v="12"/>
    <s v="Educação"/>
    <n v="610"/>
    <s v="Educação Básica com Qualidade e Equidade"/>
    <n v="13658"/>
    <s v="Operacionalização da educação básica - ADR - São Lourenço do Oeste"/>
    <n v="44"/>
    <s v="Investimentos"/>
    <n v="30802"/>
    <n v="1100"/>
    <n v="1100"/>
    <n v="1100"/>
    <n v="1100"/>
    <x v="1"/>
    <x v="71"/>
    <x v="6"/>
    <x v="1"/>
    <x v="6"/>
  </r>
  <r>
    <n v="410041"/>
    <s v="Agência de Desenvolvimento Regional de Xanxerê"/>
    <n v="12"/>
    <s v="Educação"/>
    <n v="610"/>
    <s v="Educação Básica com Qualidade e Equidade"/>
    <n v="13706"/>
    <s v="Operacionalização da educação básica - ADR - Xanxerê"/>
    <n v="44"/>
    <s v="Investimentos"/>
    <n v="72503"/>
    <n v="6775.5"/>
    <n v="6775.5"/>
    <n v="6775.5"/>
    <n v="6775.5"/>
    <x v="1"/>
    <x v="69"/>
    <x v="6"/>
    <x v="1"/>
    <x v="6"/>
  </r>
  <r>
    <n v="410042"/>
    <s v="Agência de Desenvolvimento Regional de Concórdia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20487.849999999999"/>
    <n v="20487.849999999999"/>
    <n v="20487.849999999999"/>
    <n v="20487.849999999999"/>
    <x v="1"/>
    <x v="78"/>
    <x v="0"/>
    <x v="1"/>
    <x v="2"/>
  </r>
  <r>
    <n v="470091"/>
    <s v="Fundo de Materiais, Publicações e Impressos Oficiais"/>
    <n v="4"/>
    <s v="Administração"/>
    <n v="850"/>
    <s v="2010, 2011: Qualificação e Valorização dos Servidores Públicos; 2012, 2013, 2014, 2015, 2016, 2017, 2018, 2019, 2020: Gestão de Pessoas"/>
    <n v="2702"/>
    <s v="Capacitação profissional dos agentes públicos - FMPIO - SEA"/>
    <n v="33"/>
    <s v="Outras Despesas Correntes"/>
    <n v="882802"/>
    <n v="880402"/>
    <n v="152111.32"/>
    <n v="152111.32"/>
    <n v="152111.32"/>
    <x v="1"/>
    <x v="36"/>
    <x v="2"/>
    <x v="1"/>
    <x v="1"/>
  </r>
  <r>
    <n v="520002"/>
    <s v="Encargos Gerais do Estado"/>
    <n v="12"/>
    <s v="Educação"/>
    <n v="990"/>
    <s v="Encargos Especiais"/>
    <n v="14226"/>
    <s v="Encargos gerais com serviços da divida pública da Educação"/>
    <n v="32"/>
    <s v="Juros e Encargos da Dívida"/>
    <n v="0"/>
    <n v="73524907.680000007"/>
    <n v="73524907.680000007"/>
    <n v="73524907.680000007"/>
    <n v="73524907.680000007"/>
    <x v="1"/>
    <x v="3"/>
    <x v="6"/>
    <x v="1"/>
    <x v="3"/>
  </r>
  <r>
    <n v="270092"/>
    <s v="Fundo Estadual de Recursos Hídricos"/>
    <n v="18"/>
    <s v="Gestão Ambiental"/>
    <n v="350"/>
    <s v="Gestão dos Recursos Hídricos"/>
    <n v="11834"/>
    <s v="Organização, estruturação e gestão do CERH e FEHIDRO"/>
    <n v="31"/>
    <s v="Pessoal e Encargos Sociais"/>
    <n v="0"/>
    <n v="40400"/>
    <n v="8000"/>
    <n v="0"/>
    <n v="0"/>
    <x v="1"/>
    <x v="62"/>
    <x v="7"/>
    <x v="1"/>
    <x v="26"/>
  </r>
  <r>
    <n v="410039"/>
    <s v="Agência de Desenvolvimento Regional de São Lourenço do Oeste"/>
    <n v="4"/>
    <s v="Administração"/>
    <n v="900"/>
    <s v="Gestão Administrativa - Poder Executivo"/>
    <n v="13652"/>
    <s v="Administração e manutenção dos serviços administrativos gerais - ADR - São Lourenço do Oeste"/>
    <n v="33"/>
    <s v="Outras Despesas Correntes"/>
    <n v="389300"/>
    <n v="68755.87"/>
    <n v="68755.87"/>
    <n v="68755.87"/>
    <n v="68755.87"/>
    <x v="1"/>
    <x v="71"/>
    <x v="2"/>
    <x v="1"/>
    <x v="4"/>
  </r>
  <r>
    <n v="410011"/>
    <s v="Agência de Desenvolvimento do Turismo de Santa Catarina"/>
    <n v="23"/>
    <s v="Comércio e Serviços"/>
    <n v="640"/>
    <s v="Desenvolvimento do Turismo Catarinense"/>
    <n v="14593"/>
    <s v="Elaboração de estudos e pesquisas de turismo"/>
    <n v="33"/>
    <s v="Outras Despesas Correntes"/>
    <n v="0"/>
    <n v="57032"/>
    <n v="0"/>
    <n v="0"/>
    <n v="0"/>
    <x v="1"/>
    <x v="31"/>
    <x v="12"/>
    <x v="1"/>
    <x v="20"/>
  </r>
  <r>
    <n v="410038"/>
    <s v="Agência de Desenvolvimento Regional de Maravilha"/>
    <n v="4"/>
    <s v="Administração"/>
    <n v="900"/>
    <s v="Gestão Administrativa - Poder Executivo"/>
    <n v="13634"/>
    <s v="Administração e manutenção dos serviços administrativos gerais - ADR - Maravilha"/>
    <n v="33"/>
    <s v="Outras Despesas Correntes"/>
    <n v="371000"/>
    <n v="110529.77"/>
    <n v="110529.77"/>
    <n v="110529.77"/>
    <n v="110529.77"/>
    <x v="1"/>
    <x v="34"/>
    <x v="2"/>
    <x v="1"/>
    <x v="4"/>
  </r>
  <r>
    <n v="410060"/>
    <s v="Agência de Desenvolvimento Regional de Mafra"/>
    <n v="4"/>
    <s v="Administração"/>
    <n v="850"/>
    <s v="2010, 2011: Qualificação e Valorização dos Servidores Públicos; 2012, 2013, 2014, 2015, 2016, 2017, 2018, 2019, 2020: Gestão de Pessoas"/>
    <n v="13884"/>
    <s v="Administração de pessoal e encargos sociais - ADR - Mafra"/>
    <n v="33"/>
    <s v="Outras Despesas Correntes"/>
    <n v="205078"/>
    <n v="92535.05"/>
    <n v="92535.05"/>
    <n v="92535.05"/>
    <n v="92535.05"/>
    <x v="1"/>
    <x v="2"/>
    <x v="2"/>
    <x v="1"/>
    <x v="1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3264"/>
    <s v="2016: Cofinanciamento Estadual para as Equipes de Atenção Básica na Saúde Prisional; 2017, 2018, 2019: Repasse financeiro estadual para as equipes de atenção básica na saúde prisional; 2020: Incentivo financeiro para a política de atenção integral a saúde das pessoas privadas de liberdade"/>
    <n v="33"/>
    <s v="Outras Despesas Correntes"/>
    <n v="900000"/>
    <n v="1420350.16"/>
    <n v="1161299.46"/>
    <n v="1161228.68"/>
    <n v="1161228.68"/>
    <x v="1"/>
    <x v="0"/>
    <x v="0"/>
    <x v="1"/>
    <x v="54"/>
  </r>
  <r>
    <n v="480091"/>
    <s v="Fundo Estadual de Saúde"/>
    <n v="10"/>
    <s v="Saúde"/>
    <n v="705"/>
    <s v="Segurança Cidadã"/>
    <n v="10674"/>
    <s v="2011, 2012, 2013, 2014, 2015, 2016, 2017, 2018, 2019: Ampliação e modernização do PROERD - SES; 2020: Ações no programa educacional de resistência às drogas e à violência - PROERD"/>
    <n v="33"/>
    <s v="Outras Despesas Correntes"/>
    <n v="266200"/>
    <n v="20800"/>
    <n v="0"/>
    <n v="0"/>
    <n v="0"/>
    <x v="1"/>
    <x v="0"/>
    <x v="0"/>
    <x v="1"/>
    <x v="51"/>
  </r>
  <r>
    <n v="530025"/>
    <s v="Departamento Estadual de Infraestrutura"/>
    <n v="26"/>
    <s v="Transporte"/>
    <n v="140"/>
    <s v="Reabilitação e Aumento de Capacidade de Rodovias"/>
    <n v="2325"/>
    <s v="AP - Reabilitação da SC-477, trecho Canoinhas - Major Vieira - BR-116"/>
    <n v="44"/>
    <s v="Investimentos"/>
    <n v="6000000"/>
    <n v="0"/>
    <n v="0"/>
    <n v="0"/>
    <n v="0"/>
    <x v="1"/>
    <x v="24"/>
    <x v="4"/>
    <x v="1"/>
    <x v="25"/>
  </r>
  <r>
    <n v="480091"/>
    <s v="Fundo Estadual de Saúde"/>
    <n v="10"/>
    <s v="Saúde"/>
    <n v="430"/>
    <s v="Atenção de Média e Alta Complexidade Ambulatorial e Hospitalar"/>
    <n v="13324"/>
    <s v="2016: AP - Construção de unidade de tratamento oncológico - SDR - Caçador; 2017, 2018: AP - Construção de unidade de tratamento oncológico - ADR - Caçador; 2019: AP - Construção de unidade de tratamento oncológico em Caçador"/>
    <n v="44"/>
    <s v="Investimentos"/>
    <n v="100000"/>
    <n v="0"/>
    <n v="0"/>
    <n v="0"/>
    <n v="0"/>
    <x v="1"/>
    <x v="0"/>
    <x v="0"/>
    <x v="1"/>
    <x v="0"/>
  </r>
  <r>
    <n v="270021"/>
    <s v="Instituto do Meio Ambiente do Estado de Santa Catarina - IMA"/>
    <n v="18"/>
    <s v="Gestão Ambiental"/>
    <n v="850"/>
    <s v="2010, 2011: Qualificação e Valorização dos Servidores Públicos; 2012, 2013, 2014, 2015, 2016, 2017, 2018, 2019, 2020: Gestão de Pessoas"/>
    <n v="5980"/>
    <s v="Encargos com estagiários - IMA"/>
    <n v="33"/>
    <s v="Outras Despesas Correntes"/>
    <n v="500000"/>
    <n v="655000"/>
    <n v="595232.09"/>
    <n v="595232.09"/>
    <n v="595232.09"/>
    <x v="1"/>
    <x v="9"/>
    <x v="7"/>
    <x v="1"/>
    <x v="1"/>
  </r>
  <r>
    <n v="410002"/>
    <s v="Procuradoria Geral do Estado"/>
    <n v="3"/>
    <s v="Essencial à Justiça"/>
    <n v="900"/>
    <s v="Gestão Administrativa - Poder Executivo"/>
    <n v="7998"/>
    <s v="2010: Manutenção de Sistemas Corporativos, Serviços e Comunicação - PGE; 2011: Manutenção de sistemas corporativos, serviços e comunicação - PGE; 2012, 2013, 2014, 2015: Aquisição de serviços e equipamentos na área de telecomunicação - PGE; 2016, 2017, 2018, 2019, 2020: Manutenção e modernização dos serviços de tecnologia da informação e comunicação - PGE"/>
    <n v="33"/>
    <s v="Outras Despesas Correntes"/>
    <n v="7000"/>
    <n v="0"/>
    <n v="0"/>
    <n v="0"/>
    <n v="0"/>
    <x v="1"/>
    <x v="73"/>
    <x v="16"/>
    <x v="1"/>
    <x v="4"/>
  </r>
  <r>
    <n v="470093"/>
    <s v="Fundo Patrimonial"/>
    <n v="4"/>
    <s v="Administração"/>
    <n v="900"/>
    <s v="Gestão Administrativa - Poder Executivo"/>
    <n v="14237"/>
    <s v="Modernização de sistemas informatizados estruturantes da SEA - FUNPAT"/>
    <n v="44"/>
    <s v="Investimentos"/>
    <n v="17112337"/>
    <n v="11614584.73"/>
    <n v="0"/>
    <n v="0"/>
    <n v="0"/>
    <x v="1"/>
    <x v="46"/>
    <x v="2"/>
    <x v="1"/>
    <x v="4"/>
  </r>
  <r>
    <n v="410047"/>
    <s v="Agência de Desenvolvimento Regional de Curitibanos"/>
    <n v="12"/>
    <s v="Educação"/>
    <n v="610"/>
    <s v="Educação Básica com Qualidade e Equidade"/>
    <n v="13835"/>
    <s v="AP - Manutenção e reforma de escolas - educação básica - ADR - Curitibanos"/>
    <n v="33"/>
    <s v="Outras Despesas Correntes"/>
    <n v="449475"/>
    <n v="16988.75"/>
    <n v="16988.75"/>
    <n v="16988.75"/>
    <n v="16988.75"/>
    <x v="1"/>
    <x v="32"/>
    <x v="6"/>
    <x v="1"/>
    <x v="6"/>
  </r>
  <r>
    <n v="230023"/>
    <s v="Santa Catarina Turismo S.A."/>
    <n v="23"/>
    <s v="Comércio e Serviços"/>
    <n v="640"/>
    <s v="Desenvolvimento do Turismo Catarinense"/>
    <n v="11532"/>
    <s v="2012, 2013, 2014, 2015: Implantação de um sistema estadual de informações turísticas; 2016, 2017, 2018, 2019: Geração de informações turísticas de Santa Catarina"/>
    <n v="33"/>
    <s v="Outras Despesas Correntes"/>
    <n v="5000"/>
    <n v="0"/>
    <n v="0"/>
    <n v="0"/>
    <n v="0"/>
    <x v="1"/>
    <x v="64"/>
    <x v="12"/>
    <x v="1"/>
    <x v="20"/>
  </r>
  <r>
    <n v="440093"/>
    <s v="Fundo Estadual de Desenvolvimento Rural"/>
    <n v="20"/>
    <s v="Agricultura"/>
    <n v="335"/>
    <s v="Santa Catarina Rural"/>
    <n v="11348"/>
    <s v="2012, 2013, 2014, 2015: Melhoria e diversificação dos sistemas de produção - FDR; 2016, 2017, 2018, 2019: Apoio financeiro a projetos de melhoria de sistemas de produção - FDR"/>
    <n v="33"/>
    <s v="Outras Despesas Correntes"/>
    <n v="100000"/>
    <n v="0"/>
    <n v="0"/>
    <n v="0"/>
    <n v="0"/>
    <x v="0"/>
    <x v="18"/>
    <x v="8"/>
    <x v="33"/>
    <x v="71"/>
  </r>
  <r>
    <n v="520030"/>
    <s v="Fundação Escola de Governo - ENA"/>
    <n v="4"/>
    <s v="Administração"/>
    <n v="825"/>
    <s v="2012, 2013, 2014, 2015, 2016, 2017, 2018, 2019: Formação de Gestores Públicos; 2020: Qualificação dos Agentes Públicos"/>
    <n v="11445"/>
    <s v="Cursos Ciclo Longo - Capacitação - ENA"/>
    <n v="33"/>
    <s v="Outras Despesas Correntes"/>
    <n v="641030"/>
    <n v="590000"/>
    <n v="0"/>
    <n v="0"/>
    <n v="0"/>
    <x v="1"/>
    <x v="58"/>
    <x v="2"/>
    <x v="1"/>
    <x v="68"/>
  </r>
  <r>
    <n v="450022"/>
    <s v="Fundação Universidade do Estado de Santa Catarina"/>
    <n v="12"/>
    <s v="Educação"/>
    <n v="630"/>
    <s v="Gestão do Ensino Superior"/>
    <n v="12709"/>
    <s v="2014, 2015, 2016: Ampliação e expansão do campus da UDESC - SDR- Ibirama; 2017, 2018, 2019: Ampliação e expansão do campus da UDESC - ADR - Ibirama; 2020: Aquisição, construção e reforma de bens imóveis - UDESC/Ibirama - CEAVI"/>
    <n v="44"/>
    <s v="Investimentos"/>
    <n v="475000"/>
    <n v="3509131.69"/>
    <n v="1267239.82"/>
    <n v="1187239.82"/>
    <n v="1187239.82"/>
    <x v="1"/>
    <x v="50"/>
    <x v="6"/>
    <x v="1"/>
    <x v="36"/>
  </r>
  <r>
    <n v="160091"/>
    <s v="Fundo para Melhoria da Segurança Pública"/>
    <n v="6"/>
    <s v="Segurança Pública"/>
    <n v="705"/>
    <s v="Segurança Cidadã"/>
    <n v="13163"/>
    <s v="Gestão da emissão da carteira nacional de habilitação - DETRAN"/>
    <n v="33"/>
    <s v="Outras Despesas Correntes"/>
    <n v="47104924"/>
    <n v="41344702.469999999"/>
    <n v="36672401.32"/>
    <n v="36672401.32"/>
    <n v="36672401.32"/>
    <x v="1"/>
    <x v="65"/>
    <x v="5"/>
    <x v="1"/>
    <x v="51"/>
  </r>
  <r>
    <n v="410048"/>
    <s v="Agência de Desenvolvimento Regional de Rio do Sul"/>
    <n v="12"/>
    <s v="Educação"/>
    <n v="610"/>
    <s v="Educação Básica com Qualidade e Equidade"/>
    <n v="13852"/>
    <s v="Operacionalização da educação básica - ADR - Rio do Sul"/>
    <n v="33"/>
    <s v="Outras Despesas Correntes"/>
    <n v="4822250"/>
    <n v="353096.7"/>
    <n v="353096.7"/>
    <n v="353096.7"/>
    <n v="353096.7"/>
    <x v="1"/>
    <x v="8"/>
    <x v="6"/>
    <x v="1"/>
    <x v="6"/>
  </r>
  <r>
    <n v="270023"/>
    <s v="Junta Comercial do Estado de Santa Catarina"/>
    <n v="23"/>
    <s v="Comércio e Serviços"/>
    <n v="900"/>
    <s v="Gestão Administrativa - Poder Executivo"/>
    <n v="5253"/>
    <s v="Administração e manutenção dos serviços administrativos gerais - JUCESC"/>
    <n v="44"/>
    <s v="Investimentos"/>
    <n v="36000"/>
    <n v="36000"/>
    <n v="7689"/>
    <n v="7689"/>
    <n v="6279"/>
    <x v="1"/>
    <x v="55"/>
    <x v="12"/>
    <x v="1"/>
    <x v="4"/>
  </r>
  <r>
    <n v="480091"/>
    <s v="Fundo Estadual de Saúde"/>
    <n v="10"/>
    <s v="Saúde"/>
    <n v="430"/>
    <s v="Atenção de Média e Alta Complexidade Ambulatorial e Hospitalar"/>
    <n v="13336"/>
    <s v="2016: AP - Readequação dos serviços prestados pelo SAMU - SDR - Timbó; 2017, 2018: AP - Readequação dos serviços prestados pelo SAMU - ADR - Timbó; 2019: AP - Readequação dos serviços prestados pelo SAMU na região de Timbó"/>
    <n v="33"/>
    <s v="Outras Despesas Correntes"/>
    <n v="100000"/>
    <n v="0"/>
    <n v="0"/>
    <n v="0"/>
    <n v="0"/>
    <x v="1"/>
    <x v="0"/>
    <x v="0"/>
    <x v="1"/>
    <x v="0"/>
  </r>
  <r>
    <n v="530025"/>
    <s v="Departamento Estadual de Infraestrutura"/>
    <n v="18"/>
    <s v="Gestão Ambiental"/>
    <n v="350"/>
    <s v="Gestão dos Recursos Hídricos"/>
    <n v="88"/>
    <s v="Medidas de compensação ambiental decorrentes da construção de obras hidráulicas - DEINFRA"/>
    <n v="44"/>
    <s v="Investimentos"/>
    <n v="276860"/>
    <n v="0"/>
    <n v="0"/>
    <n v="0"/>
    <n v="0"/>
    <x v="1"/>
    <x v="24"/>
    <x v="7"/>
    <x v="1"/>
    <x v="26"/>
  </r>
  <r>
    <n v="530025"/>
    <s v="Departamento Estadual de Infraestrutura"/>
    <n v="14"/>
    <s v="Direitos da Cidadania"/>
    <n v="750"/>
    <s v="Expansão e Modernização do Sistema Prisional e Socioeducativo"/>
    <n v="10924"/>
    <s v="Construção, reforma e ampliação de unidades do sistema prisional e socioeducativo"/>
    <n v="44"/>
    <s v="Investimentos"/>
    <n v="0"/>
    <n v="0"/>
    <n v="0"/>
    <n v="0"/>
    <n v="0"/>
    <x v="0"/>
    <x v="24"/>
    <x v="9"/>
    <x v="5"/>
    <x v="43"/>
  </r>
  <r>
    <n v="160084"/>
    <s v="Fundo de Melhoria da Polícia Civil"/>
    <n v="6"/>
    <s v="Segurança Pública"/>
    <n v="706"/>
    <s v="De Olho no Crime"/>
    <n v="6666"/>
    <s v="Operação Veraneio Segura - PC"/>
    <n v="33"/>
    <s v="Outras Despesas Correntes"/>
    <n v="4900000"/>
    <n v="2912223"/>
    <n v="2906607"/>
    <n v="2693587"/>
    <n v="2693587"/>
    <x v="1"/>
    <x v="52"/>
    <x v="5"/>
    <x v="1"/>
    <x v="5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2071"/>
    <s v="Apoio técnico aos municípios para o Programa Bolsa Família e Cadastro Único"/>
    <n v="33"/>
    <s v="Outras Despesas Correntes"/>
    <n v="108834"/>
    <n v="931079.05"/>
    <n v="189698.52"/>
    <n v="115877.95"/>
    <n v="115877.95"/>
    <x v="1"/>
    <x v="67"/>
    <x v="11"/>
    <x v="1"/>
    <x v="47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1296"/>
    <s v="Pavimentação da SC-114 Caminho das Neves, trecho São Joaquim - Divisa SC/RS"/>
    <n v="44"/>
    <s v="Investimentos"/>
    <n v="1000000"/>
    <n v="0"/>
    <n v="0"/>
    <n v="0"/>
    <n v="0"/>
    <x v="1"/>
    <x v="24"/>
    <x v="4"/>
    <x v="1"/>
    <x v="15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8"/>
    <s v="Gestão do Projeto - PROFISCO II"/>
    <n v="33"/>
    <s v="Outras Despesas Correntes"/>
    <n v="1051000"/>
    <n v="1051000"/>
    <n v="0"/>
    <n v="0"/>
    <n v="0"/>
    <x v="1"/>
    <x v="83"/>
    <x v="2"/>
    <x v="1"/>
    <x v="56"/>
  </r>
  <r>
    <n v="270092"/>
    <s v="Fundo Estadual de Recursos Hídricos"/>
    <n v="18"/>
    <s v="Gestão Ambiental"/>
    <n v="350"/>
    <s v="Gestão dos Recursos Hídricos"/>
    <n v="6500"/>
    <s v="Sistema de outorga de direito de uso e cobrança de recursos hídricos - SDE"/>
    <n v="31"/>
    <s v="Pessoal e Encargos Sociais"/>
    <n v="0"/>
    <n v="50000"/>
    <n v="50000"/>
    <n v="37639.019999999997"/>
    <n v="37639.019999999997"/>
    <x v="1"/>
    <x v="62"/>
    <x v="7"/>
    <x v="1"/>
    <x v="26"/>
  </r>
  <r>
    <n v="410038"/>
    <s v="Agência de Desenvolvimento Regional de Maravilha"/>
    <n v="4"/>
    <s v="Administração"/>
    <n v="850"/>
    <s v="2010, 2011: Qualificação e Valorização dos Servidores Públicos; 2012, 2013, 2014, 2015, 2016, 2017, 2018, 2019, 2020: Gestão de Pessoas"/>
    <n v="13642"/>
    <s v="Encargos com estagiários - ADR - Maravilha"/>
    <n v="33"/>
    <s v="Outras Despesas Correntes"/>
    <n v="15010"/>
    <n v="2338.33"/>
    <n v="2338.33"/>
    <n v="2338.33"/>
    <n v="2338.33"/>
    <x v="1"/>
    <x v="34"/>
    <x v="2"/>
    <x v="1"/>
    <x v="1"/>
  </r>
  <r>
    <n v="230022"/>
    <s v="Fundação  Catarinense de Cultura"/>
    <n v="13"/>
    <s v="Cultura"/>
    <n v="850"/>
    <s v="2010, 2011: Qualificação e Valorização dos Servidores Públicos; 2012, 2013, 2014, 2015, 2016, 2017, 2018, 2019, 2020: Gestão de Pessoas"/>
    <n v="4178"/>
    <s v="Encargos com estagiários - FCC"/>
    <n v="33"/>
    <s v="Outras Despesas Correntes"/>
    <n v="130000"/>
    <n v="200567.2"/>
    <n v="200567.2"/>
    <n v="197641.93"/>
    <n v="197641.93"/>
    <x v="1"/>
    <x v="38"/>
    <x v="14"/>
    <x v="1"/>
    <x v="1"/>
  </r>
  <r>
    <n v="550001"/>
    <s v="Defesa Civil"/>
    <n v="6"/>
    <s v="Segurança Pública"/>
    <n v="730"/>
    <s v="Gestão de Riscos"/>
    <n v="11883"/>
    <s v="Estruturação das unidades de Proteção Civil"/>
    <n v="33"/>
    <s v="Outras Despesas Correntes"/>
    <n v="0"/>
    <n v="334.62"/>
    <n v="334.62"/>
    <n v="334.62"/>
    <n v="334.62"/>
    <x v="1"/>
    <x v="86"/>
    <x v="5"/>
    <x v="1"/>
    <x v="30"/>
  </r>
  <r>
    <n v="270029"/>
    <s v="Agência de Regulação de Serviços Públicos de Santa Catarina - Aresc"/>
    <n v="4"/>
    <s v="Administração"/>
    <n v="950"/>
    <s v="Defesa dos Interesses Sociais"/>
    <n v="13011"/>
    <s v="Capacitação profissional dos agentes públicos - ARESC"/>
    <n v="33"/>
    <s v="Outras Despesas Correntes"/>
    <n v="13000"/>
    <n v="43000"/>
    <n v="24370"/>
    <n v="24370"/>
    <n v="24370"/>
    <x v="1"/>
    <x v="89"/>
    <x v="2"/>
    <x v="1"/>
    <x v="65"/>
  </r>
  <r>
    <n v="410041"/>
    <s v="Agência de Desenvolvimento Regional de Xanxerê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44"/>
    <s v="Investimentos"/>
    <n v="0"/>
    <n v="38725.040000000001"/>
    <n v="38725.040000000001"/>
    <n v="38725.040000000001"/>
    <n v="38725.040000000001"/>
    <x v="1"/>
    <x v="69"/>
    <x v="6"/>
    <x v="1"/>
    <x v="66"/>
  </r>
  <r>
    <n v="450021"/>
    <s v="Fundação Catarinense de Educação Especial"/>
    <n v="3"/>
    <s v="Essencial à Justiça"/>
    <n v="915"/>
    <s v="Gestão Estratégica - Ministério Público"/>
    <n v="6499"/>
    <s v="Reconstituição de bens lesados"/>
    <n v="44"/>
    <s v="Investimentos"/>
    <n v="0"/>
    <n v="210000"/>
    <n v="210000"/>
    <n v="210000"/>
    <n v="0"/>
    <x v="0"/>
    <x v="29"/>
    <x v="16"/>
    <x v="7"/>
    <x v="49"/>
  </r>
  <r>
    <n v="450001"/>
    <s v="Secretaria de Estado da Educação"/>
    <n v="12"/>
    <s v="Educação"/>
    <n v="625"/>
    <s v="Valorização dos Profissionais da Educação"/>
    <n v="9344"/>
    <s v="Administração de pessoal e encargos sociais - ensino profissional - SED"/>
    <n v="31"/>
    <s v="Pessoal e Encargos Sociais"/>
    <n v="14361000"/>
    <n v="1361000"/>
    <n v="0"/>
    <n v="0"/>
    <n v="0"/>
    <x v="1"/>
    <x v="42"/>
    <x v="6"/>
    <x v="1"/>
    <x v="8"/>
  </r>
  <r>
    <n v="410094"/>
    <s v="Fundo de Desenvolvimento Social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12620024"/>
    <n v="2774992.77"/>
    <n v="0"/>
    <n v="0"/>
    <n v="0"/>
    <x v="1"/>
    <x v="27"/>
    <x v="2"/>
    <x v="1"/>
    <x v="4"/>
  </r>
  <r>
    <n v="410047"/>
    <s v="Agência de Desenvolvimento Regional de Curitibanos"/>
    <n v="12"/>
    <s v="Educação"/>
    <n v="610"/>
    <s v="Educação Básica com Qualidade e Equidade"/>
    <n v="13837"/>
    <s v="Operacionalização da educação profissional - ADR - Curitibanos"/>
    <n v="44"/>
    <s v="Investimentos"/>
    <n v="52576"/>
    <n v="0"/>
    <n v="0"/>
    <n v="0"/>
    <n v="0"/>
    <x v="1"/>
    <x v="32"/>
    <x v="6"/>
    <x v="1"/>
    <x v="6"/>
  </r>
  <r>
    <n v="530025"/>
    <s v="Departamento Estadual de Infraestrutura"/>
    <n v="26"/>
    <s v="Transporte"/>
    <n v="100"/>
    <s v="2010, 2011: ProPav Rural; 2012, 2013, 2014, 2015, 2016, 2017, 2018, 2019, 2020: Caminhos do Desenvolvimento"/>
    <n v="1980"/>
    <s v="Reabilitação da SC-390, trecho BR-116 - Campo Belo do Sul"/>
    <n v="44"/>
    <s v="Investimentos"/>
    <n v="0"/>
    <n v="0"/>
    <n v="0"/>
    <n v="0"/>
    <n v="0"/>
    <x v="1"/>
    <x v="24"/>
    <x v="4"/>
    <x v="1"/>
    <x v="28"/>
  </r>
  <r>
    <n v="480091"/>
    <s v="Fundo Estadual de Saúde"/>
    <n v="10"/>
    <s v="Saúde"/>
    <n v="430"/>
    <s v="Atenção de Média e Alta Complexidade Ambulatorial e Hospitalar"/>
    <n v="13332"/>
    <s v="2016: AP - Aumento de leitos nos hospitais - SDR - Itajaí; 2017, 2018, 2019: AP - Aumento de leitos nos hospitais - ADR - Itajaí"/>
    <n v="44"/>
    <s v="Investimentos"/>
    <n v="100000"/>
    <n v="0"/>
    <n v="0"/>
    <n v="0"/>
    <n v="0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338"/>
    <s v="2016: AP - Incentivos financeiros para custeio do Hospital Bom Jesus  - SDR - Ituporanga; 2017, 2018: AP - Incentivos financeiros para custeio do Hospital Bom Jesus - ADR - Ituporanga; 2019: AP - Incentivos financeiros para custeio do Hospital Bom Jesus em Ituporanga"/>
    <n v="33"/>
    <s v="Outras Despesas Correntes"/>
    <n v="100000"/>
    <n v="0"/>
    <n v="0"/>
    <n v="0"/>
    <n v="0"/>
    <x v="1"/>
    <x v="0"/>
    <x v="0"/>
    <x v="1"/>
    <x v="0"/>
  </r>
  <r>
    <n v="270029"/>
    <s v="Agência de Regulação de Serviços Públicos de Santa Catarina - Aresc"/>
    <n v="25"/>
    <s v="Energia"/>
    <n v="950"/>
    <s v="Defesa dos Interesses Sociais"/>
    <n v="13045"/>
    <s v="Fiscalização e regulação de gás natural canalizado - ARESC"/>
    <n v="33"/>
    <s v="Outras Despesas Correntes"/>
    <n v="95000"/>
    <n v="95000"/>
    <n v="0"/>
    <n v="0"/>
    <n v="0"/>
    <x v="1"/>
    <x v="89"/>
    <x v="22"/>
    <x v="1"/>
    <x v="65"/>
  </r>
  <r>
    <n v="530025"/>
    <s v="Departamento Estadual de Infraestrutura"/>
    <n v="26"/>
    <s v="Transporte"/>
    <n v="100"/>
    <s v="2010, 2011: ProPav Rural; 2012, 2013, 2014, 2015, 2016, 2017, 2018, 2019, 2020: Caminhos do Desenvolvimento"/>
    <n v="14149"/>
    <s v="Reabilitação da Ponte Hercílio Luz - Serviços Estruturais Complementares"/>
    <n v="44"/>
    <s v="Investimentos"/>
    <n v="7900000"/>
    <n v="0"/>
    <n v="0"/>
    <n v="0"/>
    <n v="0"/>
    <x v="1"/>
    <x v="24"/>
    <x v="4"/>
    <x v="1"/>
    <x v="28"/>
  </r>
  <r>
    <n v="160084"/>
    <s v="Fundo de Melhoria da Polícia Civil"/>
    <n v="6"/>
    <s v="Segurança Pública"/>
    <n v="707"/>
    <s v="Suporte Institucional Integrado"/>
    <n v="6753"/>
    <s v="2010: Manutenção e Serviços Administrativos Gerais - PC; 2011: Manutenção e serviços administrativos gerais - PC; 2012, 2013, 2014, 2015: Contratação de serviços para operacionalização da administração - PC; 2016: Administração e manutenção dos serviços administrativos gerais - PC; 2017, 2018, 2019: Administração e Manutenção dos insumos, materiais e serviços administrativos gerais - PC; 2020: Administração e gestão da estrutura administrativa - PC"/>
    <n v="31"/>
    <s v="Pessoal e Encargos Sociais"/>
    <n v="0"/>
    <n v="0"/>
    <n v="0"/>
    <n v="0"/>
    <n v="0"/>
    <x v="1"/>
    <x v="52"/>
    <x v="5"/>
    <x v="1"/>
    <x v="33"/>
  </r>
  <r>
    <n v="480091"/>
    <s v="Fundo Estadual de Saúde"/>
    <n v="10"/>
    <s v="Saúde"/>
    <n v="430"/>
    <s v="Atenção de Média e Alta Complexidade Ambulatorial e Hospitalar"/>
    <n v="13340"/>
    <s v="2016: AP - Incentivos financeiros para manutenção e investimentos nos hospitais da região  - SDR - Taió; 2017, 2018: AP - Incentivos financeiros para manutenção e investimentos nos hospitais da região - ADR - Taió; 2019: AP - Incentivos financeiros para manutenção e investimentos nos hospitais da região de Taió"/>
    <n v="33"/>
    <s v="Outras Despesas Correntes"/>
    <n v="100000"/>
    <n v="0"/>
    <n v="0"/>
    <n v="0"/>
    <n v="0"/>
    <x v="1"/>
    <x v="0"/>
    <x v="0"/>
    <x v="1"/>
    <x v="0"/>
  </r>
  <r>
    <n v="270001"/>
    <s v="Secretaria de Estado do Desenvolvimento Econômico Sustentável"/>
    <n v="18"/>
    <s v="Gestão Ambiental"/>
    <n v="348"/>
    <s v="Gestão Ambiental Estratégica"/>
    <n v="9419"/>
    <s v="Apoiar projetos de educação, estudos e pesquisa na área ambiental"/>
    <n v="33"/>
    <s v="Outras Despesas Correntes"/>
    <n v="500000"/>
    <n v="500000"/>
    <n v="0"/>
    <n v="0"/>
    <n v="0"/>
    <x v="1"/>
    <x v="61"/>
    <x v="7"/>
    <x v="1"/>
    <x v="62"/>
  </r>
  <r>
    <n v="410039"/>
    <s v="Agência de Desenvolvimento Regional de São Lourenço do Oeste"/>
    <n v="12"/>
    <s v="Educação"/>
    <n v="610"/>
    <s v="Educação Básica com Qualidade e Equidade"/>
    <n v="13665"/>
    <s v="AP - Manutenção e reforma de escolas - educação básica - ADR - São Lourenço do Oeste"/>
    <n v="44"/>
    <s v="Investimentos"/>
    <n v="12814"/>
    <n v="0"/>
    <n v="0"/>
    <n v="0"/>
    <n v="0"/>
    <x v="1"/>
    <x v="71"/>
    <x v="6"/>
    <x v="1"/>
    <x v="6"/>
  </r>
  <r>
    <n v="480091"/>
    <s v="Fundo Estadual de Saúde"/>
    <n v="10"/>
    <s v="Saúde"/>
    <n v="430"/>
    <s v="Atenção de Média e Alta Complexidade Ambulatorial e Hospitalar"/>
    <n v="13274"/>
    <s v="2016: AP - Implementar a rede de atendimento hospitalar do extremo oeste - SDR - Itapiranga; 2017, 2018: AP - Implementar a rede de atendimento hospitalar do extremo oeste - ADR - Itapiranga; 2019: AP - Implementar a rede de atendimento hospitalar do extremo oeste emItapiranga"/>
    <n v="33"/>
    <s v="Outras Despesas Correntes"/>
    <n v="100000"/>
    <n v="0"/>
    <n v="0"/>
    <n v="0"/>
    <n v="0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348"/>
    <s v="2016: AP - Construção de Central Regional de Emergência - SDR - Joinville; 2017, 2018, 2019: AP - Construção de Central Regional de Emergência - ADR - Joinville"/>
    <n v="44"/>
    <s v="Investimentos"/>
    <n v="100000"/>
    <n v="0"/>
    <n v="0"/>
    <n v="0"/>
    <n v="0"/>
    <x v="1"/>
    <x v="0"/>
    <x v="0"/>
    <x v="1"/>
    <x v="0"/>
  </r>
  <r>
    <n v="410048"/>
    <s v="Agência de Desenvolvimento Regional de Rio do Sul"/>
    <n v="4"/>
    <s v="Administração"/>
    <n v="850"/>
    <s v="2010, 2011: Qualificação e Valorização dos Servidores Públicos; 2012, 2013, 2014, 2015, 2016, 2017, 2018, 2019, 2020: Gestão de Pessoas"/>
    <n v="13844"/>
    <s v="Encargos com estagiários - ADR - Rio do Sul"/>
    <n v="33"/>
    <s v="Outras Despesas Correntes"/>
    <n v="21870"/>
    <n v="0"/>
    <n v="0"/>
    <n v="0"/>
    <n v="0"/>
    <x v="1"/>
    <x v="8"/>
    <x v="2"/>
    <x v="1"/>
    <x v="1"/>
  </r>
  <r>
    <n v="410060"/>
    <s v="Agência de Desenvolvimento Regional de Mafra"/>
    <n v="12"/>
    <s v="Educação"/>
    <n v="610"/>
    <s v="Educação Básica com Qualidade e Equidade"/>
    <n v="13894"/>
    <s v="Operacionalização da educação profissional - ADR - Mafra"/>
    <n v="44"/>
    <s v="Investimentos"/>
    <n v="119641"/>
    <n v="0"/>
    <n v="0"/>
    <n v="0"/>
    <n v="0"/>
    <x v="1"/>
    <x v="2"/>
    <x v="6"/>
    <x v="1"/>
    <x v="6"/>
  </r>
  <r>
    <n v="420001"/>
    <s v="Gabinete do Vice-Governador do Estado"/>
    <n v="12"/>
    <s v="Educação"/>
    <n v="900"/>
    <s v="Gestão Administrativa - Poder Executivo"/>
    <n v="4840"/>
    <s v="Administração e manutenção dos serviços administrativos gerais - SED"/>
    <n v="31"/>
    <s v="Pessoal e Encargos Sociais"/>
    <n v="0"/>
    <n v="0"/>
    <n v="0"/>
    <n v="0"/>
    <n v="0"/>
    <x v="1"/>
    <x v="51"/>
    <x v="6"/>
    <x v="1"/>
    <x v="4"/>
  </r>
  <r>
    <n v="410058"/>
    <s v="Agência de Desenvolvimento Regional de Joinville"/>
    <n v="12"/>
    <s v="Educação"/>
    <n v="610"/>
    <s v="Educação Básica com Qualidade e Equidade"/>
    <n v="13890"/>
    <s v="Administração e manutenção da Gerência Regional de Educação - ADR - Joinville"/>
    <n v="44"/>
    <s v="Investimentos"/>
    <n v="89759"/>
    <n v="0"/>
    <n v="0"/>
    <n v="0"/>
    <n v="0"/>
    <x v="1"/>
    <x v="26"/>
    <x v="6"/>
    <x v="1"/>
    <x v="6"/>
  </r>
  <r>
    <n v="530001"/>
    <s v="Secretaria de Estado da Infraestrutura e Mobilidade"/>
    <n v="18"/>
    <s v="Gestão Ambiental"/>
    <n v="350"/>
    <s v="Gestão dos Recursos Hídricos"/>
    <n v="14518"/>
    <s v="Medidas de compensação ambiental decorrentes da construção de obras hidráulicas"/>
    <n v="44"/>
    <s v="Investimentos"/>
    <n v="0"/>
    <n v="176860"/>
    <n v="0"/>
    <n v="0"/>
    <n v="0"/>
    <x v="1"/>
    <x v="5"/>
    <x v="7"/>
    <x v="1"/>
    <x v="26"/>
  </r>
  <r>
    <n v="530001"/>
    <s v="Secretaria de Estado da Infraestrutura e Mobilidade"/>
    <n v="26"/>
    <s v="Transporte"/>
    <n v="105"/>
    <s v="2010, 2011: ProPav Urbano; 2012, 2013, 2014, 2015, 2016, 2017, 2018, 2019, 2020: Mobilidade Urbana"/>
    <n v="14313"/>
    <s v="Implantação da Via Rápida, trecho Criciúma - BR-101 - BID-VI"/>
    <n v="44"/>
    <s v="Investimentos"/>
    <n v="0"/>
    <n v="2536419.17"/>
    <n v="0"/>
    <n v="0"/>
    <n v="0"/>
    <x v="1"/>
    <x v="5"/>
    <x v="4"/>
    <x v="1"/>
    <x v="61"/>
  </r>
  <r>
    <n v="230022"/>
    <s v="Fundação  Catarinense de Cultura"/>
    <n v="13"/>
    <s v="Cultura"/>
    <n v="900"/>
    <s v="Gestão Administrativa - Poder Executivo"/>
    <n v="4775"/>
    <s v="Manutenção e modernização dos serviços de tecnologia da informação e comunicação - FCC"/>
    <n v="33"/>
    <s v="Outras Despesas Correntes"/>
    <n v="20000"/>
    <n v="0"/>
    <n v="0"/>
    <n v="0"/>
    <n v="0"/>
    <x v="1"/>
    <x v="38"/>
    <x v="14"/>
    <x v="1"/>
    <x v="4"/>
  </r>
  <r>
    <n v="480091"/>
    <s v="Fundo Estadual de Saúde"/>
    <n v="10"/>
    <s v="Saúde"/>
    <n v="100"/>
    <s v="2010, 2011: ProPav Rural; 2012, 2013, 2014, 2015, 2016, 2017, 2018, 2019, 2020: Caminhos do Desenvolvimento"/>
    <n v="14148"/>
    <s v="Equipar as unidades da Secretaria de Estado da Saúde"/>
    <n v="44"/>
    <s v="Investimentos"/>
    <n v="2349522"/>
    <n v="3649522"/>
    <n v="0"/>
    <n v="0"/>
    <n v="0"/>
    <x v="1"/>
    <x v="0"/>
    <x v="0"/>
    <x v="1"/>
    <x v="28"/>
  </r>
  <r>
    <n v="530001"/>
    <s v="Secretaria de Estado da Infraestrutura e Mobilidade"/>
    <n v="26"/>
    <s v="Transporte"/>
    <n v="100"/>
    <s v="2010, 2011: ProPav Rural; 2012, 2013, 2014, 2015, 2016, 2017, 2018, 2019, 2020: Caminhos do Desenvolvimento"/>
    <n v="14931"/>
    <s v="Reabilitação da Ponte Hercílio Luz - Serviços Estruturais Complementares"/>
    <n v="44"/>
    <s v="Investimentos"/>
    <n v="0"/>
    <n v="7900000"/>
    <n v="0"/>
    <n v="0"/>
    <n v="0"/>
    <x v="1"/>
    <x v="5"/>
    <x v="4"/>
    <x v="1"/>
    <x v="28"/>
  </r>
  <r>
    <n v="520001"/>
    <s v="Secretaria de Estado da Fazenda"/>
    <n v="4"/>
    <s v="Administração"/>
    <n v="900"/>
    <s v="Gestão Administrativa - Poder Executivo"/>
    <n v="6237"/>
    <s v="Administração e manutenção dos serviços administrativos gerais - SEF"/>
    <n v="33"/>
    <s v="Outras Despesas Correntes"/>
    <n v="15544332"/>
    <n v="13513834.68"/>
    <n v="13499924.210000001"/>
    <n v="12409180.630000001"/>
    <n v="12383443.560000001"/>
    <x v="1"/>
    <x v="37"/>
    <x v="2"/>
    <x v="1"/>
    <x v="4"/>
  </r>
  <r>
    <n v="160085"/>
    <s v="Fundo de Melhoria do Corpo de Bombeiros Militar"/>
    <n v="6"/>
    <s v="Segurança Pública"/>
    <n v="707"/>
    <s v="Suporte Institucional Integrado"/>
    <n v="4387"/>
    <s v="Gestão estratégica, controle e suporte administrativo - BM"/>
    <n v="33"/>
    <s v="Outras Despesas Correntes"/>
    <n v="7348006"/>
    <n v="5574520.96"/>
    <n v="5385762.6200000001"/>
    <n v="4988285.21"/>
    <n v="4973916.71"/>
    <x v="1"/>
    <x v="41"/>
    <x v="5"/>
    <x v="1"/>
    <x v="33"/>
  </r>
  <r>
    <n v="410056"/>
    <s v="Agência de Desenvolvimento Regional de Criciúma"/>
    <n v="4"/>
    <s v="Administração"/>
    <n v="900"/>
    <s v="Gestão Administrativa - Poder Executivo"/>
    <n v="13816"/>
    <s v="Administração e manutenção dos serviços administrativos gerais - ADR - Criciúma"/>
    <n v="33"/>
    <s v="Outras Despesas Correntes"/>
    <n v="880000"/>
    <n v="170382.38"/>
    <n v="170382.38"/>
    <n v="170382.38"/>
    <n v="170382.38"/>
    <x v="1"/>
    <x v="19"/>
    <x v="2"/>
    <x v="1"/>
    <x v="4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2117"/>
    <s v="Assistência técnica e extensão no meio rural e pesqueiro - EPAGRI"/>
    <n v="33"/>
    <s v="Outras Despesas Correntes"/>
    <n v="8411980"/>
    <n v="9905967.2300000004"/>
    <n v="7299185.2000000002"/>
    <n v="6834327.3799999999"/>
    <n v="6595134.5700000003"/>
    <x v="1"/>
    <x v="13"/>
    <x v="8"/>
    <x v="1"/>
    <x v="9"/>
  </r>
  <r>
    <n v="440094"/>
    <s v="Fundo Estadual de Sanidade Animal"/>
    <n v="20"/>
    <s v="Agricultura"/>
    <n v="315"/>
    <s v="Defesa Sanitária Agropecuária"/>
    <n v="11286"/>
    <s v="2012, 2013, 2014, 2015: Indenizações em ações sanitárias - FSA; 2016, 2017, 2018, 2019, 2020: Indenizações em emergências e ações sanitárias - FSA"/>
    <n v="33"/>
    <s v="Outras Despesas Correntes"/>
    <n v="5199280"/>
    <n v="9961330"/>
    <n v="8636818.5800000001"/>
    <n v="8636818.5800000001"/>
    <n v="8636818.5800000001"/>
    <x v="1"/>
    <x v="94"/>
    <x v="8"/>
    <x v="1"/>
    <x v="42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3715"/>
    <s v="Manutenção e modernização dos serviços de tecnologia da informação e comunicação - EPAGRI"/>
    <n v="33"/>
    <s v="Outras Despesas Correntes"/>
    <n v="6568012"/>
    <n v="3373646.82"/>
    <n v="3230471.16"/>
    <n v="3011066.84"/>
    <n v="3000371.01"/>
    <x v="1"/>
    <x v="13"/>
    <x v="8"/>
    <x v="1"/>
    <x v="9"/>
  </r>
  <r>
    <n v="480091"/>
    <s v="Fundo Estadual de Saúde"/>
    <n v="10"/>
    <s v="Saúde"/>
    <n v="430"/>
    <s v="Atenção de Média e Alta Complexidade Ambulatorial e Hospitalar"/>
    <n v="11438"/>
    <s v="2012, 2013, 2014, 2015: Implantação da Rede Cegonha; 2016: Implantação e manutenção da Rede Cegonha; 2017, 2018, 2019, 2020: Rede Cegonha"/>
    <n v="33"/>
    <s v="Outras Despesas Correntes"/>
    <n v="16500000"/>
    <n v="16639436.98"/>
    <n v="10185160.16"/>
    <n v="8871425.9900000002"/>
    <n v="8642210.8599999994"/>
    <x v="1"/>
    <x v="0"/>
    <x v="0"/>
    <x v="1"/>
    <x v="0"/>
  </r>
  <r>
    <n v="530001"/>
    <s v="Secretaria de Estado da Infraestrutura e Mobilidade"/>
    <n v="26"/>
    <s v="Transporte"/>
    <n v="900"/>
    <s v="Gestão Administrativa - Poder Executivo"/>
    <n v="4216"/>
    <s v="Administração e manutenção dos serviços administrativos gerais - SIE"/>
    <n v="33"/>
    <s v="Outras Despesas Correntes"/>
    <n v="2410000"/>
    <n v="12428717.02"/>
    <n v="9518614.8599999994"/>
    <n v="7198586.5300000003"/>
    <n v="6043187.6399999997"/>
    <x v="1"/>
    <x v="5"/>
    <x v="4"/>
    <x v="1"/>
    <x v="4"/>
  </r>
  <r>
    <n v="410041"/>
    <s v="Agência de Desenvolvimento Regional de Xanxerê"/>
    <n v="12"/>
    <s v="Educação"/>
    <n v="610"/>
    <s v="Educação Básica com Qualidade e Equidade"/>
    <n v="13712"/>
    <s v="AP - Manutenção e reforma de escolas - educação básica - ADR - Xanxerê"/>
    <n v="33"/>
    <s v="Outras Despesas Correntes"/>
    <n v="1154728"/>
    <n v="252742.08"/>
    <n v="252742.08"/>
    <n v="252742.08"/>
    <n v="252742.08"/>
    <x v="1"/>
    <x v="69"/>
    <x v="6"/>
    <x v="1"/>
    <x v="6"/>
  </r>
  <r>
    <n v="550091"/>
    <s v="Fundo Estadual de Defesa Civil"/>
    <n v="6"/>
    <s v="Segurança Pública"/>
    <n v="850"/>
    <s v="2010, 2011: Qualificação e Valorização dos Servidores Públicos; 2012, 2013, 2014, 2015, 2016, 2017, 2018, 2019, 2020: Gestão de Pessoas"/>
    <n v="13496"/>
    <s v="Administração de pessoal e encargos sociais - SDC"/>
    <n v="31"/>
    <s v="Pessoal e Encargos Sociais"/>
    <n v="5198625"/>
    <n v="5417468.4800000004"/>
    <n v="5120924.63"/>
    <n v="5120924.63"/>
    <n v="5081712.3"/>
    <x v="1"/>
    <x v="72"/>
    <x v="5"/>
    <x v="1"/>
    <x v="1"/>
  </r>
  <r>
    <n v="270001"/>
    <s v="Secretaria de Estado do Desenvolvimento Econômico Sustentável"/>
    <n v="18"/>
    <s v="Gestão Ambiental"/>
    <n v="850"/>
    <s v="2010, 2011: Qualificação e Valorização dos Servidores Públicos; 2012, 2013, 2014, 2015, 2016, 2017, 2018, 2019, 2020: Gestão de Pessoas"/>
    <n v="5024"/>
    <s v="Encargos com estagiários - SDE"/>
    <n v="33"/>
    <s v="Outras Despesas Correntes"/>
    <n v="110000"/>
    <n v="152500"/>
    <n v="142271.37"/>
    <n v="142271.37"/>
    <n v="142271.37"/>
    <x v="1"/>
    <x v="61"/>
    <x v="7"/>
    <x v="1"/>
    <x v="1"/>
  </r>
  <r>
    <n v="410005"/>
    <s v="Secretaria de Estado de Comunicação"/>
    <n v="24"/>
    <s v="Comunicações"/>
    <n v="850"/>
    <s v="2010, 2011: Qualificação e Valorização dos Servidores Públicos; 2012, 2013, 2014, 2015, 2016, 2017, 2018, 2019, 2020: Gestão de Pessoas"/>
    <n v="2194"/>
    <s v="Administração de pessoal e encargos sociais - SECOM"/>
    <n v="31"/>
    <s v="Pessoal e Encargos Sociais"/>
    <n v="4916911"/>
    <n v="1588335.35"/>
    <n v="1588335.35"/>
    <n v="1588335.35"/>
    <n v="1588335.35"/>
    <x v="1"/>
    <x v="45"/>
    <x v="13"/>
    <x v="1"/>
    <x v="1"/>
  </r>
  <r>
    <n v="550091"/>
    <s v="Fundo Estadual de Defesa Civil"/>
    <n v="6"/>
    <s v="Segurança Pública"/>
    <n v="735"/>
    <s v="Gestão de Desastres"/>
    <n v="11900"/>
    <s v="2012, 2013, 2014, 2015: Aquisição de materiais e assistência humanitária; 2016, 2017, 2018, 2019: Ações de Socorro e Assistência Humanitária em Defesa Civil"/>
    <n v="33"/>
    <s v="Outras Despesas Correntes"/>
    <n v="5000000"/>
    <n v="5688073.8099999996"/>
    <n v="1088230.58"/>
    <n v="875161.78"/>
    <n v="875161.78"/>
    <x v="1"/>
    <x v="72"/>
    <x v="5"/>
    <x v="1"/>
    <x v="52"/>
  </r>
  <r>
    <n v="470092"/>
    <s v="Fundo do Plano de Saúde dos Servidores Públicos Estaduais"/>
    <n v="4"/>
    <s v="Administração"/>
    <n v="900"/>
    <s v="Gestão Administrativa - Poder Executivo"/>
    <n v="10258"/>
    <s v="Manutenção dos serviços de tecnologia da informação - FPS"/>
    <n v="33"/>
    <s v="Outras Despesas Correntes"/>
    <n v="485504"/>
    <n v="985504"/>
    <n v="639935.72"/>
    <n v="585232.68999999994"/>
    <n v="585232.68999999994"/>
    <x v="1"/>
    <x v="49"/>
    <x v="2"/>
    <x v="1"/>
    <x v="4"/>
  </r>
  <r>
    <n v="410005"/>
    <s v="Secretaria de Estado de Comunicação"/>
    <n v="24"/>
    <s v="Comunicações"/>
    <n v="850"/>
    <s v="2010, 2011: Qualificação e Valorização dos Servidores Públicos; 2012, 2013, 2014, 2015, 2016, 2017, 2018, 2019, 2020: Gestão de Pessoas"/>
    <n v="2194"/>
    <s v="Administração de pessoal e encargos sociais - SECOM"/>
    <n v="33"/>
    <s v="Outras Despesas Correntes"/>
    <n v="201043"/>
    <n v="68301.429999999993"/>
    <n v="68301.429999999993"/>
    <n v="68301.429999999993"/>
    <n v="68301.429999999993"/>
    <x v="1"/>
    <x v="45"/>
    <x v="13"/>
    <x v="1"/>
    <x v="1"/>
  </r>
  <r>
    <n v="530025"/>
    <s v="Departamento Estadual de Infraestrutura"/>
    <n v="26"/>
    <s v="Transporte"/>
    <n v="130"/>
    <s v="Conservação e Segurança Rodoviária"/>
    <n v="76"/>
    <s v="Consultoria de apoio institucional à Diretoria de Manutenção e Operação - DEINFRA"/>
    <n v="33"/>
    <s v="Outras Despesas Correntes"/>
    <n v="5000000"/>
    <n v="1512206.16"/>
    <n v="1512206.16"/>
    <n v="1512206.16"/>
    <n v="1512206.16"/>
    <x v="1"/>
    <x v="24"/>
    <x v="4"/>
    <x v="1"/>
    <x v="10"/>
  </r>
  <r>
    <n v="530025"/>
    <s v="Departamento Estadual de Infraestrutura"/>
    <n v="26"/>
    <s v="Transporte"/>
    <n v="130"/>
    <s v="Conservação e Segurança Rodoviária"/>
    <n v="7070"/>
    <s v="2010: Execução de Obras de Interesse da Defesa Civil - Deinfra; 2011: Execução de obras de interesse da Defesa Civil - Deinfra; 2012, 2013, 2014, 2015: Execução de obras de interesse da Defesa Civil - DEINFRA; 2016, 2017, 2018, 2019: Execução de obras emergenciais - DEINFRA"/>
    <n v="44"/>
    <s v="Investimentos"/>
    <n v="6374232"/>
    <n v="0"/>
    <n v="0"/>
    <n v="0"/>
    <n v="0"/>
    <x v="1"/>
    <x v="24"/>
    <x v="4"/>
    <x v="1"/>
    <x v="10"/>
  </r>
  <r>
    <n v="180021"/>
    <s v="Superintendencia de Desenvolvimento da Região Metropolitana da Gde Florianópolis - SUDERF"/>
    <n v="4"/>
    <s v="Administração"/>
    <n v="850"/>
    <s v="2010, 2011: Qualificação e Valorização dos Servidores Públicos; 2012, 2013, 2014, 2015, 2016, 2017, 2018, 2019, 2020: Gestão de Pessoas"/>
    <n v="12997"/>
    <s v="Administração de pessoal e encargos sociais - SUDERF"/>
    <n v="31"/>
    <s v="Pessoal e Encargos Sociais"/>
    <n v="590125"/>
    <n v="590125"/>
    <n v="116995.29"/>
    <n v="116995.29"/>
    <n v="116995.29"/>
    <x v="1"/>
    <x v="12"/>
    <x v="2"/>
    <x v="1"/>
    <x v="1"/>
  </r>
  <r>
    <n v="450021"/>
    <s v="Fundação Catarinense de Educação Especial"/>
    <n v="12"/>
    <s v="Educação"/>
    <n v="900"/>
    <s v="Gestão Administrativa - Poder Executivo"/>
    <n v="5246"/>
    <s v="Manutenção e modernização dos serviços de tecnologia da informação e comunicação - FCEE"/>
    <n v="44"/>
    <s v="Investimentos"/>
    <n v="2200000"/>
    <n v="612883.12"/>
    <n v="426932.88"/>
    <n v="423533.88"/>
    <n v="344333.88"/>
    <x v="1"/>
    <x v="29"/>
    <x v="6"/>
    <x v="1"/>
    <x v="4"/>
  </r>
  <r>
    <n v="160091"/>
    <s v="Fundo para Melhoria da Segurança Pública"/>
    <n v="6"/>
    <s v="Segurança Pública"/>
    <n v="707"/>
    <s v="Suporte Institucional Integrado"/>
    <n v="6359"/>
    <s v="Modernização, integração e manutenção da tecnologia da informação e comunicação - SSP"/>
    <n v="44"/>
    <s v="Investimentos"/>
    <n v="48324"/>
    <n v="3455637.02"/>
    <n v="759644.24"/>
    <n v="682328.24"/>
    <n v="682328.24"/>
    <x v="1"/>
    <x v="65"/>
    <x v="5"/>
    <x v="1"/>
    <x v="33"/>
  </r>
  <r>
    <n v="230001"/>
    <s v="Secretaria de Estado do Turismo, Cultura e Esporte"/>
    <n v="23"/>
    <s v="Comércio e Serviços"/>
    <n v="640"/>
    <s v="Desenvolvimento do Turismo Catarinense"/>
    <n v="11695"/>
    <s v="Incentivo turístico e manutenção de entidades ligadas ao setor - SOL"/>
    <n v="33"/>
    <s v="Outras Despesas Correntes"/>
    <n v="2293720"/>
    <n v="19554.55"/>
    <n v="19554.55"/>
    <n v="19554.55"/>
    <n v="19554.55"/>
    <x v="1"/>
    <x v="47"/>
    <x v="12"/>
    <x v="1"/>
    <x v="20"/>
  </r>
  <r>
    <n v="520002"/>
    <s v="Encargos Gerais do Estado"/>
    <n v="10"/>
    <s v="Saúde"/>
    <n v="990"/>
    <s v="Encargos Especiais"/>
    <n v="14230"/>
    <s v="Encargos gerais com serviços da dívida pública da Saúde"/>
    <n v="32"/>
    <s v="Juros e Encargos da Dívida"/>
    <n v="0"/>
    <n v="56156634.560000002"/>
    <n v="56156634.560000002"/>
    <n v="56156634.560000002"/>
    <n v="56156634.560000002"/>
    <x v="1"/>
    <x v="3"/>
    <x v="0"/>
    <x v="1"/>
    <x v="3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0209"/>
    <s v="Gerenciamento de programas de financiamento"/>
    <n v="33"/>
    <s v="Outras Despesas Correntes"/>
    <n v="900000"/>
    <n v="2746790.99"/>
    <n v="1781957.27"/>
    <n v="1510154.51"/>
    <n v="1510154.51"/>
    <x v="1"/>
    <x v="5"/>
    <x v="4"/>
    <x v="1"/>
    <x v="15"/>
  </r>
  <r>
    <n v="470001"/>
    <s v="Secretaria de Estado da Administração"/>
    <n v="4"/>
    <s v="Administração"/>
    <n v="900"/>
    <s v="Gestão Administrativa - Poder Executivo"/>
    <n v="2847"/>
    <s v="Manutenção dos serviços de tecnologia da informação - SEA"/>
    <n v="33"/>
    <s v="Outras Despesas Correntes"/>
    <n v="587505"/>
    <n v="1992883.05"/>
    <n v="1987161.32"/>
    <n v="1493945.37"/>
    <n v="1493945.37"/>
    <x v="1"/>
    <x v="35"/>
    <x v="2"/>
    <x v="1"/>
    <x v="4"/>
  </r>
  <r>
    <n v="470001"/>
    <s v="Secretaria de Estado da Administração"/>
    <n v="8"/>
    <s v="Assistência Social"/>
    <n v="870"/>
    <s v="Pensões Especiais"/>
    <n v="1045"/>
    <s v="Pensão especial"/>
    <n v="33"/>
    <s v="Outras Despesas Correntes"/>
    <n v="847978"/>
    <n v="1402440.76"/>
    <n v="1402440.76"/>
    <n v="1402440.76"/>
    <n v="1402440.76"/>
    <x v="1"/>
    <x v="35"/>
    <x v="11"/>
    <x v="1"/>
    <x v="31"/>
  </r>
  <r>
    <n v="480093"/>
    <s v="Fundo Estadual de Apoio aos Hospitais Filantrópicos, Hemosc, Cepon e Hospitais Municipais"/>
    <n v="10"/>
    <s v="Saúde"/>
    <n v="430"/>
    <s v="Atenção de Média e Alta Complexidade Ambulatorial e Hospitalar"/>
    <n v="14251"/>
    <s v="Repasse financeiro para centro de hemoterapia e centro de pesquisas oncológicas"/>
    <n v="44"/>
    <s v="Investimentos"/>
    <n v="660100"/>
    <n v="660100"/>
    <n v="0"/>
    <n v="0"/>
    <n v="0"/>
    <x v="1"/>
    <x v="79"/>
    <x v="0"/>
    <x v="1"/>
    <x v="0"/>
  </r>
  <r>
    <n v="230023"/>
    <s v="Santa Catarina Turismo S.A."/>
    <n v="23"/>
    <s v="Comércio e Serviços"/>
    <n v="850"/>
    <s v="2010, 2011: Qualificação e Valorização dos Servidores Públicos; 2012, 2013, 2014, 2015, 2016, 2017, 2018, 2019, 2020: Gestão de Pessoas"/>
    <n v="14564"/>
    <s v="Administração de pessoal e encargos sociais - SOL"/>
    <n v="31"/>
    <s v="Pessoal e Encargos Sociais"/>
    <n v="0"/>
    <n v="81436.960000000006"/>
    <n v="81436.960000000006"/>
    <n v="81436.960000000006"/>
    <n v="81436.960000000006"/>
    <x v="1"/>
    <x v="64"/>
    <x v="12"/>
    <x v="1"/>
    <x v="1"/>
  </r>
  <r>
    <n v="410045"/>
    <s v="Agência de Desenvolvimento Regional de Videira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33"/>
    <s v="Outras Despesas Correntes"/>
    <n v="0"/>
    <n v="0"/>
    <n v="0"/>
    <n v="0"/>
    <n v="0"/>
    <x v="1"/>
    <x v="75"/>
    <x v="6"/>
    <x v="1"/>
    <x v="66"/>
  </r>
  <r>
    <n v="520002"/>
    <s v="Encargos Gerais do Estado"/>
    <n v="28"/>
    <s v="Encargos Especiais"/>
    <n v="990"/>
    <s v="Encargos Especiais"/>
    <n v="3368"/>
    <s v="Amortização e encargos de contratos de financiamentos externos - EGE"/>
    <n v="46"/>
    <s v="Amortização da Dívida"/>
    <n v="503528163"/>
    <n v="552411865.12"/>
    <n v="495629168.16000003"/>
    <n v="495629168.16000003"/>
    <n v="495629168.16000003"/>
    <x v="1"/>
    <x v="3"/>
    <x v="3"/>
    <x v="1"/>
    <x v="3"/>
  </r>
  <r>
    <n v="410047"/>
    <s v="Agência de Desenvolvimento Regional de Curitibanos"/>
    <n v="12"/>
    <s v="Educação"/>
    <n v="625"/>
    <s v="Valorização dos Profissionais da Educação"/>
    <n v="13831"/>
    <s v="Capacitação de profissionais da educação básica - ADR - Curitibanos"/>
    <n v="33"/>
    <s v="Outras Despesas Correntes"/>
    <n v="80366"/>
    <n v="0"/>
    <n v="0"/>
    <n v="0"/>
    <n v="0"/>
    <x v="1"/>
    <x v="32"/>
    <x v="6"/>
    <x v="1"/>
    <x v="8"/>
  </r>
  <r>
    <n v="410011"/>
    <s v="Agência de Desenvolvimento do Turismo de Santa Catarina"/>
    <n v="23"/>
    <s v="Comércio e Serviços"/>
    <n v="640"/>
    <s v="Desenvolvimento do Turismo Catarinense"/>
    <n v="14591"/>
    <s v="Incentivo turístico e manutenção de entidades ligadas ao setor"/>
    <n v="33"/>
    <s v="Outras Despesas Correntes"/>
    <n v="0"/>
    <n v="1768334.38"/>
    <n v="229353.85"/>
    <n v="47347.28"/>
    <n v="47347.28"/>
    <x v="1"/>
    <x v="31"/>
    <x v="12"/>
    <x v="1"/>
    <x v="20"/>
  </r>
  <r>
    <n v="480091"/>
    <s v="Fundo Estadual de Saúde"/>
    <n v="10"/>
    <s v="Saúde"/>
    <n v="400"/>
    <s v="Gestão do SUS"/>
    <n v="12666"/>
    <s v="Readequação do Hospital de Araranguá"/>
    <n v="33"/>
    <s v="Outras Despesas Correntes"/>
    <n v="100000"/>
    <n v="0"/>
    <n v="0"/>
    <n v="0"/>
    <n v="0"/>
    <x v="0"/>
    <x v="0"/>
    <x v="0"/>
    <x v="34"/>
    <x v="2"/>
  </r>
  <r>
    <n v="540096"/>
    <s v="Fundo Penitenciário do Estado de Santa Catarina - FUPESC"/>
    <n v="14"/>
    <s v="Direitos da Cidadania"/>
    <n v="750"/>
    <s v="Expansão e Modernização do Sistema Prisional e Socioeducativo"/>
    <n v="11045"/>
    <s v="2012, 2013, 2014, 2015, 2016, 2017, 2018, 2019: Renovação da frota - SJC; 2020: Renovação da frota - SAP"/>
    <n v="44"/>
    <s v="Investimentos"/>
    <n v="1000000"/>
    <n v="13290552.82"/>
    <n v="12379450"/>
    <n v="12379450"/>
    <n v="12379450"/>
    <x v="1"/>
    <x v="23"/>
    <x v="9"/>
    <x v="1"/>
    <x v="43"/>
  </r>
  <r>
    <n v="160091"/>
    <s v="Fundo para Melhoria da Segurança Pública"/>
    <n v="6"/>
    <s v="Segurança Pública"/>
    <n v="707"/>
    <s v="Suporte Institucional Integrado"/>
    <n v="13138"/>
    <s v="Gestão de pessoal terceirizado - SSP"/>
    <n v="33"/>
    <s v="Outras Despesas Correntes"/>
    <n v="5362368"/>
    <n v="4634254.4400000004"/>
    <n v="4576385.68"/>
    <n v="4005942.67"/>
    <n v="4005942.67"/>
    <x v="1"/>
    <x v="65"/>
    <x v="5"/>
    <x v="1"/>
    <x v="33"/>
  </r>
  <r>
    <n v="230022"/>
    <s v="Fundação  Catarinense de Cultura"/>
    <n v="13"/>
    <s v="Cultura"/>
    <n v="900"/>
    <s v="Gestão Administrativa - Poder Executivo"/>
    <n v="4627"/>
    <s v="Administração e manutenção dos serviços administrativos gerais - FCC"/>
    <n v="44"/>
    <s v="Investimentos"/>
    <n v="230000"/>
    <n v="108058.1"/>
    <n v="61757.8"/>
    <n v="3289.2"/>
    <n v="3289.2"/>
    <x v="1"/>
    <x v="38"/>
    <x v="14"/>
    <x v="1"/>
    <x v="4"/>
  </r>
  <r>
    <n v="480091"/>
    <s v="Fundo Estadual de Saúde"/>
    <n v="10"/>
    <s v="Saúde"/>
    <n v="900"/>
    <s v="Gestão Administrativa - Poder Executivo"/>
    <n v="14263"/>
    <s v="Encargos com precatórios - SES"/>
    <n v="31"/>
    <s v="Pessoal e Encargos Sociais"/>
    <n v="0"/>
    <n v="5440260.04"/>
    <n v="5353249.16"/>
    <n v="5353249.16"/>
    <n v="5353249.16"/>
    <x v="1"/>
    <x v="0"/>
    <x v="0"/>
    <x v="1"/>
    <x v="4"/>
  </r>
  <r>
    <n v="410042"/>
    <s v="Agência de Desenvolvimento Regional de Concórdia"/>
    <n v="12"/>
    <s v="Educação"/>
    <n v="610"/>
    <s v="Educação Básica com Qualidade e Equidade"/>
    <n v="13723"/>
    <s v="Operacionalização da educação básica - ADR - Concórdia"/>
    <n v="44"/>
    <s v="Investimentos"/>
    <n v="60179"/>
    <n v="153358"/>
    <n v="153358"/>
    <n v="153358"/>
    <n v="153358"/>
    <x v="1"/>
    <x v="78"/>
    <x v="6"/>
    <x v="1"/>
    <x v="6"/>
  </r>
  <r>
    <n v="530001"/>
    <s v="Secretaria de Estado da Infraestrutura e Mobilidade"/>
    <n v="26"/>
    <s v="Transporte"/>
    <n v="130"/>
    <s v="Conservação e Segurança Rodoviária"/>
    <n v="14459"/>
    <s v="2019: TRatamento de pontos críticos e passivos ambientais nas rodovias - BID-VI; 2020: Tratamento de pontos críticos e passivos ambientais nas rodovias"/>
    <n v="44"/>
    <s v="Investimentos"/>
    <n v="0"/>
    <n v="12816699.6"/>
    <n v="7039118.8200000003"/>
    <n v="7039118.8200000003"/>
    <n v="7039118.8200000003"/>
    <x v="1"/>
    <x v="5"/>
    <x v="4"/>
    <x v="1"/>
    <x v="10"/>
  </r>
  <r>
    <n v="410038"/>
    <s v="Agência de Desenvolvimento Regional de Maravilha"/>
    <n v="12"/>
    <s v="Educação"/>
    <n v="610"/>
    <s v="Educação Básica com Qualidade e Equidade"/>
    <n v="13646"/>
    <s v="Transporte escolar dos alunos da educação básica - ADR - Maravilha"/>
    <n v="33"/>
    <s v="Outras Despesas Correntes"/>
    <n v="4515995"/>
    <n v="9808.4"/>
    <n v="9808.4"/>
    <n v="9808.4"/>
    <n v="9808.4"/>
    <x v="1"/>
    <x v="34"/>
    <x v="6"/>
    <x v="1"/>
    <x v="6"/>
  </r>
  <r>
    <n v="470076"/>
    <s v="Fundo Financeiro"/>
    <n v="9"/>
    <s v="Previdência Social"/>
    <n v="860"/>
    <s v="Gestão Previdenciária"/>
    <n v="13015"/>
    <s v="Pensões extra judiciais e servidores municipais - Fundo Financeiro"/>
    <n v="31"/>
    <s v="Pessoal e Encargos Sociais"/>
    <n v="0"/>
    <n v="58566.97"/>
    <n v="58401.16"/>
    <n v="58401.16"/>
    <n v="58401.16"/>
    <x v="1"/>
    <x v="25"/>
    <x v="1"/>
    <x v="1"/>
    <x v="17"/>
  </r>
  <r>
    <n v="520002"/>
    <s v="Encargos Gerais do Estado"/>
    <n v="4"/>
    <s v="Administração"/>
    <n v="900"/>
    <s v="Gestão Administrativa - Poder Executivo"/>
    <n v="3236"/>
    <s v="Participação no capital social - CODESC"/>
    <n v="45"/>
    <s v="Inversões Financeiras"/>
    <n v="6000000"/>
    <n v="8208088.2800000003"/>
    <n v="6431678.0700000003"/>
    <n v="6431678.0700000003"/>
    <n v="6431678.0700000003"/>
    <x v="1"/>
    <x v="3"/>
    <x v="2"/>
    <x v="1"/>
    <x v="4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2355"/>
    <s v="Capacitação profissional dos agentes públicos - SEA"/>
    <n v="33"/>
    <s v="Outras Despesas Correntes"/>
    <n v="0"/>
    <n v="38742.800000000003"/>
    <n v="38742.800000000003"/>
    <n v="32631.5"/>
    <n v="32631.5"/>
    <x v="1"/>
    <x v="58"/>
    <x v="2"/>
    <x v="1"/>
    <x v="1"/>
  </r>
  <r>
    <n v="480092"/>
    <s v="Fundo Catarinense para o Desenvolvimento da Saúde-INVESTSAÚDE"/>
    <n v="10"/>
    <s v="Saúde"/>
    <n v="101"/>
    <s v="Acelera Santa Catarina"/>
    <n v="12978"/>
    <s v="2015, 2016, 2017, 2018, 2019: Ampliação, reforma e readequação das Unidades de Saúde; 2020: Ampliação, reforma e readequação das unidades de saúde"/>
    <n v="44"/>
    <s v="Investimentos"/>
    <n v="1000"/>
    <n v="3765641.84"/>
    <n v="1136151.96"/>
    <n v="1136151.96"/>
    <n v="1136151.96"/>
    <x v="1"/>
    <x v="95"/>
    <x v="0"/>
    <x v="1"/>
    <x v="19"/>
  </r>
  <r>
    <n v="160097"/>
    <s v="Fundo de Melhoria da Polícia Militar"/>
    <n v="18"/>
    <s v="Gestão Ambiental"/>
    <n v="340"/>
    <s v="Desenvolvimento Ambiental Sustentável"/>
    <n v="10154"/>
    <s v="2010: Manutenção e Monitoramento de Unidades de Conservação do Estado de Santa Catarina - Fatma; 2011: Manutenção e monitoramento de unidades de conservação do estado de Santa Catarina - Fatma; 2012, 2013, 2014, 2015: Manutenção e monitoramento de unidades de conservação do estado de Santa Catarina - FATMA; 2016, 2017: Fiscalização e monitoramento de unidades de conservação da flora e fauna do estado de Santa Catarina; 2018, 2019, 2020: Fiscalização e monitoramento de unidades de conservação da flora e fauna do estado - IMA"/>
    <n v="33"/>
    <s v="Outras Despesas Correntes"/>
    <n v="0"/>
    <n v="500000"/>
    <n v="500000"/>
    <n v="467068.4"/>
    <n v="76173.570000000007"/>
    <x v="1"/>
    <x v="6"/>
    <x v="7"/>
    <x v="1"/>
    <x v="7"/>
  </r>
  <r>
    <n v="530001"/>
    <s v="Secretaria de Estado da Infraestrutura e Mobilidade"/>
    <n v="26"/>
    <s v="Transporte"/>
    <n v="105"/>
    <s v="Mobilidade Urbana"/>
    <n v="12932"/>
    <s v="Implantação do acesso norte de Blumenau - Vila Itoupava - SIE"/>
    <n v="44"/>
    <s v="Investimentos"/>
    <n v="17469377"/>
    <n v="30469377"/>
    <n v="700000"/>
    <n v="202282.22"/>
    <n v="202282.22"/>
    <x v="0"/>
    <x v="5"/>
    <x v="4"/>
    <x v="35"/>
    <x v="39"/>
  </r>
  <r>
    <n v="480091"/>
    <s v="Fundo Estadual de Saúde"/>
    <n v="10"/>
    <s v="Saúde"/>
    <n v="990"/>
    <s v="Encargos Especiais"/>
    <n v="14230"/>
    <s v="Encargos gerais com serviços da dívida pública da Saúde"/>
    <n v="46"/>
    <s v="Amortização da Dívida"/>
    <n v="16359972"/>
    <n v="472582.71"/>
    <n v="0"/>
    <n v="0"/>
    <n v="0"/>
    <x v="1"/>
    <x v="0"/>
    <x v="0"/>
    <x v="1"/>
    <x v="3"/>
  </r>
  <r>
    <n v="160084"/>
    <s v="Fundo de Melhoria da Polícia Civil"/>
    <n v="3"/>
    <s v="Essencial à Justiça"/>
    <n v="915"/>
    <s v="Gestão Estratégica - Ministério Público"/>
    <n v="6499"/>
    <s v="Reconstituição de bens lesados"/>
    <n v="33"/>
    <s v="Outras Despesas Correntes"/>
    <n v="0"/>
    <n v="0"/>
    <n v="0"/>
    <n v="0"/>
    <n v="0"/>
    <x v="0"/>
    <x v="52"/>
    <x v="16"/>
    <x v="7"/>
    <x v="49"/>
  </r>
  <r>
    <n v="410060"/>
    <s v="Agência de Desenvolvimento Regional de Mafra"/>
    <n v="4"/>
    <s v="Administração"/>
    <n v="900"/>
    <s v="Gestão Administrativa - Poder Executivo"/>
    <n v="13902"/>
    <s v="Manutenção e modernização dos serviços de tecnologia da informação e comunicação - ADR - Mafra"/>
    <n v="44"/>
    <s v="Investimentos"/>
    <n v="20000"/>
    <n v="0"/>
    <n v="0"/>
    <n v="0"/>
    <n v="0"/>
    <x v="1"/>
    <x v="2"/>
    <x v="2"/>
    <x v="1"/>
    <x v="4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5"/>
    <s v="2019: Contagens e estudos de tráfego, levtos e estudos para Gerência de Pavimentos - BID-VI; 2020: Contagens e estudos de tráfego, levantamentos e estudos para gerência de pavimentos"/>
    <n v="44"/>
    <s v="Investimentos"/>
    <n v="0"/>
    <n v="724323"/>
    <n v="0"/>
    <n v="0"/>
    <n v="0"/>
    <x v="1"/>
    <x v="5"/>
    <x v="4"/>
    <x v="1"/>
    <x v="38"/>
  </r>
  <r>
    <n v="480091"/>
    <s v="Fundo Estadual de Saúde"/>
    <n v="10"/>
    <s v="Saúde"/>
    <n v="430"/>
    <s v="Atenção de Média e Alta Complexidade Ambulatorial e Hospitalar"/>
    <n v="13320"/>
    <s v="2016: AP - Aquisição e manutenção de UTI móvel - SDR - Concórdia; 2017, 2018, 2019: AP - Aquisição e manutenção de UTI móvel - ADR - Concórdia"/>
    <n v="44"/>
    <s v="Investimentos"/>
    <n v="100000"/>
    <n v="0"/>
    <n v="0"/>
    <n v="0"/>
    <n v="0"/>
    <x v="1"/>
    <x v="0"/>
    <x v="0"/>
    <x v="1"/>
    <x v="0"/>
  </r>
  <r>
    <n v="410051"/>
    <s v="Agência de Desenvolvimento Regional de Blumenau"/>
    <n v="12"/>
    <s v="Educação"/>
    <n v="625"/>
    <s v="Valorização dos Profissionais da Educação"/>
    <n v="13619"/>
    <s v="Capacitação de profissionais da educação básica - ADR - Blumenau"/>
    <n v="33"/>
    <s v="Outras Despesas Correntes"/>
    <n v="432975"/>
    <n v="0"/>
    <n v="0"/>
    <n v="0"/>
    <n v="0"/>
    <x v="1"/>
    <x v="21"/>
    <x v="6"/>
    <x v="1"/>
    <x v="8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165"/>
    <s v="Projetos de engenharia rodoviária - SIE"/>
    <n v="44"/>
    <s v="Investimentos"/>
    <n v="500000"/>
    <n v="500000"/>
    <n v="0"/>
    <n v="0"/>
    <n v="0"/>
    <x v="1"/>
    <x v="5"/>
    <x v="4"/>
    <x v="1"/>
    <x v="38"/>
  </r>
  <r>
    <n v="520002"/>
    <s v="Encargos Gerais do Estado"/>
    <n v="4"/>
    <s v="Administração"/>
    <n v="900"/>
    <s v="Gestão Administrativa - Poder Executivo"/>
    <n v="14094"/>
    <s v="Participação no capital social - SCPar"/>
    <n v="45"/>
    <s v="Inversões Financeiras"/>
    <n v="1000"/>
    <n v="124943456.78"/>
    <n v="124942456.79000001"/>
    <n v="124942456.79000001"/>
    <n v="124942456.79000001"/>
    <x v="1"/>
    <x v="3"/>
    <x v="2"/>
    <x v="1"/>
    <x v="4"/>
  </r>
  <r>
    <n v="410058"/>
    <s v="Agência de Desenvolvimento Regional de Joinville"/>
    <n v="10"/>
    <s v="Saúde"/>
    <n v="410"/>
    <s v="Vigilância em Saúde"/>
    <n v="11254"/>
    <s v="2012, 2013, 2014, 2015: Manutenção das ações de gestão do LACEN; 2016: Realizar as ações de gestão do LACEN; 2017, 2018, 2019, 2020: Realização de exames e ensaios de interesse da saúde pública pelo laboratório central (LACEN)"/>
    <n v="33"/>
    <s v="Outras Despesas Correntes"/>
    <n v="0"/>
    <n v="0"/>
    <n v="0"/>
    <n v="0"/>
    <n v="0"/>
    <x v="1"/>
    <x v="26"/>
    <x v="0"/>
    <x v="1"/>
    <x v="60"/>
  </r>
  <r>
    <n v="410062"/>
    <s v="Agência de Desenvolvimento Regional de Lages"/>
    <n v="12"/>
    <s v="Educação"/>
    <n v="610"/>
    <s v="Educação Básica com Qualidade e Equidade"/>
    <n v="13941"/>
    <s v="Administração e manutenção da Gerência Regional de Educação - ADR - Lages"/>
    <n v="44"/>
    <s v="Investimentos"/>
    <n v="53765"/>
    <n v="0"/>
    <n v="0"/>
    <n v="0"/>
    <n v="0"/>
    <x v="1"/>
    <x v="16"/>
    <x v="6"/>
    <x v="1"/>
    <x v="6"/>
  </r>
  <r>
    <n v="160097"/>
    <s v="Fundo de Melhoria da Polícia Militar"/>
    <n v="6"/>
    <s v="Segurança Pública"/>
    <n v="708"/>
    <s v="Valorização do Servidor - Segurança Pública"/>
    <n v="11774"/>
    <s v="2012, 2013, 2014, 2015, 2016: Aperfeiçoamento dos profissionais de segurança pública - BM; 2017: Formação, capacitação e aperfeiçoamento – BM; 2018, 2019, 2020: Instrução e ensino - BM"/>
    <n v="33"/>
    <s v="Outras Despesas Correntes"/>
    <n v="0"/>
    <n v="36400"/>
    <n v="36400"/>
    <n v="0"/>
    <n v="0"/>
    <x v="1"/>
    <x v="6"/>
    <x v="5"/>
    <x v="1"/>
    <x v="59"/>
  </r>
  <r>
    <n v="230022"/>
    <s v="Fundação  Catarinense de Cultura"/>
    <n v="13"/>
    <s v="Cultura"/>
    <n v="660"/>
    <s v="2010, 2011, 2012, 2013, 2014, 2015, 2016, 2017, 2018, 2019: Pró-Cultura; 2020: Arte e Cultura"/>
    <n v="11933"/>
    <s v="Patrimônio Histórico de Santa Catarina"/>
    <n v="33"/>
    <s v="Outras Despesas Correntes"/>
    <n v="200000"/>
    <n v="0"/>
    <n v="0"/>
    <n v="0"/>
    <n v="0"/>
    <x v="1"/>
    <x v="38"/>
    <x v="14"/>
    <x v="1"/>
    <x v="32"/>
  </r>
  <r>
    <n v="270001"/>
    <s v="Secretaria de Estado do Desenvolvimento Econômico Sustentável"/>
    <n v="4"/>
    <s v="Administração"/>
    <n v="850"/>
    <s v="2010, 2011: Qualificação e Valorização dos Servidores Públicos; 2012, 2013, 2014, 2015, 2016, 2017, 2018, 2019, 2020: Gestão de Pessoas"/>
    <n v="13087"/>
    <s v="2016, 2017, 2018, 2019: Capacitação profissional dos agentes públicos - SDS; 2020: Capacitação profissional dos agentes públicos - SDE"/>
    <n v="33"/>
    <s v="Outras Despesas Correntes"/>
    <n v="100000"/>
    <n v="100000"/>
    <n v="0"/>
    <n v="0"/>
    <n v="0"/>
    <x v="1"/>
    <x v="61"/>
    <x v="2"/>
    <x v="1"/>
    <x v="1"/>
  </r>
  <r>
    <n v="450001"/>
    <s v="Secretaria de Estado da Educação"/>
    <n v="12"/>
    <s v="Educação"/>
    <n v="610"/>
    <s v="Educação Básica com Qualidade e Equidade"/>
    <n v="14131"/>
    <s v="AP - Manutenção e reforma de escolas da educação básica na região da Grande Florianópolis"/>
    <n v="44"/>
    <s v="Investimentos"/>
    <n v="110670"/>
    <n v="0"/>
    <n v="0"/>
    <n v="0"/>
    <n v="0"/>
    <x v="1"/>
    <x v="42"/>
    <x v="6"/>
    <x v="1"/>
    <x v="6"/>
  </r>
  <r>
    <n v="470091"/>
    <s v="Fundo de Materiais, Publicações e Impressos Oficiais"/>
    <n v="4"/>
    <s v="Administração"/>
    <n v="900"/>
    <s v="Gestão Administrativa - Poder Executivo"/>
    <n v="2847"/>
    <s v="Manutenção dos serviços de tecnologia da informação - SEA"/>
    <n v="33"/>
    <s v="Outras Despesas Correntes"/>
    <n v="0"/>
    <n v="2053120.72"/>
    <n v="2053120.72"/>
    <n v="2053120.72"/>
    <n v="2053120.72"/>
    <x v="1"/>
    <x v="36"/>
    <x v="2"/>
    <x v="1"/>
    <x v="4"/>
  </r>
  <r>
    <n v="230022"/>
    <s v="Fundação  Catarinense de Cultura"/>
    <n v="13"/>
    <s v="Cultura"/>
    <n v="850"/>
    <s v="2010, 2011: Qualificação e Valorização dos Servidores Públicos; 2012, 2013, 2014, 2015, 2016, 2017, 2018, 2019, 2020: Gestão de Pessoas"/>
    <n v="650"/>
    <s v="Administração de pessoal e encargos sociais - FCC"/>
    <n v="31"/>
    <s v="Pessoal e Encargos Sociais"/>
    <n v="13470663"/>
    <n v="13609913.960000001"/>
    <n v="13409414.289999999"/>
    <n v="13409414.289999999"/>
    <n v="13391009.560000001"/>
    <x v="1"/>
    <x v="38"/>
    <x v="14"/>
    <x v="1"/>
    <x v="1"/>
  </r>
  <r>
    <n v="530025"/>
    <s v="Departamento Estadual de Infraestrutura"/>
    <n v="6"/>
    <s v="Segurança Pública"/>
    <n v="130"/>
    <s v="Conservação e Segurança Rodoviária"/>
    <n v="73"/>
    <s v="Administração e manutenção da Polícia Militar Rodoviária - PMRv"/>
    <n v="33"/>
    <s v="Outras Despesas Correntes"/>
    <n v="7500000"/>
    <n v="491625.98"/>
    <n v="488223.06"/>
    <n v="488223.06"/>
    <n v="488223.06"/>
    <x v="1"/>
    <x v="24"/>
    <x v="5"/>
    <x v="1"/>
    <x v="10"/>
  </r>
  <r>
    <n v="410051"/>
    <s v="Agência de Desenvolvimento Regional de Blumenau"/>
    <n v="12"/>
    <s v="Educação"/>
    <n v="610"/>
    <s v="Educação Básica com Qualidade e Equidade"/>
    <n v="13621"/>
    <s v="Operacionalização da educação básica - ADR - Blumenau"/>
    <n v="33"/>
    <s v="Outras Despesas Correntes"/>
    <n v="7208505"/>
    <n v="1797508.43"/>
    <n v="1797508.43"/>
    <n v="1797508.43"/>
    <n v="1797508.43"/>
    <x v="1"/>
    <x v="21"/>
    <x v="6"/>
    <x v="1"/>
    <x v="6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11357"/>
    <s v="Capacitação profissional dos agentes públicos - SEF"/>
    <n v="33"/>
    <s v="Outras Despesas Correntes"/>
    <n v="0"/>
    <n v="5979"/>
    <n v="5979"/>
    <n v="5979"/>
    <n v="5979"/>
    <x v="1"/>
    <x v="58"/>
    <x v="2"/>
    <x v="1"/>
    <x v="1"/>
  </r>
  <r>
    <n v="260022"/>
    <s v="Companhia de Habitação do Estado de Santa Catarina S.A."/>
    <n v="16"/>
    <s v="Habitação"/>
    <n v="900"/>
    <s v="Gestão Administrativa - Poder Executivo"/>
    <n v="1546"/>
    <s v="Manutenção e modernização dos serviços de tecnologia da informação e comunicação - COHAB"/>
    <n v="33"/>
    <s v="Outras Despesas Correntes"/>
    <n v="450000"/>
    <n v="458000"/>
    <n v="392589.81"/>
    <n v="392254.07"/>
    <n v="392254.07"/>
    <x v="1"/>
    <x v="39"/>
    <x v="15"/>
    <x v="1"/>
    <x v="4"/>
  </r>
  <r>
    <n v="410002"/>
    <s v="Procuradoria Geral do Estado"/>
    <n v="3"/>
    <s v="Essencial à Justiça"/>
    <n v="900"/>
    <s v="Gestão Administrativa - Poder Executivo"/>
    <n v="8036"/>
    <s v="Pagamento de sentenças de pequeno valor - PGE"/>
    <n v="33"/>
    <s v="Outras Despesas Correntes"/>
    <n v="22898798"/>
    <n v="40787622.729999997"/>
    <n v="38837368.219999999"/>
    <n v="38837368.219999999"/>
    <n v="38837368.219999999"/>
    <x v="1"/>
    <x v="73"/>
    <x v="16"/>
    <x v="1"/>
    <x v="4"/>
  </r>
  <r>
    <n v="270021"/>
    <s v="Instituto do Meio Ambiente do Estado de Santa Catarina - IMA"/>
    <n v="18"/>
    <s v="Gestão Ambiental"/>
    <n v="340"/>
    <s v="Desenvolvimento Ambiental Sustentável"/>
    <n v="10154"/>
    <s v="2010: Manutenção e Monitoramento de Unidades de Conservação do Estado de Santa Catarina - Fatma; 2011: Manutenção e monitoramento de unidades de conservação do estado de Santa Catarina - Fatma; 2012, 2013, 2014, 2015: Manutenção e monitoramento de unidades de conservação do estado de Santa Catarina - FATMA; 2016, 2017: Fiscalização e monitoramento de unidades de conservação da flora e fauna do estado de Santa Catarina; 2018, 2019, 2020: Fiscalização e monitoramento de unidades de conservação da flora e fauna do estado - IMA"/>
    <n v="44"/>
    <s v="Investimentos"/>
    <n v="177914"/>
    <n v="246414"/>
    <n v="32781.82"/>
    <n v="27301.82"/>
    <n v="27301.82"/>
    <x v="1"/>
    <x v="9"/>
    <x v="7"/>
    <x v="1"/>
    <x v="7"/>
  </r>
  <r>
    <n v="410045"/>
    <s v="Agência de Desenvolvimento Regional de Videira"/>
    <n v="4"/>
    <s v="Administração"/>
    <n v="850"/>
    <s v="2010, 2011: Qualificação e Valorização dos Servidores Públicos; 2012, 2013, 2014, 2015, 2016, 2017, 2018, 2019, 2020: Gestão de Pessoas"/>
    <n v="13778"/>
    <s v="Administração de pessoal e encargos sociais - ADR - Videira"/>
    <n v="33"/>
    <s v="Outras Despesas Correntes"/>
    <n v="52000"/>
    <n v="63977.48"/>
    <n v="63977.48"/>
    <n v="63977.48"/>
    <n v="63977.48"/>
    <x v="1"/>
    <x v="75"/>
    <x v="2"/>
    <x v="1"/>
    <x v="1"/>
  </r>
  <r>
    <n v="230021"/>
    <s v="Fundação Catarinense de Esporte"/>
    <n v="27"/>
    <s v="Desporto e Lazer"/>
    <n v="650"/>
    <s v="Desenvolvimento e Fortalecimento do Esporte e do Lazer"/>
    <n v="11138"/>
    <s v="Realização de eventos de esporte e lazer"/>
    <n v="44"/>
    <s v="Investimentos"/>
    <n v="0"/>
    <n v="0"/>
    <n v="0"/>
    <n v="0"/>
    <n v="0"/>
    <x v="1"/>
    <x v="44"/>
    <x v="17"/>
    <x v="1"/>
    <x v="45"/>
  </r>
  <r>
    <n v="410011"/>
    <s v="Agência de Desenvolvimento do Turismo de Santa Catarina"/>
    <n v="23"/>
    <s v="Comércio e Serviços"/>
    <n v="850"/>
    <s v="2010, 2011: Qualificação e Valorização dos Servidores Públicos; 2012, 2013, 2014, 2015, 2016, 2017, 2018, 2019, 2020: Gestão de Pessoas"/>
    <n v="896"/>
    <s v="Administração de pessoal e encargos sociais - SANTUR"/>
    <n v="33"/>
    <s v="Outras Despesas Correntes"/>
    <n v="0"/>
    <n v="62164.35"/>
    <n v="62164.35"/>
    <n v="62164.35"/>
    <n v="62164.35"/>
    <x v="1"/>
    <x v="31"/>
    <x v="12"/>
    <x v="1"/>
    <x v="1"/>
  </r>
  <r>
    <n v="520030"/>
    <s v="Fundação Escola de Governo - ENA"/>
    <n v="6"/>
    <s v="Segurança Pública"/>
    <n v="850"/>
    <s v="2010, 2011: Qualificação e Valorização dos Servidores Públicos; 2012, 2013, 2014, 2015, 2016, 2017, 2018, 2019, 2020: Gestão de Pessoas"/>
    <n v="12993"/>
    <s v="Capacitação profissional dos agentes públicos - SDC"/>
    <n v="33"/>
    <s v="Outras Despesas Correntes"/>
    <n v="0"/>
    <n v="2400"/>
    <n v="2400"/>
    <n v="2400"/>
    <n v="2400"/>
    <x v="1"/>
    <x v="58"/>
    <x v="5"/>
    <x v="1"/>
    <x v="1"/>
  </r>
  <r>
    <n v="410055"/>
    <s v="Agência de Desenvolvimento Regional de Tubarão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633015.97"/>
    <n v="633015.97"/>
    <n v="633015.97"/>
    <n v="633015.97"/>
    <x v="1"/>
    <x v="66"/>
    <x v="6"/>
    <x v="1"/>
    <x v="6"/>
  </r>
  <r>
    <n v="530001"/>
    <s v="Secretaria de Estado da Infraestrutura e Mobilidade"/>
    <n v="26"/>
    <s v="Transporte"/>
    <n v="130"/>
    <s v="Conservação e Segurança Rodoviária"/>
    <n v="14450"/>
    <s v="Operação de rodovias"/>
    <n v="33"/>
    <s v="Outras Despesas Correntes"/>
    <n v="0"/>
    <n v="4096206.09"/>
    <n v="3079854.57"/>
    <n v="2305688.31"/>
    <n v="2305688.31"/>
    <x v="1"/>
    <x v="5"/>
    <x v="4"/>
    <x v="1"/>
    <x v="10"/>
  </r>
  <r>
    <n v="410041"/>
    <s v="Agência de Desenvolvimento Regional de Xanxerê"/>
    <n v="12"/>
    <s v="Educação"/>
    <n v="610"/>
    <s v="Educação Básica com Qualidade e Equidade"/>
    <n v="13709"/>
    <s v="Administração e manutenção da Gerência Regional de Educação - ADR - Xanxerê"/>
    <n v="33"/>
    <s v="Outras Despesas Correntes"/>
    <n v="431746"/>
    <n v="4707.95"/>
    <n v="4707.95"/>
    <n v="4707.95"/>
    <n v="4707.95"/>
    <x v="1"/>
    <x v="69"/>
    <x v="6"/>
    <x v="1"/>
    <x v="6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13084"/>
    <s v="Cumprimento de medidas judiciais"/>
    <n v="33"/>
    <s v="Outras Despesas Correntes"/>
    <n v="400000"/>
    <n v="462952.56"/>
    <n v="462952.56"/>
    <n v="364768.92"/>
    <n v="364768.92"/>
    <x v="1"/>
    <x v="67"/>
    <x v="11"/>
    <x v="1"/>
    <x v="47"/>
  </r>
  <r>
    <n v="160097"/>
    <s v="Fundo de Melhoria da Polícia Militar"/>
    <n v="26"/>
    <s v="Transporte"/>
    <n v="130"/>
    <s v="Conservação e Segurança Rodoviária"/>
    <n v="14455"/>
    <s v="2019: Aquisição de combustíveis e lubrificantes; 2020: Aquisição de combustíveis e lubrificantes - SIE e PMRv"/>
    <n v="33"/>
    <s v="Outras Despesas Correntes"/>
    <n v="0"/>
    <n v="867452.45"/>
    <n v="867452.45"/>
    <n v="502869.78"/>
    <n v="502869.78"/>
    <x v="1"/>
    <x v="6"/>
    <x v="4"/>
    <x v="1"/>
    <x v="10"/>
  </r>
  <r>
    <n v="450001"/>
    <s v="Secretaria de Estado da Educação"/>
    <n v="12"/>
    <s v="Educação"/>
    <n v="900"/>
    <s v="Gestão Administrativa - Poder Executivo"/>
    <n v="14264"/>
    <s v="Encargos com precatórios - SED"/>
    <n v="33"/>
    <s v="Outras Despesas Correntes"/>
    <n v="0"/>
    <n v="2422129.2599999998"/>
    <n v="63944.14"/>
    <n v="63944.14"/>
    <n v="63944.14"/>
    <x v="1"/>
    <x v="42"/>
    <x v="6"/>
    <x v="1"/>
    <x v="4"/>
  </r>
  <r>
    <n v="410039"/>
    <s v="Agência de Desenvolvimento Regional de São Lourenço do Oeste"/>
    <n v="12"/>
    <s v="Educação"/>
    <n v="610"/>
    <s v="Educação Básica com Qualidade e Equidade"/>
    <n v="13658"/>
    <s v="Operacionalização da educação básica - ADR - São Lourenço do Oeste"/>
    <n v="33"/>
    <s v="Outras Despesas Correntes"/>
    <n v="1201374"/>
    <n v="112232.01"/>
    <n v="112232.01"/>
    <n v="112232.01"/>
    <n v="112232.01"/>
    <x v="1"/>
    <x v="71"/>
    <x v="6"/>
    <x v="1"/>
    <x v="6"/>
  </r>
  <r>
    <n v="530025"/>
    <s v="Departamento Estadual de Infraestrutura"/>
    <n v="26"/>
    <s v="Transporte"/>
    <n v="130"/>
    <s v="Conservação e Segurança Rodoviária"/>
    <n v="122"/>
    <s v="Aquisição de combustíveis e lubrificantes - DEINFRA e PRMv"/>
    <n v="33"/>
    <s v="Outras Despesas Correntes"/>
    <n v="4255804"/>
    <n v="620082.72"/>
    <n v="620009.22"/>
    <n v="620009.22"/>
    <n v="620009.22"/>
    <x v="1"/>
    <x v="24"/>
    <x v="4"/>
    <x v="1"/>
    <x v="10"/>
  </r>
  <r>
    <n v="410062"/>
    <s v="Agência de Desenvolvimento Regional de Lages"/>
    <n v="4"/>
    <s v="Administração"/>
    <n v="900"/>
    <s v="Gestão Administrativa - Poder Executivo"/>
    <n v="13936"/>
    <s v="Manutenção e modernização dos serviços de tecnologia da informação e comunicação - ADR - Lages"/>
    <n v="33"/>
    <s v="Outras Despesas Correntes"/>
    <n v="35000"/>
    <n v="0"/>
    <n v="0"/>
    <n v="0"/>
    <n v="0"/>
    <x v="1"/>
    <x v="16"/>
    <x v="2"/>
    <x v="1"/>
    <x v="4"/>
  </r>
  <r>
    <n v="410041"/>
    <s v="Agência de Desenvolvimento Regional de Xanxerê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34639.71"/>
    <n v="34639.71"/>
    <n v="34639.71"/>
    <n v="34639.71"/>
    <x v="1"/>
    <x v="69"/>
    <x v="0"/>
    <x v="1"/>
    <x v="2"/>
  </r>
  <r>
    <n v="410057"/>
    <s v="Agência de Desenvolvimento Regional de Araranguá"/>
    <n v="12"/>
    <s v="Educação"/>
    <n v="625"/>
    <s v="Valorização dos Profissionais da Educação"/>
    <n v="13870"/>
    <s v="Administração de pessoal e encargos sociais - GERED - ADR - Araranguá"/>
    <n v="33"/>
    <s v="Outras Despesas Correntes"/>
    <n v="153468"/>
    <n v="56790.48"/>
    <n v="56790.48"/>
    <n v="56790.48"/>
    <n v="56790.48"/>
    <x v="1"/>
    <x v="28"/>
    <x v="6"/>
    <x v="1"/>
    <x v="8"/>
  </r>
  <r>
    <n v="410041"/>
    <s v="Agência de Desenvolvimento Regional de Xanxerê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33"/>
    <s v="Outras Despesas Correntes"/>
    <n v="0"/>
    <n v="7965.4"/>
    <n v="7965.4"/>
    <n v="7965.4"/>
    <n v="7965.4"/>
    <x v="1"/>
    <x v="69"/>
    <x v="6"/>
    <x v="1"/>
    <x v="66"/>
  </r>
  <r>
    <n v="480091"/>
    <s v="Fundo Estadual de Saúde"/>
    <n v="10"/>
    <s v="Saúde"/>
    <n v="400"/>
    <s v="Gestão do SUS"/>
    <n v="14232"/>
    <s v="2019: Ações para qualificação das ouvidorias municipais; 2020: Ações de readequação e qualificação das ouvidorias"/>
    <n v="33"/>
    <s v="Outras Despesas Correntes"/>
    <n v="400000"/>
    <n v="400000"/>
    <n v="0"/>
    <n v="0"/>
    <n v="0"/>
    <x v="1"/>
    <x v="0"/>
    <x v="0"/>
    <x v="1"/>
    <x v="2"/>
  </r>
  <r>
    <n v="540096"/>
    <s v="Fundo Penitenciário do Estado de Santa Catarina - FUPESC"/>
    <n v="14"/>
    <s v="Direitos da Cidadania"/>
    <n v="750"/>
    <s v="Expansão e Modernização do Sistema Prisional e Socioeducativo"/>
    <n v="10924"/>
    <s v="Construção, reforma e ampliação de unidades do sistema prisional e socioeducativo"/>
    <n v="33"/>
    <s v="Outras Despesas Correntes"/>
    <n v="269414"/>
    <n v="1400256.61"/>
    <n v="1037262.42"/>
    <n v="845619.42"/>
    <n v="840619.42"/>
    <x v="0"/>
    <x v="23"/>
    <x v="9"/>
    <x v="5"/>
    <x v="43"/>
  </r>
  <r>
    <n v="180021"/>
    <s v="Superintendencia de Desenvolvimento da Região Metropolitana da Gde Florianópolis - SUDERF"/>
    <n v="4"/>
    <s v="Administração"/>
    <n v="900"/>
    <s v="Gestão Administrativa - Poder Executivo"/>
    <n v="12998"/>
    <s v="Administração e manutenção dos serviços administrativos gerais - SUDERF"/>
    <n v="33"/>
    <s v="Outras Despesas Correntes"/>
    <n v="79395"/>
    <n v="79395"/>
    <n v="17375.53"/>
    <n v="14474.31"/>
    <n v="14474.31"/>
    <x v="1"/>
    <x v="12"/>
    <x v="2"/>
    <x v="1"/>
    <x v="4"/>
  </r>
  <r>
    <n v="160091"/>
    <s v="Fundo para Melhoria da Segurança Pública"/>
    <n v="6"/>
    <s v="Segurança Pública"/>
    <n v="707"/>
    <s v="Suporte Institucional Integrado"/>
    <n v="13160"/>
    <s v="Aquisição de equipamentos e serviços - SSP"/>
    <n v="44"/>
    <s v="Investimentos"/>
    <n v="9254500"/>
    <n v="6191782.54"/>
    <n v="0"/>
    <n v="0"/>
    <n v="0"/>
    <x v="1"/>
    <x v="65"/>
    <x v="5"/>
    <x v="1"/>
    <x v="33"/>
  </r>
  <r>
    <n v="410001"/>
    <s v="Casa Civil"/>
    <n v="4"/>
    <s v="Administração"/>
    <n v="850"/>
    <s v="2010, 2011: Qualificação e Valorização dos Servidores Públicos; 2012, 2013, 2014, 2015, 2016, 2017, 2018, 2019, 2020: Gestão de Pessoas"/>
    <n v="3613"/>
    <s v="Encargos com estagiários - CC"/>
    <n v="33"/>
    <s v="Outras Despesas Correntes"/>
    <n v="24891"/>
    <n v="2253.33"/>
    <n v="2253.33"/>
    <n v="2253.33"/>
    <n v="2253.33"/>
    <x v="1"/>
    <x v="4"/>
    <x v="2"/>
    <x v="1"/>
    <x v="1"/>
  </r>
  <r>
    <n v="440001"/>
    <s v="Secretaria de Estado da Agricultura, Pesca e Desenvolvimento Rural"/>
    <n v="15"/>
    <s v="Urbanismo"/>
    <n v="300"/>
    <s v="Qualidade de Vida no Campo e na Cidade"/>
    <n v="11118"/>
    <s v="Aquisição, construção, reforma ou manutenção de equipamentos públicos - FUNDOSOCIAL"/>
    <n v="44"/>
    <s v="Investimentos"/>
    <n v="0"/>
    <n v="279971.84999999998"/>
    <n v="279971.84999999998"/>
    <n v="279971.84999999998"/>
    <n v="279971.84999999998"/>
    <x v="1"/>
    <x v="70"/>
    <x v="10"/>
    <x v="1"/>
    <x v="18"/>
  </r>
  <r>
    <n v="450001"/>
    <s v="Secretaria de Estado da Educação"/>
    <n v="12"/>
    <s v="Educação"/>
    <n v="625"/>
    <s v="Valorização dos Profissionais da Educação"/>
    <n v="1008"/>
    <s v="Administração de pessoal e encargos sociais - educação infantil - SED"/>
    <n v="33"/>
    <s v="Outras Despesas Correntes"/>
    <n v="693530"/>
    <n v="673530"/>
    <n v="386260.53"/>
    <n v="386260.53"/>
    <n v="384839.33"/>
    <x v="1"/>
    <x v="42"/>
    <x v="6"/>
    <x v="1"/>
    <x v="8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40"/>
    <s v="Pavimentação da SC-114 Caminho das Neves, trecho São Joaquim - Divisa SC/RS"/>
    <n v="44"/>
    <s v="Investimentos"/>
    <n v="0"/>
    <n v="0"/>
    <n v="0"/>
    <n v="0"/>
    <n v="0"/>
    <x v="1"/>
    <x v="5"/>
    <x v="4"/>
    <x v="1"/>
    <x v="15"/>
  </r>
  <r>
    <n v="160097"/>
    <s v="Fundo de Melhoria da Polícia Militar"/>
    <n v="10"/>
    <s v="Saúde"/>
    <n v="430"/>
    <s v="Atenção de Média e Alta Complexidade Ambulatorial e Hospitalar"/>
    <n v="11293"/>
    <s v="2012, 2013, 2014, 2015: Manutenção, implementação e ampliação das unidades do SAMU; 2016: Manutenção, implementação e ampliação das unidades do Serviço de Atendimento Movel de Urgência; 2017: Manutenção das unidades do Serviço de Atendimento Móvel de Urgência (SAMU); 2018, 2019, 2020: Manutenção do Serviço de Atendimento Móvel de Urgência - SAMU"/>
    <n v="33"/>
    <s v="Outras Despesas Correntes"/>
    <n v="0"/>
    <n v="249999.98"/>
    <n v="249999.98"/>
    <n v="58222"/>
    <n v="8733.2999999999993"/>
    <x v="1"/>
    <x v="6"/>
    <x v="0"/>
    <x v="1"/>
    <x v="0"/>
  </r>
  <r>
    <n v="410056"/>
    <s v="Agência de Desenvolvimento Regional de Criciúma"/>
    <n v="10"/>
    <s v="Saúde"/>
    <n v="430"/>
    <s v="Atenção de Média e Alta Complexidade Ambulatorial e Hospitalar"/>
    <n v="5429"/>
    <s v="Manutenção das unidades assistenciais próprias"/>
    <n v="33"/>
    <s v="Outras Despesas Correntes"/>
    <n v="0"/>
    <n v="3036.28"/>
    <n v="3036.28"/>
    <n v="3036.28"/>
    <n v="3036.28"/>
    <x v="1"/>
    <x v="19"/>
    <x v="0"/>
    <x v="1"/>
    <x v="0"/>
  </r>
  <r>
    <n v="440091"/>
    <s v="Fundo de Terras do Estado de Santa Catarina"/>
    <n v="20"/>
    <s v="Agricultura"/>
    <n v="320"/>
    <s v="Agricultura Familiar"/>
    <n v="11310"/>
    <s v="2012, 2013, 2014, 2015: Financiamento e infraestrutura aos produtores rurais - FTE; 2016, 2017, 2018, 2019: Infraestrutura básica para produtores rurais - FTE"/>
    <n v="45"/>
    <s v="Inversões Financeiras"/>
    <n v="300000"/>
    <n v="124579"/>
    <n v="79996.600000000006"/>
    <n v="60000"/>
    <n v="60000"/>
    <x v="0"/>
    <x v="85"/>
    <x v="8"/>
    <x v="36"/>
    <x v="13"/>
  </r>
  <r>
    <n v="480092"/>
    <s v="Fundo Catarinense para o Desenvolvimento da Saúde-INVESTSAÚDE"/>
    <n v="10"/>
    <s v="Saúde"/>
    <n v="101"/>
    <s v="Acelera Santa Catarina"/>
    <n v="12976"/>
    <s v="2015, 2016, 2017, 2018, 2019: Aquisição de equipamentos, material permanente e mobiliário para Unidades de Saúde; 2020: Aquisição de equipamento, material permanente e mobiliário para unidades de saúde"/>
    <n v="44"/>
    <s v="Investimentos"/>
    <n v="1000"/>
    <n v="512284.99"/>
    <n v="299821.24"/>
    <n v="299821.24"/>
    <n v="299821.24"/>
    <x v="1"/>
    <x v="95"/>
    <x v="0"/>
    <x v="1"/>
    <x v="19"/>
  </r>
  <r>
    <n v="410094"/>
    <s v="Fundo de Desenvolvimento Social"/>
    <n v="27"/>
    <s v="Desporto e Lazer"/>
    <n v="650"/>
    <s v="Desenvolvimento e Fortalecimento do Esporte e do Lazer"/>
    <n v="11130"/>
    <s v="Apoio às ações na área do esporte - FUNDOSOCIAL"/>
    <n v="44"/>
    <s v="Investimentos"/>
    <n v="6000000"/>
    <n v="0"/>
    <n v="0"/>
    <n v="0"/>
    <n v="0"/>
    <x v="1"/>
    <x v="27"/>
    <x v="17"/>
    <x v="1"/>
    <x v="45"/>
  </r>
  <r>
    <n v="480091"/>
    <s v="Fundo Estadual de Saúde"/>
    <n v="10"/>
    <s v="Saúde"/>
    <n v="430"/>
    <s v="Atenção de Média e Alta Complexidade Ambulatorial e Hospitalar"/>
    <n v="12246"/>
    <s v="AP - Apoio financeiro aos hospitais dos municípios da região - ADR - Jaraguá do Sul"/>
    <n v="33"/>
    <s v="Outras Despesas Correntes"/>
    <n v="100000"/>
    <n v="0"/>
    <n v="0"/>
    <n v="0"/>
    <n v="0"/>
    <x v="1"/>
    <x v="0"/>
    <x v="0"/>
    <x v="1"/>
    <x v="0"/>
  </r>
  <r>
    <n v="520002"/>
    <s v="Encargos Gerais do Estado"/>
    <n v="4"/>
    <s v="Administração"/>
    <n v="900"/>
    <s v="Gestão Administrativa - Poder Executivo"/>
    <n v="3320"/>
    <s v="Participação no capital social - SC Gás"/>
    <n v="45"/>
    <s v="Inversões Financeiras"/>
    <n v="1000"/>
    <n v="1000"/>
    <n v="0"/>
    <n v="0"/>
    <n v="0"/>
    <x v="1"/>
    <x v="3"/>
    <x v="2"/>
    <x v="1"/>
    <x v="4"/>
  </r>
  <r>
    <n v="260022"/>
    <s v="Companhia de Habitação do Estado de Santa Catarina S.A."/>
    <n v="4"/>
    <s v="Administração"/>
    <n v="850"/>
    <s v="2010, 2011: Qualificação e Valorização dos Servidores Públicos; 2012, 2013, 2014, 2015, 2016, 2017, 2018, 2019, 2020: Gestão de Pessoas"/>
    <n v="13004"/>
    <s v="Capacitação profissional dos agentes públicos - COHAB"/>
    <n v="33"/>
    <s v="Outras Despesas Correntes"/>
    <n v="10000"/>
    <n v="10000"/>
    <n v="0"/>
    <n v="0"/>
    <n v="0"/>
    <x v="1"/>
    <x v="39"/>
    <x v="2"/>
    <x v="1"/>
    <x v="1"/>
  </r>
  <r>
    <n v="410058"/>
    <s v="Agência de Desenvolvimento Regional de Joinville"/>
    <n v="4"/>
    <s v="Administração"/>
    <n v="900"/>
    <s v="Gestão Administrativa - Poder Executivo"/>
    <n v="13893"/>
    <s v="Manutenção e modernização dos serviços de tecnologia da informação e comunicação - ADR - Joinville"/>
    <n v="44"/>
    <s v="Investimentos"/>
    <n v="40000"/>
    <n v="0"/>
    <n v="0"/>
    <n v="0"/>
    <n v="0"/>
    <x v="1"/>
    <x v="26"/>
    <x v="2"/>
    <x v="1"/>
    <x v="4"/>
  </r>
  <r>
    <n v="410039"/>
    <s v="Agência de Desenvolvimento Regional de São Lourenço do Oeste"/>
    <n v="12"/>
    <s v="Educação"/>
    <n v="610"/>
    <s v="Educação Básica com Qualidade e Equidade"/>
    <n v="13656"/>
    <s v="Administração e manutenção da Gerência Regional de Educação - ADR - São Lourenço do Oeste"/>
    <n v="44"/>
    <s v="Investimentos"/>
    <n v="34650"/>
    <n v="0"/>
    <n v="0"/>
    <n v="0"/>
    <n v="0"/>
    <x v="1"/>
    <x v="71"/>
    <x v="6"/>
    <x v="1"/>
    <x v="6"/>
  </r>
  <r>
    <n v="520030"/>
    <s v="Fundação Escola de Governo - ENA"/>
    <n v="26"/>
    <s v="Transporte"/>
    <n v="850"/>
    <s v="2010, 2011: Qualificação e Valorização dos Servidores Públicos; 2012, 2013, 2014, 2015, 2016, 2017, 2018, 2019, 2020: Gestão de Pessoas"/>
    <n v="4783"/>
    <s v="Capacitação profissional dos agentes públicos - SIE"/>
    <n v="33"/>
    <s v="Outras Despesas Correntes"/>
    <n v="0"/>
    <n v="2400"/>
    <n v="2400"/>
    <n v="2400"/>
    <n v="2400"/>
    <x v="1"/>
    <x v="58"/>
    <x v="4"/>
    <x v="1"/>
    <x v="1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654"/>
    <s v="2012, 2013, 2014, 2015: Educação inclusiva, acessibilidade e direitos da pessoa com deficiência; 2016: Realização de atendimento às pessoas com deficiência, condutas típicas e altas habilidades; 2017, 2018, 2019, 2020: Serviços especializados em educação especial"/>
    <n v="33"/>
    <s v="Outras Despesas Correntes"/>
    <n v="6000000"/>
    <n v="7698088.3899999997"/>
    <n v="4708588.5599999996"/>
    <n v="3946051.21"/>
    <n v="3933282.24"/>
    <x v="1"/>
    <x v="29"/>
    <x v="6"/>
    <x v="1"/>
    <x v="27"/>
  </r>
  <r>
    <n v="470092"/>
    <s v="Fundo do Plano de Saúde dos Servidores Públicos Estaduais"/>
    <n v="4"/>
    <s v="Administração"/>
    <n v="900"/>
    <s v="Gestão Administrativa - Poder Executivo"/>
    <n v="3626"/>
    <s v="2010: Assistência Médico-Hospitalar e Odontológica: Santa Catarina Saúde - FPS - SEA; 2011, 2012, 2013, 2014, 2015, 2016, 2017, 2018: Assistência médico-hospitalar e odontológica: Santa Catarina Saúde - FPS - SEA; 2019, 2020: Assistência Médico-hospitalar: Santa Catarina Saúde - FPS - SEA"/>
    <n v="33"/>
    <s v="Outras Despesas Correntes"/>
    <n v="621527830"/>
    <n v="837421695.58000004"/>
    <n v="707801031.66999996"/>
    <n v="578912790.76999998"/>
    <n v="578901031.97000003"/>
    <x v="1"/>
    <x v="49"/>
    <x v="2"/>
    <x v="1"/>
    <x v="4"/>
  </r>
  <r>
    <n v="230021"/>
    <s v="Fundação Catarinense de Esporte"/>
    <n v="12"/>
    <s v="Educação"/>
    <n v="635"/>
    <s v="Desenvolvimento do Desporto Educacional"/>
    <n v="14201"/>
    <s v="Realização de eventos - Desporto educacional"/>
    <n v="33"/>
    <s v="Outras Despesas Correntes"/>
    <n v="11607066"/>
    <n v="8919798.6099999994"/>
    <n v="6576845.79"/>
    <n v="6553486.29"/>
    <n v="6550916.4199999999"/>
    <x v="1"/>
    <x v="44"/>
    <x v="6"/>
    <x v="1"/>
    <x v="67"/>
  </r>
  <r>
    <n v="450022"/>
    <s v="Fundação Universidade do Estado de Santa Catarina"/>
    <n v="12"/>
    <s v="Educação"/>
    <n v="630"/>
    <s v="Gestão do Ensino Superior"/>
    <n v="9111"/>
    <s v="Aquisição, construção e reforma de bens imóveis - UDESC/Balneário Camboriú - CESFI"/>
    <n v="44"/>
    <s v="Investimentos"/>
    <n v="540845"/>
    <n v="1149767.1499999999"/>
    <n v="1077789.03"/>
    <n v="1077789.03"/>
    <n v="1077789.03"/>
    <x v="0"/>
    <x v="50"/>
    <x v="6"/>
    <x v="37"/>
    <x v="36"/>
  </r>
  <r>
    <n v="480091"/>
    <s v="Fundo Estadual de Saúde"/>
    <n v="10"/>
    <s v="Saúde"/>
    <n v="101"/>
    <s v="Acelera Santa Catarina"/>
    <n v="12586"/>
    <s v="2012, 2013, 2014, 2015: Equipar as unidades hospitalares da SES; 2016: Equipar as unidades da Secretaria do Estado da Saúde; 2017, 2018, 2019: Equipar as unidades assistenciais da Secretaria de Estado da Saúde; 2020: Equipar as unidades assistenciais da secretaria de estado da saúde"/>
    <n v="44"/>
    <s v="Investimentos"/>
    <n v="3700000"/>
    <n v="16707216.609999999"/>
    <n v="2336612.79"/>
    <n v="1823068.11"/>
    <n v="1769928.11"/>
    <x v="0"/>
    <x v="0"/>
    <x v="0"/>
    <x v="38"/>
    <x v="19"/>
  </r>
  <r>
    <n v="160085"/>
    <s v="Fundo de Melhoria do Corpo de Bombeiros Militar"/>
    <n v="6"/>
    <s v="Segurança Pública"/>
    <n v="705"/>
    <s v="Segurança Cidadã"/>
    <n v="11910"/>
    <s v="Operação Veraneio Seguro - BM"/>
    <n v="33"/>
    <s v="Outras Despesas Correntes"/>
    <n v="16016634"/>
    <n v="18169328.949999999"/>
    <n v="17839443.469999999"/>
    <n v="15187542.390000001"/>
    <n v="15186792.390000001"/>
    <x v="1"/>
    <x v="41"/>
    <x v="5"/>
    <x v="1"/>
    <x v="51"/>
  </r>
  <r>
    <n v="410059"/>
    <s v="Agência de Desenvolvimento Regional de Jaraguá do Sul"/>
    <n v="4"/>
    <s v="Administração"/>
    <n v="900"/>
    <s v="Gestão Administrativa - Poder Executivo"/>
    <n v="13954"/>
    <s v="Administração e manutenção dos serviços administrativos gerais - ADR - Jaraguá do Sul"/>
    <n v="33"/>
    <s v="Outras Despesas Correntes"/>
    <n v="505000"/>
    <n v="92816.18"/>
    <n v="92816.18"/>
    <n v="92816.18"/>
    <n v="92816.18"/>
    <x v="1"/>
    <x v="59"/>
    <x v="2"/>
    <x v="1"/>
    <x v="4"/>
  </r>
  <r>
    <n v="270001"/>
    <s v="Secretaria de Estado do Desenvolvimento Econômico Sustentável"/>
    <n v="18"/>
    <s v="Gestão Ambiental"/>
    <n v="900"/>
    <s v="Gestão Administrativa - Poder Executivo"/>
    <n v="5030"/>
    <s v="Administração e manutenção dos serviços administrativos gerais - SDE"/>
    <n v="33"/>
    <s v="Outras Despesas Correntes"/>
    <n v="1067525"/>
    <n v="3039113.04"/>
    <n v="2856158.73"/>
    <n v="2104100.02"/>
    <n v="1771475.69"/>
    <x v="1"/>
    <x v="61"/>
    <x v="7"/>
    <x v="1"/>
    <x v="4"/>
  </r>
  <r>
    <n v="440001"/>
    <s v="Secretaria de Estado da Agricultura, Pesca e Desenvolvimento Rural"/>
    <n v="20"/>
    <s v="Agricultura"/>
    <n v="300"/>
    <s v="Qualidade de Vida no Campo e na Cidade"/>
    <n v="1100"/>
    <s v="Administração de pessoal e encargos sociais - SAR"/>
    <n v="33"/>
    <s v="Outras Despesas Correntes"/>
    <n v="568569"/>
    <n v="1280221.44"/>
    <n v="1219656.95"/>
    <n v="1219656.95"/>
    <n v="1124093.69"/>
    <x v="1"/>
    <x v="70"/>
    <x v="8"/>
    <x v="1"/>
    <x v="18"/>
  </r>
  <r>
    <n v="410060"/>
    <s v="Agência de Desenvolvimento Regional de Mafra"/>
    <n v="12"/>
    <s v="Educação"/>
    <n v="610"/>
    <s v="Educação Básica com Qualidade e Equidade"/>
    <n v="13892"/>
    <s v="AP - Manutenção e reforma de escolas - educação básica - ADR - Mafra"/>
    <n v="33"/>
    <s v="Outras Despesas Correntes"/>
    <n v="1897108"/>
    <n v="276441.2"/>
    <n v="276441.2"/>
    <n v="276441.2"/>
    <n v="276441.2"/>
    <x v="1"/>
    <x v="2"/>
    <x v="6"/>
    <x v="1"/>
    <x v="6"/>
  </r>
  <r>
    <n v="550091"/>
    <s v="Fundo Estadual de Defesa Civil"/>
    <n v="6"/>
    <s v="Segurança Pública"/>
    <n v="730"/>
    <s v="Gestão de Riscos"/>
    <n v="11886"/>
    <s v="2012, 2013, 2014, 2015: Implantação do Sistema de Monitoramento e Alerta; 2016, 2017, 2018, 2019: Ampliação e modernização da rede de monitoramento e alerta"/>
    <n v="33"/>
    <s v="Outras Despesas Correntes"/>
    <n v="1657560"/>
    <n v="1481590.51"/>
    <n v="676535.65"/>
    <n v="612559.85"/>
    <n v="612559.85"/>
    <x v="1"/>
    <x v="72"/>
    <x v="5"/>
    <x v="1"/>
    <x v="30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11657"/>
    <s v="2012, 2013, 2014, 2015: Cofinanciamento dos serviços de proteção social básica; 2016: Apoio técnico e financeiro aos municípios para os serviços da Proteção Social Básica; 2017: Ações de Proteção Social Básica; 2018, 2019: Ações de proteção social básica; 2020: Serviço de proteção social básica"/>
    <n v="33"/>
    <s v="Outras Despesas Correntes"/>
    <n v="12000000"/>
    <n v="7146725.04"/>
    <n v="7146725.04"/>
    <n v="7146724.9900000002"/>
    <n v="7146724.9900000002"/>
    <x v="1"/>
    <x v="67"/>
    <x v="11"/>
    <x v="1"/>
    <x v="47"/>
  </r>
  <r>
    <n v="450001"/>
    <s v="Secretaria de Estado da Educação"/>
    <n v="12"/>
    <s v="Educação"/>
    <n v="610"/>
    <s v="Educação Básica com Qualidade e Equidade"/>
    <n v="6291"/>
    <s v="Operacionalização da educação profissional - SED"/>
    <n v="33"/>
    <s v="Outras Despesas Correntes"/>
    <n v="4000000"/>
    <n v="15894470.24"/>
    <n v="3959870.19"/>
    <n v="3068394.69"/>
    <n v="3068394.69"/>
    <x v="1"/>
    <x v="42"/>
    <x v="6"/>
    <x v="1"/>
    <x v="6"/>
  </r>
  <r>
    <n v="530001"/>
    <s v="Secretaria de Estado da Infraestrutura e Mobilidade"/>
    <n v="26"/>
    <s v="Transporte"/>
    <n v="110"/>
    <s v="Construção de Rodovias"/>
    <n v="8575"/>
    <s v="Apoio ao sistema viário estadual - SIE"/>
    <n v="33"/>
    <s v="Outras Despesas Correntes"/>
    <n v="4082465"/>
    <n v="36007847.539999999"/>
    <n v="33212080.280000001"/>
    <n v="16457508.130000001"/>
    <n v="13682930.23"/>
    <x v="0"/>
    <x v="5"/>
    <x v="4"/>
    <x v="21"/>
    <x v="40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22321771.629999999"/>
    <n v="22321771.59"/>
    <n v="22321771.59"/>
    <n v="22321771.59"/>
    <x v="1"/>
    <x v="5"/>
    <x v="4"/>
    <x v="1"/>
    <x v="15"/>
  </r>
  <r>
    <n v="270025"/>
    <s v="Instituto de Metrologia de Santa Catarina"/>
    <n v="4"/>
    <s v="Administração"/>
    <n v="850"/>
    <s v="2010, 2011: Qualificação e Valorização dos Servidores Públicos; 2012, 2013, 2014, 2015, 2016, 2017, 2018, 2019, 2020: Gestão de Pessoas"/>
    <n v="3913"/>
    <s v="Encargos com estagiários - IMETRO"/>
    <n v="33"/>
    <s v="Outras Despesas Correntes"/>
    <n v="99090"/>
    <n v="99090"/>
    <n v="64000"/>
    <n v="62052.91"/>
    <n v="62052.91"/>
    <x v="1"/>
    <x v="63"/>
    <x v="2"/>
    <x v="1"/>
    <x v="1"/>
  </r>
  <r>
    <n v="530001"/>
    <s v="Secretaria de Estado da Infraestrutura e Mobilidade"/>
    <n v="26"/>
    <s v="Transporte"/>
    <n v="130"/>
    <s v="Conservação e Segurança Rodoviária"/>
    <n v="14449"/>
    <s v="Conservação, sinalização e segurança rodoviária"/>
    <n v="44"/>
    <s v="Investimentos"/>
    <n v="0"/>
    <n v="15838958.77"/>
    <n v="14330330.09"/>
    <n v="8775033.7799999993"/>
    <n v="8775033.7799999993"/>
    <x v="1"/>
    <x v="5"/>
    <x v="4"/>
    <x v="1"/>
    <x v="10"/>
  </r>
  <r>
    <n v="470001"/>
    <s v="Secretaria de Estado da Administração"/>
    <n v="4"/>
    <s v="Administração"/>
    <n v="850"/>
    <s v="2010, 2011: Qualificação e Valorização dos Servidores Públicos; 2012, 2013, 2014, 2015, 2016, 2017, 2018, 2019, 2020: Gestão de Pessoas"/>
    <n v="2418"/>
    <s v="Encargos com estagiários - SEA"/>
    <n v="33"/>
    <s v="Outras Despesas Correntes"/>
    <n v="180630"/>
    <n v="147692.29999999999"/>
    <n v="147692.29999999999"/>
    <n v="146742.29999999999"/>
    <n v="146742.29999999999"/>
    <x v="1"/>
    <x v="35"/>
    <x v="2"/>
    <x v="1"/>
    <x v="1"/>
  </r>
  <r>
    <n v="410058"/>
    <s v="Agência de Desenvolvimento Regional de Joinville"/>
    <n v="12"/>
    <s v="Educação"/>
    <n v="610"/>
    <s v="Educação Básica com Qualidade e Equidade"/>
    <n v="13890"/>
    <s v="Administração e manutenção da Gerência Regional de Educação - ADR - Joinville"/>
    <n v="33"/>
    <s v="Outras Despesas Correntes"/>
    <n v="807834"/>
    <n v="12003.88"/>
    <n v="12003.88"/>
    <n v="12003.88"/>
    <n v="12003.88"/>
    <x v="1"/>
    <x v="26"/>
    <x v="6"/>
    <x v="1"/>
    <x v="6"/>
  </r>
  <r>
    <n v="410058"/>
    <s v="Agência de Desenvolvimento Regional de Joinville"/>
    <n v="12"/>
    <s v="Educação"/>
    <n v="625"/>
    <s v="Valorização dos Profissionais da Educação"/>
    <n v="13913"/>
    <s v="Administração de pessoal e encargos sociais - GERED - ADR - Joinville"/>
    <n v="31"/>
    <s v="Pessoal e Encargos Sociais"/>
    <n v="5062082"/>
    <n v="1394380.81"/>
    <n v="1394380.81"/>
    <n v="1394380.81"/>
    <n v="1394380.81"/>
    <x v="1"/>
    <x v="26"/>
    <x v="6"/>
    <x v="1"/>
    <x v="8"/>
  </r>
  <r>
    <n v="160097"/>
    <s v="Fundo de Melhoria da Polícia Militar"/>
    <n v="12"/>
    <s v="Educação"/>
    <n v="610"/>
    <s v="Educação Básica com Qualidade e Equidade"/>
    <n v="14200"/>
    <s v="Gestão dos Colégios Militares do Estado"/>
    <n v="33"/>
    <s v="Outras Despesas Correntes"/>
    <n v="500000"/>
    <n v="1502574.35"/>
    <n v="1388370.26"/>
    <n v="1354232.96"/>
    <n v="1177652.51"/>
    <x v="1"/>
    <x v="6"/>
    <x v="6"/>
    <x v="1"/>
    <x v="6"/>
  </r>
  <r>
    <n v="270024"/>
    <s v="Fundação de Amparo à Pesquisa e Inovação do Estado de Santa Catarina"/>
    <n v="19"/>
    <s v="Ciência e Tecnologia"/>
    <n v="900"/>
    <s v="Gestão Administrativa - Poder Executivo"/>
    <n v="5234"/>
    <s v="Administração e manutenção dos serviços administrativos gerais - FAPESC"/>
    <n v="44"/>
    <s v="Investimentos"/>
    <n v="0"/>
    <n v="4810"/>
    <n v="4810"/>
    <n v="4810"/>
    <n v="4810"/>
    <x v="1"/>
    <x v="53"/>
    <x v="20"/>
    <x v="1"/>
    <x v="4"/>
  </r>
  <r>
    <n v="440001"/>
    <s v="Secretaria de Estado da Agricultura, Pesca e Desenvolvimento Rural"/>
    <n v="20"/>
    <s v="Agricultura"/>
    <n v="300"/>
    <s v="Qualidade de Vida no Campo e na Cidade"/>
    <n v="11341"/>
    <s v="Apoio a projetos de desenvolvimento rural e pesqueiro - SAR"/>
    <n v="44"/>
    <s v="Investimentos"/>
    <n v="0"/>
    <n v="607287.54"/>
    <n v="453957.38"/>
    <n v="453957.38"/>
    <n v="453957.38"/>
    <x v="1"/>
    <x v="70"/>
    <x v="8"/>
    <x v="1"/>
    <x v="18"/>
  </r>
  <r>
    <n v="410042"/>
    <s v="Agência de Desenvolvimento Regional de Concórdia"/>
    <n v="12"/>
    <s v="Educação"/>
    <n v="610"/>
    <s v="Educação Básica com Qualidade e Equidade"/>
    <n v="13722"/>
    <s v="Administração e manutenção da Gerência Regional de Educação - ADR - Concórdia"/>
    <n v="44"/>
    <s v="Investimentos"/>
    <n v="38405"/>
    <n v="14979"/>
    <n v="14979"/>
    <n v="14979"/>
    <n v="14979"/>
    <x v="1"/>
    <x v="78"/>
    <x v="6"/>
    <x v="1"/>
    <x v="6"/>
  </r>
  <r>
    <n v="530001"/>
    <s v="Secretaria de Estado da Infraestrutura e Mobilidade"/>
    <n v="26"/>
    <s v="Transporte"/>
    <n v="140"/>
    <s v="Reabilitação e Aumento de Capacidade de Rodovias"/>
    <n v="14506"/>
    <s v="Reabilitação da SC-135, trecho Caçador - Rio das Antas - Videira"/>
    <n v="44"/>
    <s v="Investimentos"/>
    <n v="0"/>
    <n v="10040810.289999999"/>
    <n v="40810.29"/>
    <n v="40810.29"/>
    <n v="1061.06"/>
    <x v="1"/>
    <x v="5"/>
    <x v="4"/>
    <x v="1"/>
    <x v="25"/>
  </r>
  <r>
    <n v="160091"/>
    <s v="Fundo para Melhoria da Segurança Pública"/>
    <n v="6"/>
    <s v="Segurança Pública"/>
    <n v="706"/>
    <s v="De Olho no Crime"/>
    <n v="11918"/>
    <s v="2012, 2013, 2014, 2015: Monitoramento de espaços públicos; 2016: Monitoramento de espaços públicos - SSP; 2017, 2018, 2019, 2020: Gestão do videomonitoramento urbano e das Centrais Regionais de Emergência"/>
    <n v="44"/>
    <s v="Investimentos"/>
    <n v="0"/>
    <n v="214664.33"/>
    <n v="116665.94"/>
    <n v="15940.5"/>
    <n v="15940.5"/>
    <x v="1"/>
    <x v="65"/>
    <x v="5"/>
    <x v="1"/>
    <x v="5"/>
  </r>
  <r>
    <n v="470076"/>
    <s v="Fundo Financeiro"/>
    <n v="9"/>
    <s v="Previdência Social"/>
    <n v="860"/>
    <s v="Gestão Previdenciária"/>
    <n v="9358"/>
    <s v="Encargos com inativos - ALESC - Fundo Financeiro"/>
    <n v="31"/>
    <s v="Pessoal e Encargos Sociais"/>
    <n v="181861564"/>
    <n v="2624532.9"/>
    <n v="0"/>
    <n v="0"/>
    <n v="0"/>
    <x v="1"/>
    <x v="25"/>
    <x v="1"/>
    <x v="1"/>
    <x v="17"/>
  </r>
  <r>
    <n v="450022"/>
    <s v="Fundação Universidade do Estado de Santa Catarina"/>
    <n v="12"/>
    <s v="Educação"/>
    <n v="850"/>
    <s v="2010, 2011: Qualificação e Valorização dos Servidores Públicos; 2012, 2013, 2014, 2015, 2016, 2017, 2018, 2019, 2020: Gestão de Pessoas"/>
    <n v="7856"/>
    <s v="Administração de pessoal e encargos sociais - UDESC"/>
    <n v="33"/>
    <s v="Outras Despesas Correntes"/>
    <n v="14475414"/>
    <n v="14669335.43"/>
    <n v="14452679.68"/>
    <n v="14452679.68"/>
    <n v="14167102.890000001"/>
    <x v="1"/>
    <x v="50"/>
    <x v="6"/>
    <x v="1"/>
    <x v="1"/>
  </r>
  <r>
    <n v="480091"/>
    <s v="Fundo Estadual de Saúde"/>
    <n v="10"/>
    <s v="Saúde"/>
    <n v="430"/>
    <s v="Atenção de Média e Alta Complexidade Ambulatorial e Hospitalar"/>
    <n v="13270"/>
    <s v="2016: Realizar as ações de gestão das Centrais de Regulação; 2017, 2018, 2019: Ações das Centrais de Regulação; 2020: Ações das centrais de regulação"/>
    <n v="33"/>
    <s v="Outras Despesas Correntes"/>
    <n v="1300000"/>
    <n v="1239417.23"/>
    <n v="273102.87"/>
    <n v="263619.53999999998"/>
    <n v="263619.53999999998"/>
    <x v="1"/>
    <x v="0"/>
    <x v="0"/>
    <x v="1"/>
    <x v="0"/>
  </r>
  <r>
    <n v="470076"/>
    <s v="Fundo Financeiro"/>
    <n v="9"/>
    <s v="Previdência Social"/>
    <n v="860"/>
    <s v="Gestão Previdenciária"/>
    <n v="9350"/>
    <s v="Encargos com inativos - FCEE - Fundo Financeiro"/>
    <n v="31"/>
    <s v="Pessoal e Encargos Sociais"/>
    <n v="75000000"/>
    <n v="77529882.409999996"/>
    <n v="76978600.120000005"/>
    <n v="76978600.120000005"/>
    <n v="76978600.120000005"/>
    <x v="1"/>
    <x v="25"/>
    <x v="1"/>
    <x v="1"/>
    <x v="17"/>
  </r>
  <r>
    <n v="470076"/>
    <s v="Fundo Financeiro"/>
    <n v="9"/>
    <s v="Previdência Social"/>
    <n v="860"/>
    <s v="Gestão Previdenciária"/>
    <n v="14228"/>
    <s v="Encargos com inativos - DPE - Fundo Financeiro"/>
    <n v="31"/>
    <s v="Pessoal e Encargos Sociais"/>
    <n v="100000"/>
    <n v="100000"/>
    <n v="22833.97"/>
    <n v="22833.97"/>
    <n v="22833.97"/>
    <x v="1"/>
    <x v="25"/>
    <x v="1"/>
    <x v="1"/>
    <x v="17"/>
  </r>
  <r>
    <n v="410056"/>
    <s v="Agência de Desenvolvimento Regional de Criciúma"/>
    <n v="4"/>
    <s v="Administração"/>
    <n v="850"/>
    <s v="2010, 2011: Qualificação e Valorização dos Servidores Públicos; 2012, 2013, 2014, 2015, 2016, 2017, 2018, 2019, 2020: Gestão de Pessoas"/>
    <n v="13808"/>
    <s v="Administração de pessoal e encargos sociais - ADR - Criciúma"/>
    <n v="33"/>
    <s v="Outras Despesas Correntes"/>
    <n v="180000"/>
    <n v="46616.6"/>
    <n v="46616.6"/>
    <n v="46616.6"/>
    <n v="46616.6"/>
    <x v="1"/>
    <x v="19"/>
    <x v="2"/>
    <x v="1"/>
    <x v="1"/>
  </r>
  <r>
    <n v="530025"/>
    <s v="Departamento Estadual de Infraestrutura"/>
    <n v="26"/>
    <s v="Transporte"/>
    <n v="105"/>
    <s v="2010, 2011: ProPav Urbano; 2012, 2013, 2014, 2015, 2016, 2017, 2018, 2019, 2020: Mobilidade Urbana"/>
    <n v="11166"/>
    <s v="Implantação da Via Rápida, trecho Criciúma - BR-101 - BID-VI"/>
    <n v="44"/>
    <s v="Investimentos"/>
    <n v="100975"/>
    <n v="3064555.83"/>
    <n v="3064555.83"/>
    <n v="3064555.83"/>
    <n v="3064555.83"/>
    <x v="1"/>
    <x v="24"/>
    <x v="4"/>
    <x v="1"/>
    <x v="61"/>
  </r>
  <r>
    <n v="450001"/>
    <s v="Secretaria de Estado da Educação"/>
    <n v="12"/>
    <s v="Educação"/>
    <n v="810"/>
    <s v="Comunicação do Poder Executivo"/>
    <n v="14231"/>
    <s v="Campanhas de caráter educacional, informativo e institucional - SED"/>
    <n v="33"/>
    <s v="Outras Despesas Correntes"/>
    <n v="7000000"/>
    <n v="0"/>
    <n v="0"/>
    <n v="0"/>
    <n v="0"/>
    <x v="1"/>
    <x v="42"/>
    <x v="6"/>
    <x v="1"/>
    <x v="23"/>
  </r>
  <r>
    <n v="410048"/>
    <s v="Agência de Desenvolvimento Regional de Rio do Sul"/>
    <n v="12"/>
    <s v="Educação"/>
    <n v="610"/>
    <s v="Educação Básica com Qualidade e Equidade"/>
    <n v="13853"/>
    <s v="AP - Manutenção e reforma de escolas - educação básica - ADR - Rio do Sul"/>
    <n v="44"/>
    <s v="Investimentos"/>
    <n v="50320"/>
    <n v="68220.72"/>
    <n v="68220.72"/>
    <n v="68220.72"/>
    <n v="68220.72"/>
    <x v="1"/>
    <x v="8"/>
    <x v="6"/>
    <x v="1"/>
    <x v="6"/>
  </r>
  <r>
    <n v="410051"/>
    <s v="Agência de Desenvolvimento Regional de Blumenau"/>
    <n v="12"/>
    <s v="Educação"/>
    <n v="610"/>
    <s v="Educação Básica com Qualidade e Equidade"/>
    <n v="13625"/>
    <s v="AP - Manutenção e reforma de escolas - educação básica - ADR - Blumenau"/>
    <n v="33"/>
    <s v="Outras Despesas Correntes"/>
    <n v="2709128"/>
    <n v="1748586.42"/>
    <n v="1748586.42"/>
    <n v="1748586.42"/>
    <n v="1748586.42"/>
    <x v="1"/>
    <x v="21"/>
    <x v="6"/>
    <x v="1"/>
    <x v="6"/>
  </r>
  <r>
    <n v="480091"/>
    <s v="Fundo Estadual de Saúde"/>
    <n v="10"/>
    <s v="Saúde"/>
    <n v="410"/>
    <s v="Vigilância em Saúde"/>
    <n v="11205"/>
    <s v="2012, 2013, 2014, 2015: Ações de Promoção, Prevenção e Controle de DST/HIV/AIDS e Hepatites; 2016: Realizar ações de vigilância, prevenção e controle de DST/HIV/AIDS e hepatites virais; 2017: Vigilância, prevenção e controle de doenças sexualmente transmissíveis/HIV/AIDS e hepatites virais; 2018, 2019: Manutenção das ações de Vigilância Epidemiológica; 2020: Manutenção das ações de vigilância epidemiológica"/>
    <n v="44"/>
    <s v="Investimentos"/>
    <n v="270000"/>
    <n v="1066583.71"/>
    <n v="259681.83"/>
    <n v="106043.4"/>
    <n v="106043.4"/>
    <x v="1"/>
    <x v="0"/>
    <x v="0"/>
    <x v="1"/>
    <x v="60"/>
  </r>
  <r>
    <n v="550091"/>
    <s v="Fundo Estadual de Defesa Civil"/>
    <n v="6"/>
    <s v="Segurança Pública"/>
    <n v="900"/>
    <s v="Gestão Administrativa - Poder Executivo"/>
    <n v="12989"/>
    <s v="Administração e manutenção dos serviços administrativos gerais - SDC"/>
    <n v="44"/>
    <s v="Investimentos"/>
    <n v="0"/>
    <n v="160655.48000000001"/>
    <n v="72183.88"/>
    <n v="68261.56"/>
    <n v="68261.56"/>
    <x v="1"/>
    <x v="72"/>
    <x v="5"/>
    <x v="1"/>
    <x v="4"/>
  </r>
  <r>
    <n v="450001"/>
    <s v="Secretaria de Estado da Educação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33"/>
    <s v="Outras Despesas Correntes"/>
    <n v="2000000"/>
    <n v="1963505.15"/>
    <n v="43751.19"/>
    <n v="43751.19"/>
    <n v="43751.19"/>
    <x v="1"/>
    <x v="42"/>
    <x v="6"/>
    <x v="1"/>
    <x v="66"/>
  </r>
  <r>
    <n v="530023"/>
    <s v="Departamento de Transportes e Terminais"/>
    <n v="26"/>
    <s v="Transporte"/>
    <n v="115"/>
    <s v="Gestão do Sistema de Transporte Intermunicipal de Pessoas"/>
    <n v="11579"/>
    <s v="Construção e reforma de terminais rodoviários de passageiros"/>
    <n v="44"/>
    <s v="Investimentos"/>
    <n v="50500"/>
    <n v="0"/>
    <n v="0"/>
    <n v="0"/>
    <n v="0"/>
    <x v="1"/>
    <x v="11"/>
    <x v="4"/>
    <x v="1"/>
    <x v="24"/>
  </r>
  <r>
    <n v="450001"/>
    <s v="Secretaria de Estado da Educação"/>
    <n v="12"/>
    <s v="Educação"/>
    <n v="610"/>
    <s v="Educação Básica com Qualidade e Equidade"/>
    <n v="7113"/>
    <s v="2010: Apoio Financeiro aos Municípios - SED; 2011, 2012, 2013, 2014, 2015: Apoio financeiro aos municípios - SED; 2016, 2017, 2018, 2019, 2020: Cooperação com municípios para gestão da educação básica"/>
    <n v="44"/>
    <s v="Investimentos"/>
    <n v="2500000"/>
    <n v="5000000"/>
    <n v="3351100.08"/>
    <n v="937651.02"/>
    <n v="937651.02"/>
    <x v="1"/>
    <x v="42"/>
    <x v="6"/>
    <x v="1"/>
    <x v="6"/>
  </r>
  <r>
    <n v="410059"/>
    <s v="Agência de Desenvolvimento Regional de Jaraguá do Sul"/>
    <n v="12"/>
    <s v="Educação"/>
    <n v="610"/>
    <s v="Educação Básica com Qualidade e Equidade"/>
    <n v="13967"/>
    <s v="Operacionalização da educação profissional - ADR - Jaraguá do Sul"/>
    <n v="44"/>
    <s v="Investimentos"/>
    <n v="46224"/>
    <n v="0"/>
    <n v="0"/>
    <n v="0"/>
    <n v="0"/>
    <x v="1"/>
    <x v="59"/>
    <x v="6"/>
    <x v="1"/>
    <x v="6"/>
  </r>
  <r>
    <n v="270023"/>
    <s v="Junta Comercial do Estado de Santa Catarina"/>
    <n v="23"/>
    <s v="Comércio e Serviços"/>
    <n v="850"/>
    <s v="2010, 2011: Qualificação e Valorização dos Servidores Públicos; 2012, 2013, 2014, 2015, 2016, 2017, 2018, 2019, 2020: Gestão de Pessoas"/>
    <n v="5331"/>
    <s v="Capacitação profissional dos agentes públicos - JUCESC"/>
    <n v="33"/>
    <s v="Outras Despesas Correntes"/>
    <n v="3000"/>
    <n v="14740"/>
    <n v="8980"/>
    <n v="8980"/>
    <n v="8980"/>
    <x v="1"/>
    <x v="55"/>
    <x v="12"/>
    <x v="1"/>
    <x v="1"/>
  </r>
  <r>
    <n v="450022"/>
    <s v="Fundação Universidade do Estado de Santa Catarina"/>
    <n v="19"/>
    <s v="Ciência e Tecnologia"/>
    <n v="230"/>
    <s v="CTI - Fomento à Ciência, Tecnologia e Inovação"/>
    <n v="11454"/>
    <s v="Conceder bolsas para o incentivo à formação de pesquisadores"/>
    <n v="33"/>
    <s v="Outras Despesas Correntes"/>
    <n v="0"/>
    <n v="16717.080000000002"/>
    <n v="16717.080000000002"/>
    <n v="16717.080000000002"/>
    <n v="16717.080000000002"/>
    <x v="1"/>
    <x v="50"/>
    <x v="20"/>
    <x v="1"/>
    <x v="55"/>
  </r>
  <r>
    <n v="530001"/>
    <s v="Secretaria de Estado da Infraestrutura e Mobilidade"/>
    <n v="26"/>
    <s v="Transporte"/>
    <n v="850"/>
    <s v="2010, 2011: Qualificação e Valorização dos Servidores Públicos; 2012, 2013, 2014, 2015, 2016, 2017, 2018, 2019, 2020: Gestão de Pessoas"/>
    <n v="4205"/>
    <s v="Encargos com estagiários - SIE"/>
    <n v="33"/>
    <s v="Outras Despesas Correntes"/>
    <n v="15000"/>
    <n v="301971.82"/>
    <n v="152600.57"/>
    <n v="152600.57"/>
    <n v="152600.57"/>
    <x v="1"/>
    <x v="5"/>
    <x v="4"/>
    <x v="1"/>
    <x v="1"/>
  </r>
  <r>
    <n v="530001"/>
    <s v="Secretaria de Estado da Infraestrutura e Mobilidade"/>
    <n v="26"/>
    <s v="Transporte"/>
    <n v="850"/>
    <s v="2010, 2011: Qualificação e Valorização dos Servidores Públicos; 2012, 2013, 2014, 2015, 2016, 2017, 2018, 2019, 2020: Gestão de Pessoas"/>
    <n v="4783"/>
    <s v="Capacitação profissional dos agentes públicos - SIE"/>
    <n v="33"/>
    <s v="Outras Despesas Correntes"/>
    <n v="20000"/>
    <n v="170901"/>
    <n v="900"/>
    <n v="900"/>
    <n v="900"/>
    <x v="1"/>
    <x v="5"/>
    <x v="4"/>
    <x v="1"/>
    <x v="1"/>
  </r>
  <r>
    <n v="410041"/>
    <s v="Agência de Desenvolvimento Regional de Xanxerê"/>
    <n v="4"/>
    <s v="Administração"/>
    <n v="850"/>
    <s v="2010, 2011: Qualificação e Valorização dos Servidores Públicos; 2012, 2013, 2014, 2015, 2016, 2017, 2018, 2019, 2020: Gestão de Pessoas"/>
    <n v="13699"/>
    <s v="Encargos com estagiários - ADR - Xanxerê"/>
    <n v="33"/>
    <s v="Outras Despesas Correntes"/>
    <n v="18434"/>
    <n v="2905"/>
    <n v="2905"/>
    <n v="2905"/>
    <n v="2905"/>
    <x v="1"/>
    <x v="69"/>
    <x v="2"/>
    <x v="1"/>
    <x v="1"/>
  </r>
  <r>
    <n v="410038"/>
    <s v="Agência de Desenvolvimento Regional de Maravilha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45310"/>
    <n v="45310"/>
    <n v="45310"/>
    <n v="45310"/>
    <x v="1"/>
    <x v="34"/>
    <x v="6"/>
    <x v="1"/>
    <x v="6"/>
  </r>
  <r>
    <n v="410059"/>
    <s v="Agência de Desenvolvimento Regional de Jaraguá do Sul"/>
    <n v="12"/>
    <s v="Educação"/>
    <n v="610"/>
    <s v="Educação Básica com Qualidade e Equidade"/>
    <n v="13967"/>
    <s v="Operacionalização da educação profissional - ADR - Jaraguá do Sul"/>
    <n v="33"/>
    <s v="Outras Despesas Correntes"/>
    <n v="184896"/>
    <n v="3057.74"/>
    <n v="3057.74"/>
    <n v="3057.74"/>
    <n v="3057.74"/>
    <x v="1"/>
    <x v="59"/>
    <x v="6"/>
    <x v="1"/>
    <x v="6"/>
  </r>
  <r>
    <n v="410040"/>
    <s v="Agência de Desenvolvimento Regional de Chapecó"/>
    <n v="12"/>
    <s v="Educação"/>
    <n v="610"/>
    <s v="Educação Básica com Qualidade e Equidade"/>
    <n v="13686"/>
    <s v="AP - Manutenção e reforma de escolas - educação básica - ADR - Chapecó"/>
    <n v="44"/>
    <s v="Investimentos"/>
    <n v="32755"/>
    <n v="7944"/>
    <n v="7944"/>
    <n v="7944"/>
    <n v="7944"/>
    <x v="1"/>
    <x v="14"/>
    <x v="6"/>
    <x v="1"/>
    <x v="6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50"/>
    <s v="Pavimentação da SC-100, trecho Barra do Camacho - Laguna e acesso ao Farol de Santa Marta"/>
    <n v="44"/>
    <s v="Investimentos"/>
    <n v="100000"/>
    <n v="482904.17"/>
    <n v="482904.17"/>
    <n v="482904.17"/>
    <n v="482904.17"/>
    <x v="1"/>
    <x v="24"/>
    <x v="4"/>
    <x v="1"/>
    <x v="15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9365"/>
    <s v="Medidas de compensação ambiental - BID-VI"/>
    <n v="44"/>
    <s v="Investimentos"/>
    <n v="14500000"/>
    <n v="0"/>
    <n v="0"/>
    <n v="0"/>
    <n v="0"/>
    <x v="1"/>
    <x v="24"/>
    <x v="4"/>
    <x v="1"/>
    <x v="15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296"/>
    <s v="2012, 2013, 2014, 2015: Manutenção do sistema de Telemedicina e Telessaúde; 2016: Incentivo financeiro para Telediagnóstico, teleconsultorias e teleeducação do Núcleo Telessaúde SC; 2017, 2018, 2019, 2020: Manutenção do núcleo do telessaúde"/>
    <n v="33"/>
    <s v="Outras Despesas Correntes"/>
    <n v="200000"/>
    <n v="200000"/>
    <n v="0"/>
    <n v="0"/>
    <n v="0"/>
    <x v="1"/>
    <x v="0"/>
    <x v="0"/>
    <x v="1"/>
    <x v="54"/>
  </r>
  <r>
    <n v="480091"/>
    <s v="Fundo Estadual de Saúde"/>
    <n v="10"/>
    <s v="Saúde"/>
    <n v="430"/>
    <s v="Atenção de Média e Alta Complexidade Ambulatorial e Hospitalar"/>
    <n v="12187"/>
    <s v="2012, 2013, 2014, 2015: Manutenção e ampliação do hospital de Quilombo; 2016: AP - Reforma, ampliação e aquisição de equipamentos para o Hospital São Bernardo - SDR - Quilombo; 2017, 2018: AP - Reforma, ampliação e aquisição de equipamentos para o Hospital São Bernardo - ADR - Quilombo; 2019: AP - Reforma, ampliação e aquisição de equipamentos para o Hospital São Bernardo em Quilombo"/>
    <n v="44"/>
    <s v="Investimentos"/>
    <n v="100000"/>
    <n v="0"/>
    <n v="0"/>
    <n v="0"/>
    <n v="0"/>
    <x v="1"/>
    <x v="0"/>
    <x v="0"/>
    <x v="1"/>
    <x v="0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45"/>
    <s v="Pavimentação da SC-290, trecho Praia Grande - Divisa SC/RS"/>
    <n v="44"/>
    <s v="Investimentos"/>
    <n v="0"/>
    <n v="10000000"/>
    <n v="0"/>
    <n v="0"/>
    <n v="0"/>
    <x v="1"/>
    <x v="5"/>
    <x v="4"/>
    <x v="1"/>
    <x v="15"/>
  </r>
  <r>
    <n v="270095"/>
    <s v="Fundo Catarinense de Mudanças Climáticas"/>
    <n v="18"/>
    <s v="Gestão Ambiental"/>
    <n v="348"/>
    <s v="Gestão Ambiental Estratégica"/>
    <n v="12984"/>
    <s v="Organização e gestão do FMUC"/>
    <n v="44"/>
    <s v="Investimentos"/>
    <n v="10000"/>
    <n v="29000"/>
    <n v="8782"/>
    <n v="8782"/>
    <n v="8782"/>
    <x v="1"/>
    <x v="87"/>
    <x v="7"/>
    <x v="1"/>
    <x v="62"/>
  </r>
  <r>
    <n v="480091"/>
    <s v="Fundo Estadual de Saúde"/>
    <n v="10"/>
    <s v="Saúde"/>
    <n v="430"/>
    <s v="Atenção de Média e Alta Complexidade Ambulatorial e Hospitalar"/>
    <n v="13330"/>
    <s v="2016: AP - Construção de Policlínica - SDR - Tubarão; 2017, 2018, 2019: AP - Construção de Policlínica - ADR - Tubarão"/>
    <n v="44"/>
    <s v="Investimentos"/>
    <n v="100000"/>
    <n v="0"/>
    <n v="0"/>
    <n v="0"/>
    <n v="0"/>
    <x v="1"/>
    <x v="0"/>
    <x v="0"/>
    <x v="1"/>
    <x v="0"/>
  </r>
  <r>
    <n v="410041"/>
    <s v="Agência de Desenvolvimento Regional de Xanxerê"/>
    <n v="12"/>
    <s v="Educação"/>
    <n v="610"/>
    <s v="Educação Básica com Qualidade e Equidade"/>
    <n v="13711"/>
    <s v="Transporte escolar dos alunos da educação básica - ADR - Xanxerê"/>
    <n v="33"/>
    <s v="Outras Despesas Correntes"/>
    <n v="4478173"/>
    <n v="0"/>
    <n v="0"/>
    <n v="0"/>
    <n v="0"/>
    <x v="1"/>
    <x v="69"/>
    <x v="6"/>
    <x v="1"/>
    <x v="6"/>
  </r>
  <r>
    <n v="540096"/>
    <s v="Fundo Penitenciário do Estado de Santa Catarina - FUPESC"/>
    <n v="14"/>
    <s v="Direitos da Cidadania"/>
    <n v="740"/>
    <s v="Gestão do Sistema Prisional e Socioeducativo"/>
    <n v="11047"/>
    <s v="Manutenção e modernização dos serviços de tecnologia da informação e comunicação - SAP"/>
    <n v="44"/>
    <s v="Investimentos"/>
    <n v="0"/>
    <n v="7750"/>
    <n v="0"/>
    <n v="0"/>
    <n v="0"/>
    <x v="1"/>
    <x v="23"/>
    <x v="9"/>
    <x v="1"/>
    <x v="16"/>
  </r>
  <r>
    <n v="410048"/>
    <s v="Agência de Desenvolvimento Regional de Rio do Sul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0"/>
    <n v="29629.56"/>
    <n v="29629.56"/>
    <n v="29629.56"/>
    <n v="29629.56"/>
    <x v="1"/>
    <x v="8"/>
    <x v="4"/>
    <x v="1"/>
    <x v="15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2960"/>
    <s v="Elaboração de estudos e planos para o sistema aeroviário estadual"/>
    <n v="33"/>
    <s v="Outras Despesas Correntes"/>
    <n v="50000"/>
    <n v="26100"/>
    <n v="26100"/>
    <n v="20880"/>
    <n v="0"/>
    <x v="1"/>
    <x v="5"/>
    <x v="4"/>
    <x v="1"/>
    <x v="38"/>
  </r>
  <r>
    <n v="410057"/>
    <s v="Agência de Desenvolvimento Regional de Araranguá"/>
    <n v="12"/>
    <s v="Educação"/>
    <n v="610"/>
    <s v="Educação Básica com Qualidade e Equidade"/>
    <n v="13859"/>
    <s v="Transporte escolar dos alunos da educação básica - ADR - Araranguá"/>
    <n v="33"/>
    <s v="Outras Despesas Correntes"/>
    <n v="3515053"/>
    <n v="0"/>
    <n v="0"/>
    <n v="0"/>
    <n v="0"/>
    <x v="1"/>
    <x v="28"/>
    <x v="6"/>
    <x v="1"/>
    <x v="6"/>
  </r>
  <r>
    <n v="160097"/>
    <s v="Fundo de Melhoria da Polícia Militar"/>
    <n v="6"/>
    <s v="Segurança Pública"/>
    <n v="707"/>
    <s v="Suporte Institucional Integrado"/>
    <n v="6503"/>
    <s v="2010: Manutenção e Serviços Administrativos Gerais - FMSP - SSP; 2011: Manutenção e serviços administrativos gerais - FMSP - SSP; 2012, 2013, 2014, 2015: Contratação de serviços para operacionalização da administração - FMSP - SSP; 2016: Administração e manutenção dos serviços administrativos gerais - SSP - DETRAN - IGP; 2017: Administração e manutenção dos insumos, materiais e serviços administrativos gerais; 2018, 2019, 2020: Administração e manutenção dos insumos, materiais e serviços administrativos gerais - SSP"/>
    <n v="33"/>
    <s v="Outras Despesas Correntes"/>
    <n v="0"/>
    <n v="0"/>
    <n v="0"/>
    <n v="0"/>
    <n v="0"/>
    <x v="1"/>
    <x v="6"/>
    <x v="5"/>
    <x v="1"/>
    <x v="33"/>
  </r>
  <r>
    <n v="450021"/>
    <s v="Fundação Catarinense de Educação Especial"/>
    <n v="12"/>
    <s v="Educação"/>
    <n v="850"/>
    <s v="2010, 2011: Qualificação e Valorização dos Servidores Públicos; 2012, 2013, 2014, 2015, 2016, 2017, 2018, 2019, 2020: Gestão de Pessoas"/>
    <n v="8661"/>
    <s v="Administração de pessoal e encargos sociais - educação especial - FCEE"/>
    <n v="31"/>
    <s v="Pessoal e Encargos Sociais"/>
    <n v="175944754"/>
    <n v="174943910.63999999"/>
    <n v="174820069.81"/>
    <n v="174820069.81"/>
    <n v="173980639.36000001"/>
    <x v="1"/>
    <x v="29"/>
    <x v="6"/>
    <x v="1"/>
    <x v="1"/>
  </r>
  <r>
    <n v="450001"/>
    <s v="Secretaria de Estado da Educação"/>
    <n v="12"/>
    <s v="Educação"/>
    <n v="610"/>
    <s v="Educação Básica com Qualidade e Equidade"/>
    <n v="11562"/>
    <s v="2012, 2013, 2014, 2015: Serviços administrativos - educação básica - SED; 2016, 2017, 2018, 2019, 2020: Operacionalização da educação básica - SED"/>
    <n v="33"/>
    <s v="Outras Despesas Correntes"/>
    <n v="120089146"/>
    <n v="223435826.68000001"/>
    <n v="160505037.13"/>
    <n v="122431301.66"/>
    <n v="122129949.51000001"/>
    <x v="1"/>
    <x v="42"/>
    <x v="6"/>
    <x v="1"/>
    <x v="6"/>
  </r>
  <r>
    <n v="450001"/>
    <s v="Secretaria de Estado da Educação"/>
    <n v="12"/>
    <s v="Educação"/>
    <n v="625"/>
    <s v="Valorização dos Profissionais da Educação"/>
    <n v="1021"/>
    <s v="Administração de pessoal e encargos sociais - SED"/>
    <n v="31"/>
    <s v="Pessoal e Encargos Sociais"/>
    <n v="137103294"/>
    <n v="241563142.96000001"/>
    <n v="207350437.06"/>
    <n v="207317076.33000001"/>
    <n v="207234883.78"/>
    <x v="1"/>
    <x v="42"/>
    <x v="6"/>
    <x v="1"/>
    <x v="8"/>
  </r>
  <r>
    <n v="480091"/>
    <s v="Fundo Estadual de Saúde"/>
    <n v="10"/>
    <s v="Saúde"/>
    <n v="400"/>
    <s v="Gestão do SUS"/>
    <n v="13253"/>
    <s v="2016: Adquirir equipamentos e mobiliário para as Unidades Assitenciais da SES; 2017, 2018, 2019: Aquisição de equipamentos e mobiliário para unidades assistenciais da Secretaria de Estado da Saúde; 2020: Aquisição de equipamentos e mobiliário para unidades assistenciais próprias - SES"/>
    <n v="44"/>
    <s v="Investimentos"/>
    <n v="9350746"/>
    <n v="21095815.59"/>
    <n v="11934911.34"/>
    <n v="8323395.0999999996"/>
    <n v="6692583.7999999998"/>
    <x v="1"/>
    <x v="0"/>
    <x v="0"/>
    <x v="1"/>
    <x v="2"/>
  </r>
  <r>
    <n v="410056"/>
    <s v="Agência de Desenvolvimento Regional de Criciúma"/>
    <n v="12"/>
    <s v="Educação"/>
    <n v="610"/>
    <s v="Educação Básica com Qualidade e Equidade"/>
    <n v="13821"/>
    <s v="AP - Manutenção e reforma de escolas - educação básica - ADR - Criciúma"/>
    <n v="33"/>
    <s v="Outras Despesas Correntes"/>
    <n v="1757348"/>
    <n v="747230.77"/>
    <n v="747230.77"/>
    <n v="747230.77"/>
    <n v="747230.77"/>
    <x v="1"/>
    <x v="19"/>
    <x v="6"/>
    <x v="1"/>
    <x v="6"/>
  </r>
  <r>
    <n v="440022"/>
    <s v="Companhia Integrada de Desenvolvimento Agrícola de Santa Catarina"/>
    <n v="20"/>
    <s v="Agricultura"/>
    <n v="315"/>
    <s v="Defesa Sanitária Agropecuária"/>
    <n v="2967"/>
    <s v="Ações de Defesa Sanitária Animal"/>
    <n v="33"/>
    <s v="Outras Despesas Correntes"/>
    <n v="7956975"/>
    <n v="5663618.2999999998"/>
    <n v="2459428.4"/>
    <n v="2371607.0499999998"/>
    <n v="2371607.0499999998"/>
    <x v="0"/>
    <x v="60"/>
    <x v="8"/>
    <x v="39"/>
    <x v="42"/>
  </r>
  <r>
    <n v="440022"/>
    <s v="Companhia Integrada de Desenvolvimento Agrícola de Santa Catarina"/>
    <n v="20"/>
    <s v="Agricultura"/>
    <n v="850"/>
    <s v="2010, 2011: Qualificação e Valorização dos Servidores Públicos; 2012, 2013, 2014, 2015, 2016, 2017, 2018, 2019, 2020: Gestão de Pessoas"/>
    <n v="570"/>
    <s v="Administração de pessoal e encargos sociais - CIDASC"/>
    <n v="31"/>
    <s v="Pessoal e Encargos Sociais"/>
    <n v="172320000"/>
    <n v="171907195.56999999"/>
    <n v="171414496.09999999"/>
    <n v="171414496.09999999"/>
    <n v="168656631.97"/>
    <x v="1"/>
    <x v="60"/>
    <x v="8"/>
    <x v="1"/>
    <x v="1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489"/>
    <s v="2012, 2013, 2014, 2015, 2016: Incentivos financeiros municipais - municípios contemplados no PROCIS; 2017, 2018, 2019: Incentivo financeiro aos municípios contemplados programa catarinense de inclusão social (PROCIS); 2020: Incentivo financeiro aos municípios contemplados no programa catarinense de inclusão social - PROCIS"/>
    <n v="33"/>
    <s v="Outras Despesas Correntes"/>
    <n v="1900000"/>
    <n v="3705000"/>
    <n v="3347825.91"/>
    <n v="3347825.41"/>
    <n v="3347825.41"/>
    <x v="1"/>
    <x v="0"/>
    <x v="0"/>
    <x v="1"/>
    <x v="54"/>
  </r>
  <r>
    <n v="160097"/>
    <s v="Fundo de Melhoria da Polícia Militar"/>
    <n v="6"/>
    <s v="Segurança Pública"/>
    <n v="130"/>
    <s v="Conservação e Segurança Rodoviária"/>
    <n v="14446"/>
    <s v="Administração e manutenção da Polícia Militar Rodoviária - PMRv"/>
    <n v="33"/>
    <s v="Outras Despesas Correntes"/>
    <n v="0"/>
    <n v="4740132.45"/>
    <n v="3787581.33"/>
    <n v="3262160.51"/>
    <n v="3262160.51"/>
    <x v="1"/>
    <x v="6"/>
    <x v="5"/>
    <x v="1"/>
    <x v="10"/>
  </r>
  <r>
    <n v="450001"/>
    <s v="Secretaria de Estado da Educação"/>
    <n v="12"/>
    <s v="Educação"/>
    <n v="625"/>
    <s v="Valorização dos Profissionais da Educação"/>
    <n v="5582"/>
    <s v="Capacitação profissional dos agentes públicos - SED"/>
    <n v="33"/>
    <s v="Outras Despesas Correntes"/>
    <n v="824341"/>
    <n v="419541"/>
    <n v="173361"/>
    <n v="158011.38"/>
    <n v="158011.38"/>
    <x v="1"/>
    <x v="42"/>
    <x v="6"/>
    <x v="1"/>
    <x v="8"/>
  </r>
  <r>
    <n v="410043"/>
    <s v="Agência de Desenvolvimento Regional de Joaçaba"/>
    <n v="12"/>
    <s v="Educação"/>
    <n v="625"/>
    <s v="Valorização dos Profissionais da Educação"/>
    <n v="13751"/>
    <s v="Administração de pessoal e encargos sociais - GERED - ADR - Joaçaba"/>
    <n v="33"/>
    <s v="Outras Despesas Correntes"/>
    <n v="158944"/>
    <n v="44755.59"/>
    <n v="44755.59"/>
    <n v="44755.59"/>
    <n v="44755.59"/>
    <x v="1"/>
    <x v="7"/>
    <x v="6"/>
    <x v="1"/>
    <x v="8"/>
  </r>
  <r>
    <n v="410043"/>
    <s v="Agência de Desenvolvimento Regional de Joaçaba"/>
    <n v="12"/>
    <s v="Educação"/>
    <n v="625"/>
    <s v="Valorização dos Profissionais da Educação"/>
    <n v="13751"/>
    <s v="Administração de pessoal e encargos sociais - GERED - ADR - Joaçaba"/>
    <n v="31"/>
    <s v="Pessoal e Encargos Sociais"/>
    <n v="5125677"/>
    <n v="1151820.08"/>
    <n v="1151820.08"/>
    <n v="1151820.08"/>
    <n v="1151820.08"/>
    <x v="1"/>
    <x v="7"/>
    <x v="6"/>
    <x v="1"/>
    <x v="8"/>
  </r>
  <r>
    <n v="530025"/>
    <s v="Departamento Estadual de Infraestrutura"/>
    <n v="26"/>
    <s v="Transporte"/>
    <n v="850"/>
    <s v="2010, 2011: Qualificação e Valorização dos Servidores Públicos; 2012, 2013, 2014, 2015, 2016, 2017, 2018, 2019, 2020: Gestão de Pessoas"/>
    <n v="22"/>
    <s v="Administração de pessoal e encargos sociais - DEINFRA"/>
    <n v="31"/>
    <s v="Pessoal e Encargos Sociais"/>
    <n v="59425397"/>
    <n v="24626175.690000001"/>
    <n v="24626175.690000001"/>
    <n v="24626175.690000001"/>
    <n v="24626175.690000001"/>
    <x v="1"/>
    <x v="24"/>
    <x v="4"/>
    <x v="1"/>
    <x v="1"/>
  </r>
  <r>
    <n v="230023"/>
    <s v="Santa Catarina Turismo S.A."/>
    <n v="23"/>
    <s v="Comércio e Serviços"/>
    <n v="900"/>
    <s v="Gestão Administrativa - Poder Executivo"/>
    <n v="4600"/>
    <s v="Administração e manutenção dos serviços administrativos gerais - SANTUR"/>
    <n v="33"/>
    <s v="Outras Despesas Correntes"/>
    <n v="3290530"/>
    <n v="3496180.75"/>
    <n v="3484666.15"/>
    <n v="3459579.28"/>
    <n v="3459579.28"/>
    <x v="1"/>
    <x v="64"/>
    <x v="12"/>
    <x v="1"/>
    <x v="4"/>
  </r>
  <r>
    <n v="410091"/>
    <s v="Fundo Especial de Estudos Jurídicos e de Reaparelhamento"/>
    <n v="3"/>
    <s v="Essencial à Justiça"/>
    <n v="900"/>
    <s v="Gestão Administrativa - Poder Executivo"/>
    <n v="8094"/>
    <s v="Manutenção e modernização dos serviços de tecnologia da informação e comunicação - FUNJURE - PGE"/>
    <n v="33"/>
    <s v="Outras Despesas Correntes"/>
    <n v="3765000"/>
    <n v="5835000"/>
    <n v="2190689.7599999998"/>
    <n v="1754566.24"/>
    <n v="1754566.24"/>
    <x v="1"/>
    <x v="40"/>
    <x v="16"/>
    <x v="1"/>
    <x v="4"/>
  </r>
  <r>
    <n v="480091"/>
    <s v="Fundo Estadual de Saúde"/>
    <n v="10"/>
    <s v="Saúde"/>
    <n v="430"/>
    <s v="Atenção de Média e Alta Complexidade Ambulatorial e Hospitalar"/>
    <n v="11300"/>
    <s v="2012, 2013, 2014, 2015: Expansão do acesso ao telediagnóstico; 2016: Realizar as ações relacionadas ao serviço de telemedicina; 2017, 2018, 2019, 2020: Realização dos serviços de telemedicina"/>
    <n v="33"/>
    <s v="Outras Despesas Correntes"/>
    <n v="1200000"/>
    <n v="1200000"/>
    <n v="1200000"/>
    <n v="1200000"/>
    <n v="700000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357"/>
    <s v="2016: AP - Reforma e ampliação do Hospital Regional de Araranguá - SDR - Araranguá; 2017, 2018, 2019: AP - Reforma e ampliação do Hospital Regional de Araranguá - ADR - Araranguá"/>
    <n v="44"/>
    <s v="Investimentos"/>
    <n v="100000"/>
    <n v="0"/>
    <n v="0"/>
    <n v="0"/>
    <n v="0"/>
    <x v="1"/>
    <x v="0"/>
    <x v="0"/>
    <x v="1"/>
    <x v="0"/>
  </r>
  <r>
    <n v="270092"/>
    <s v="Fundo Estadual de Recursos Hídricos"/>
    <n v="18"/>
    <s v="Gestão Ambiental"/>
    <n v="350"/>
    <s v="Gestão dos Recursos Hídricos"/>
    <n v="6500"/>
    <s v="Sistema de outorga de direito de uso e cobrança de recursos hídricos - SDE"/>
    <n v="33"/>
    <s v="Outras Despesas Correntes"/>
    <n v="350000"/>
    <n v="300000"/>
    <n v="0"/>
    <n v="0"/>
    <n v="0"/>
    <x v="1"/>
    <x v="62"/>
    <x v="7"/>
    <x v="1"/>
    <x v="26"/>
  </r>
  <r>
    <n v="530001"/>
    <s v="Secretaria de Estado da Infraestrutura e Mobilidade"/>
    <n v="26"/>
    <s v="Transporte"/>
    <n v="101"/>
    <s v="Acelera Santa Catarina"/>
    <n v="14298"/>
    <s v="Pavimentação do trecho entroncamento BR-280 (p/ Araquari) - Rio do Morro - Joinville"/>
    <n v="44"/>
    <s v="Investimentos"/>
    <n v="0"/>
    <n v="9732037.6199999992"/>
    <n v="1563662.94"/>
    <n v="727916.92"/>
    <n v="727916.92"/>
    <x v="1"/>
    <x v="5"/>
    <x v="4"/>
    <x v="1"/>
    <x v="19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4089"/>
    <s v="2017, 2018: Realização do teste do pezinho; 2019: Realização de exames do programa de triagem neonatal; 2020: Realização de exames do programa de triagem neonatal e mãe catarinense"/>
    <n v="33"/>
    <s v="Outras Despesas Correntes"/>
    <n v="200000"/>
    <n v="145276"/>
    <n v="145276"/>
    <n v="145276"/>
    <n v="145276"/>
    <x v="1"/>
    <x v="0"/>
    <x v="0"/>
    <x v="1"/>
    <x v="54"/>
  </r>
  <r>
    <n v="230022"/>
    <s v="Fundação  Catarinense de Cultura"/>
    <n v="4"/>
    <s v="Administração"/>
    <n v="900"/>
    <s v="Gestão Administrativa - Poder Executivo"/>
    <n v="2899"/>
    <s v="Administração e manutenção dos serviços administrativos gerais - SEA"/>
    <n v="33"/>
    <s v="Outras Despesas Correntes"/>
    <n v="0"/>
    <n v="153255.78"/>
    <n v="153255.78"/>
    <n v="0"/>
    <n v="0"/>
    <x v="1"/>
    <x v="38"/>
    <x v="2"/>
    <x v="1"/>
    <x v="4"/>
  </r>
  <r>
    <n v="260099"/>
    <s v="Fundo para a Infância e Adolescência"/>
    <n v="14"/>
    <s v="Direitos da Cidadania"/>
    <n v="745"/>
    <s v="2012, 2013, 2014, 2015, 2016: Cidadania e Direitos Humanos; 2017, 2018, 2019, 2020: Fortalecendo Direitos"/>
    <n v="12660"/>
    <s v="Apoio a projetos e entidades de promoção da proteção e garantia dos direitos da criança e adolescent"/>
    <n v="33"/>
    <s v="Outras Despesas Correntes"/>
    <n v="859762"/>
    <n v="2177733.94"/>
    <n v="0"/>
    <n v="0"/>
    <n v="0"/>
    <x v="1"/>
    <x v="90"/>
    <x v="9"/>
    <x v="1"/>
    <x v="14"/>
  </r>
  <r>
    <n v="450022"/>
    <s v="Fundação Universidade do Estado de Santa Catarina"/>
    <n v="12"/>
    <s v="Educação"/>
    <n v="630"/>
    <s v="Gestão do Ensino Superior"/>
    <n v="12758"/>
    <s v="Incentivo aos eventos de extensão, cultura e esporte - UDESC"/>
    <n v="44"/>
    <s v="Investimentos"/>
    <n v="0"/>
    <n v="31079.599999999999"/>
    <n v="30904.799999999999"/>
    <n v="30904.799999999999"/>
    <n v="30904.799999999999"/>
    <x v="1"/>
    <x v="50"/>
    <x v="6"/>
    <x v="1"/>
    <x v="36"/>
  </r>
  <r>
    <n v="410048"/>
    <s v="Agência de Desenvolvimento Regional de Rio do Sul"/>
    <n v="12"/>
    <s v="Educação"/>
    <n v="625"/>
    <s v="Valorização dos Profissionais da Educação"/>
    <n v="13862"/>
    <s v="Administração de pessoal e encargos sociais - GERED - ADR - Rio do Sul"/>
    <n v="31"/>
    <s v="Pessoal e Encargos Sociais"/>
    <n v="9683055"/>
    <n v="1497813.3"/>
    <n v="1497813.3"/>
    <n v="1497813.3"/>
    <n v="1497813.3"/>
    <x v="1"/>
    <x v="8"/>
    <x v="6"/>
    <x v="1"/>
    <x v="8"/>
  </r>
  <r>
    <n v="260001"/>
    <s v="Secretaria de Estado de Desenvolvimento Social"/>
    <n v="8"/>
    <s v="Assistência Social"/>
    <n v="900"/>
    <s v="Gestão Administrativa - Poder Executivo"/>
    <n v="3711"/>
    <s v="Manutenção e modernização dos serviços de tecnologia da informação e comunicação - SDS"/>
    <n v="33"/>
    <s v="Outras Despesas Correntes"/>
    <n v="1130632"/>
    <n v="1288915.1599999999"/>
    <n v="1288915.1599999999"/>
    <n v="932810.92"/>
    <n v="932810.92"/>
    <x v="1"/>
    <x v="22"/>
    <x v="11"/>
    <x v="1"/>
    <x v="4"/>
  </r>
  <r>
    <n v="530001"/>
    <s v="Secretaria de Estado da Infraestrutura e Mobilidade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0"/>
    <n v="2358611.13"/>
    <n v="2358611.13"/>
    <n v="2358611.13"/>
    <n v="2358611.13"/>
    <x v="1"/>
    <x v="5"/>
    <x v="2"/>
    <x v="1"/>
    <x v="4"/>
  </r>
  <r>
    <n v="530025"/>
    <s v="Departamento Estadual de Infraestrutura"/>
    <n v="26"/>
    <s v="Transporte"/>
    <n v="140"/>
    <s v="Reabilitação e Aumento de Capacidade de Rodovias"/>
    <n v="1945"/>
    <s v="AP - Reabilitação/aumento capacidade da SC-407, trecho Biguaçu - Antônio Carlos"/>
    <n v="44"/>
    <s v="Investimentos"/>
    <n v="1971703"/>
    <n v="845175.67"/>
    <n v="845175.67"/>
    <n v="845175.67"/>
    <n v="845175.67"/>
    <x v="1"/>
    <x v="24"/>
    <x v="4"/>
    <x v="1"/>
    <x v="25"/>
  </r>
  <r>
    <n v="450001"/>
    <s v="Secretaria de Estado da Educação"/>
    <n v="12"/>
    <s v="Educação"/>
    <n v="625"/>
    <s v="Valorização dos Profissionais da Educação"/>
    <n v="1010"/>
    <s v="Administração de pessoal e encargos sociais - educação de jovens e adultos - SED"/>
    <n v="33"/>
    <s v="Outras Despesas Correntes"/>
    <n v="4393477"/>
    <n v="3576980.53"/>
    <n v="3576639.43"/>
    <n v="3576639.43"/>
    <n v="3524743.03"/>
    <x v="1"/>
    <x v="42"/>
    <x v="6"/>
    <x v="1"/>
    <x v="8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1483"/>
    <s v="Adequação da área física das unidades da rede de atenção básica"/>
    <n v="44"/>
    <s v="Investimentos"/>
    <n v="500000"/>
    <n v="0"/>
    <n v="0"/>
    <n v="0"/>
    <n v="0"/>
    <x v="1"/>
    <x v="0"/>
    <x v="0"/>
    <x v="1"/>
    <x v="54"/>
  </r>
  <r>
    <n v="470091"/>
    <s v="Fundo de Materiais, Publicações e Impressos Oficiais"/>
    <n v="4"/>
    <s v="Administração"/>
    <n v="900"/>
    <s v="Gestão Administrativa - Poder Executivo"/>
    <n v="11568"/>
    <s v="Gestão de contratos compartilhados - FMPIO - SEA"/>
    <n v="44"/>
    <s v="Investimentos"/>
    <n v="671222"/>
    <n v="0"/>
    <n v="0"/>
    <n v="0"/>
    <n v="0"/>
    <x v="1"/>
    <x v="36"/>
    <x v="2"/>
    <x v="1"/>
    <x v="4"/>
  </r>
  <r>
    <n v="270095"/>
    <s v="Fundo Catarinense de Mudanças Climáticas"/>
    <n v="18"/>
    <s v="Gestão Ambiental"/>
    <n v="348"/>
    <s v="Gestão Ambiental Estratégica"/>
    <n v="12984"/>
    <s v="Organização e gestão do FMUC"/>
    <n v="33"/>
    <s v="Outras Despesas Correntes"/>
    <n v="190000"/>
    <n v="371000"/>
    <n v="69843.899999999994"/>
    <n v="65934.84"/>
    <n v="50895.54"/>
    <x v="1"/>
    <x v="87"/>
    <x v="7"/>
    <x v="1"/>
    <x v="62"/>
  </r>
  <r>
    <n v="530001"/>
    <s v="Secretaria de Estado da Infraestrutura e Mobilidade"/>
    <n v="26"/>
    <s v="Transporte"/>
    <n v="900"/>
    <s v="Gestão Administrativa - Poder Executivo"/>
    <n v="4216"/>
    <s v="Administração e manutenção dos serviços administrativos gerais - SIE"/>
    <n v="44"/>
    <s v="Investimentos"/>
    <n v="50000"/>
    <n v="281106"/>
    <n v="11403.53"/>
    <n v="11403.53"/>
    <n v="11403.53"/>
    <x v="1"/>
    <x v="5"/>
    <x v="4"/>
    <x v="1"/>
    <x v="4"/>
  </r>
  <r>
    <n v="410011"/>
    <s v="Agência de Desenvolvimento do Turismo de Santa Catarina"/>
    <n v="23"/>
    <s v="Comércio e Serviços"/>
    <n v="640"/>
    <s v="Desenvolvimento do Turismo Catarinense"/>
    <n v="14592"/>
    <s v="Divulgação do potencial turístico de Santa Catarina em eventos em âmbito regional, estadual e intern"/>
    <n v="33"/>
    <s v="Outras Despesas Correntes"/>
    <n v="0"/>
    <n v="1515178.58"/>
    <n v="989673.73"/>
    <n v="989673.73"/>
    <n v="989673.73"/>
    <x v="1"/>
    <x v="31"/>
    <x v="12"/>
    <x v="1"/>
    <x v="20"/>
  </r>
  <r>
    <n v="410043"/>
    <s v="Agência de Desenvolvimento Regional de Joaçaba"/>
    <n v="12"/>
    <s v="Educação"/>
    <n v="610"/>
    <s v="Educação Básica com Qualidade e Equidade"/>
    <n v="13748"/>
    <s v="Operacionalização da educação profissional - ADR - Joaçaba"/>
    <n v="33"/>
    <s v="Outras Despesas Correntes"/>
    <n v="217961"/>
    <n v="16672.03"/>
    <n v="16672.03"/>
    <n v="16672.03"/>
    <n v="16672.03"/>
    <x v="1"/>
    <x v="7"/>
    <x v="6"/>
    <x v="1"/>
    <x v="6"/>
  </r>
  <r>
    <n v="410048"/>
    <s v="Agência de Desenvolvimento Regional de Rio do Sul"/>
    <n v="12"/>
    <s v="Educação"/>
    <n v="900"/>
    <s v="Gestão Administrativa - Poder Executivo"/>
    <n v="4840"/>
    <s v="Administração e manutenção dos serviços administrativos gerais - SED"/>
    <n v="33"/>
    <s v="Outras Despesas Correntes"/>
    <n v="0"/>
    <n v="225"/>
    <n v="225"/>
    <n v="225"/>
    <n v="225"/>
    <x v="1"/>
    <x v="8"/>
    <x v="6"/>
    <x v="1"/>
    <x v="4"/>
  </r>
  <r>
    <n v="520001"/>
    <s v="Secretaria de Estado da Fazenda"/>
    <n v="4"/>
    <s v="Administração"/>
    <n v="900"/>
    <s v="Gestão Administrativa - Poder Executivo"/>
    <n v="4087"/>
    <s v="Manutenção e modernização dos serviços de tecnologia da informação e comunicação - SEF"/>
    <n v="44"/>
    <s v="Investimentos"/>
    <n v="616073"/>
    <n v="1982819.2"/>
    <n v="1528875.5"/>
    <n v="536100"/>
    <n v="536100"/>
    <x v="1"/>
    <x v="37"/>
    <x v="2"/>
    <x v="1"/>
    <x v="4"/>
  </r>
  <r>
    <n v="230001"/>
    <s v="Secretaria de Estado do Turismo, Cultura e Esporte"/>
    <n v="27"/>
    <s v="Desporto e Lazer"/>
    <n v="650"/>
    <s v="Desenvolvimento e Fortalecimento do Esporte e do Lazer"/>
    <n v="11130"/>
    <s v="Apoio às ações na área do esporte - FUNDOSOCIAL"/>
    <n v="33"/>
    <s v="Outras Despesas Correntes"/>
    <n v="0"/>
    <n v="600000"/>
    <n v="600000"/>
    <n v="600000"/>
    <n v="600000"/>
    <x v="1"/>
    <x v="47"/>
    <x v="17"/>
    <x v="1"/>
    <x v="45"/>
  </r>
  <r>
    <n v="520001"/>
    <s v="Secretaria de Estado da Fazenda"/>
    <n v="4"/>
    <s v="Administração"/>
    <n v="900"/>
    <s v="Gestão Administrativa - Poder Executivo"/>
    <n v="3297"/>
    <s v="Despesas centralizadas diversas - EGE"/>
    <n v="33"/>
    <s v="Outras Despesas Correntes"/>
    <n v="0"/>
    <n v="230723.08"/>
    <n v="230723.08"/>
    <n v="115000"/>
    <n v="115000"/>
    <x v="1"/>
    <x v="37"/>
    <x v="2"/>
    <x v="1"/>
    <x v="4"/>
  </r>
  <r>
    <n v="160091"/>
    <s v="Fundo para Melhoria da Segurança Pública"/>
    <n v="6"/>
    <s v="Segurança Pública"/>
    <n v="101"/>
    <s v="Acelera Santa Catarina"/>
    <n v="12605"/>
    <s v="2012, 2013, 2014, 2015, 2016: Modernização do sistema de comunicação da Segurança Pública; 2017, 2018, 2019, 2020: Modernização e integração da tecnologia da informação e comunicação - SSP"/>
    <n v="44"/>
    <s v="Investimentos"/>
    <n v="100000"/>
    <n v="135000"/>
    <n v="4434"/>
    <n v="4434"/>
    <n v="4434"/>
    <x v="0"/>
    <x v="65"/>
    <x v="5"/>
    <x v="40"/>
    <x v="19"/>
  </r>
  <r>
    <n v="410043"/>
    <s v="Agência de Desenvolvimento Regional de Joaçaba"/>
    <n v="10"/>
    <s v="Saúde"/>
    <n v="410"/>
    <s v="Vigilância em Saúde"/>
    <n v="11254"/>
    <s v="2012, 2013, 2014, 2015: Manutenção das ações de gestão do LACEN; 2016: Realizar as ações de gestão do LACEN; 2017, 2018, 2019, 2020: Realização de exames e ensaios de interesse da saúde pública pelo laboratório central (LACEN)"/>
    <n v="33"/>
    <s v="Outras Despesas Correntes"/>
    <n v="0"/>
    <n v="1300"/>
    <n v="1300"/>
    <n v="1300"/>
    <n v="1300"/>
    <x v="1"/>
    <x v="7"/>
    <x v="0"/>
    <x v="1"/>
    <x v="60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6"/>
    <s v="2019: AP - Pavimentação da SC-477, trecho Papanduva - entr SC-114 - Itaió - entr SC-112 - Dr Pedrinho; 2020: Pavimentação da SC-477, trecho Papanduva - entronc. SC-114 - Itaió - entronc. SC-112 - Dr. Pedrinho"/>
    <n v="44"/>
    <s v="Investimentos"/>
    <n v="0"/>
    <n v="33706342.520000003"/>
    <n v="2774568.42"/>
    <n v="1461652.84"/>
    <n v="1461652.84"/>
    <x v="1"/>
    <x v="5"/>
    <x v="4"/>
    <x v="1"/>
    <x v="15"/>
  </r>
  <r>
    <n v="530001"/>
    <s v="Secretaria de Estado da Infraestrutura e Mobilidade"/>
    <n v="26"/>
    <s v="Transporte"/>
    <n v="120"/>
    <s v="Integração Logística"/>
    <n v="5697"/>
    <s v="Administração, manutenção e gerenciamento dos aeroportos locais e regionais - SIE"/>
    <n v="44"/>
    <s v="Investimentos"/>
    <n v="0"/>
    <n v="4254.04"/>
    <n v="4254.04"/>
    <n v="4254.04"/>
    <n v="4254.04"/>
    <x v="1"/>
    <x v="5"/>
    <x v="4"/>
    <x v="1"/>
    <x v="46"/>
  </r>
  <r>
    <n v="230001"/>
    <s v="Secretaria de Estado do Turismo, Cultura e Esporte"/>
    <n v="27"/>
    <s v="Desporto e Lazer"/>
    <n v="900"/>
    <s v="Gestão Administrativa - Poder Executivo"/>
    <n v="3831"/>
    <s v="Manutenção e modernização dos serviços de tecnologia da informação e comunicação - SOL"/>
    <n v="44"/>
    <s v="Investimentos"/>
    <n v="100000"/>
    <n v="0"/>
    <n v="0"/>
    <n v="0"/>
    <n v="0"/>
    <x v="1"/>
    <x v="47"/>
    <x v="17"/>
    <x v="1"/>
    <x v="4"/>
  </r>
  <r>
    <n v="410040"/>
    <s v="Agência de Desenvolvimento Regional de Chapecó"/>
    <n v="12"/>
    <s v="Educação"/>
    <n v="625"/>
    <s v="Valorização dos Profissionais da Educação"/>
    <n v="13687"/>
    <s v="Capacitação de profissionais da educação básica - ADR - Chapecó"/>
    <n v="33"/>
    <s v="Outras Despesas Correntes"/>
    <n v="198135"/>
    <n v="0"/>
    <n v="0"/>
    <n v="0"/>
    <n v="0"/>
    <x v="1"/>
    <x v="14"/>
    <x v="6"/>
    <x v="1"/>
    <x v="8"/>
  </r>
  <r>
    <n v="160084"/>
    <s v="Fundo de Melhoria da Polícia Civil"/>
    <n v="6"/>
    <s v="Segurança Pública"/>
    <n v="706"/>
    <s v="De Olho no Crime"/>
    <n v="13133"/>
    <s v="2016, 2017, 2018, 2019: Gestão integrada das atividades aéreas - PC; 2020: Suporte policial operacional - PC"/>
    <n v="44"/>
    <s v="Investimentos"/>
    <n v="0"/>
    <n v="5000"/>
    <n v="0"/>
    <n v="0"/>
    <n v="0"/>
    <x v="1"/>
    <x v="52"/>
    <x v="5"/>
    <x v="1"/>
    <x v="5"/>
  </r>
  <r>
    <n v="270024"/>
    <s v="Fundação de Amparo à Pesquisa e Inovação do Estado de Santa Catarina"/>
    <n v="19"/>
    <s v="Ciência e Tecnologia"/>
    <n v="230"/>
    <s v="CTI - Fomento à Ciência, Tecnologia e Inovação"/>
    <n v="11454"/>
    <s v="Conceder bolsas para o incentivo à formação de pesquisadores"/>
    <n v="44"/>
    <s v="Investimentos"/>
    <n v="78000"/>
    <n v="0"/>
    <n v="0"/>
    <n v="0"/>
    <n v="0"/>
    <x v="1"/>
    <x v="53"/>
    <x v="20"/>
    <x v="1"/>
    <x v="55"/>
  </r>
  <r>
    <n v="410045"/>
    <s v="Agência de Desenvolvimento Regional de Videira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0"/>
    <n v="0"/>
    <n v="0"/>
    <n v="0"/>
    <x v="1"/>
    <x v="75"/>
    <x v="0"/>
    <x v="1"/>
    <x v="2"/>
  </r>
  <r>
    <n v="470001"/>
    <s v="Secretaria de Estado da Administração"/>
    <n v="4"/>
    <s v="Administração"/>
    <n v="208"/>
    <s v="Planejamento Estratégico de Desenvolvimento e Gestão de Informações"/>
    <n v="15013"/>
    <s v="Implantação de sistema de tecnologia de informação"/>
    <n v="33"/>
    <s v="Outras Despesas Correntes"/>
    <n v="0"/>
    <n v="0"/>
    <n v="0"/>
    <n v="0"/>
    <n v="0"/>
    <x v="1"/>
    <x v="35"/>
    <x v="2"/>
    <x v="1"/>
    <x v="11"/>
  </r>
  <r>
    <n v="410001"/>
    <s v="Casa Civil"/>
    <n v="4"/>
    <s v="Administração"/>
    <n v="900"/>
    <s v="Gestão Administrativa - Poder Executivo"/>
    <n v="11051"/>
    <s v="2012, 2013, 2014, 2015: Manutenção do transporte aéreo - SCC; 2016, 2017: Fornecimento de transporte aéreo às autoridades públicas; 2018, 2019: Fornecimento de transporte aéreo às autoridades públicas - SCC; 2020: Fornecimento de transporte aéreo às autoridades públicas - CC"/>
    <n v="44"/>
    <s v="Investimentos"/>
    <n v="0"/>
    <n v="250"/>
    <n v="250"/>
    <n v="250"/>
    <n v="250"/>
    <x v="1"/>
    <x v="4"/>
    <x v="2"/>
    <x v="1"/>
    <x v="4"/>
  </r>
  <r>
    <n v="450001"/>
    <s v="Secretaria de Estado da Educação"/>
    <n v="12"/>
    <s v="Educação"/>
    <n v="625"/>
    <s v="Valorização dos Profissionais da Educação"/>
    <n v="11557"/>
    <s v="Capacitação e formação de profissionais da educação básica"/>
    <n v="44"/>
    <s v="Investimentos"/>
    <n v="0"/>
    <n v="669778.93999999994"/>
    <n v="0"/>
    <n v="0"/>
    <n v="0"/>
    <x v="1"/>
    <x v="42"/>
    <x v="6"/>
    <x v="1"/>
    <x v="8"/>
  </r>
  <r>
    <n v="160097"/>
    <s v="Fundo de Melhoria da Polícia Militar"/>
    <n v="6"/>
    <s v="Segurança Pública"/>
    <n v="707"/>
    <s v="Suporte Institucional Integrado"/>
    <n v="13162"/>
    <s v="Aquisição de equipamentos e serviços - PM"/>
    <n v="33"/>
    <s v="Outras Despesas Correntes"/>
    <n v="0"/>
    <n v="0"/>
    <n v="0"/>
    <n v="0"/>
    <n v="0"/>
    <x v="1"/>
    <x v="6"/>
    <x v="5"/>
    <x v="1"/>
    <x v="33"/>
  </r>
  <r>
    <n v="480091"/>
    <s v="Fundo Estadual de Saúde"/>
    <n v="10"/>
    <s v="Saúde"/>
    <n v="430"/>
    <s v="Atenção de Média e Alta Complexidade Ambulatorial e Hospitalar"/>
    <n v="12085"/>
    <s v="AP - Estruturação dos hospitais para atendimento na média e alta complexidade em Dionísio Cerqueira"/>
    <n v="44"/>
    <s v="Investimentos"/>
    <n v="100000"/>
    <n v="0"/>
    <n v="0"/>
    <n v="0"/>
    <n v="0"/>
    <x v="1"/>
    <x v="0"/>
    <x v="0"/>
    <x v="1"/>
    <x v="0"/>
  </r>
  <r>
    <n v="410040"/>
    <s v="Agência de Desenvolvimento Regional de Chapecó"/>
    <n v="4"/>
    <s v="Administração"/>
    <n v="900"/>
    <s v="Gestão Administrativa - Poder Executivo"/>
    <n v="13674"/>
    <s v="Administração e manutenção dos serviços administrativos gerais - ADR - Chapecó"/>
    <n v="31"/>
    <s v="Pessoal e Encargos Sociais"/>
    <n v="5800"/>
    <n v="0"/>
    <n v="0"/>
    <n v="0"/>
    <n v="0"/>
    <x v="1"/>
    <x v="14"/>
    <x v="2"/>
    <x v="1"/>
    <x v="4"/>
  </r>
  <r>
    <n v="410011"/>
    <s v="Agência de Desenvolvimento do Turismo de Santa Catarina"/>
    <n v="23"/>
    <s v="Comércio e Serviços"/>
    <n v="640"/>
    <s v="Desenvolvimento do Turismo Catarinense"/>
    <n v="14589"/>
    <s v="Construção de centro de eventos em Balneário Camboriú - SOL"/>
    <n v="44"/>
    <s v="Investimentos"/>
    <n v="0"/>
    <n v="29366037.43"/>
    <n v="0"/>
    <n v="0"/>
    <n v="0"/>
    <x v="1"/>
    <x v="31"/>
    <x v="12"/>
    <x v="1"/>
    <x v="20"/>
  </r>
  <r>
    <n v="690001"/>
    <s v="Reserva de Contingência"/>
    <n v="99"/>
    <s v="Reserva de Contingência"/>
    <n v="999"/>
    <s v="Reserva de Contingência"/>
    <n v="9999"/>
    <s v="Reserva de contingência"/>
    <n v="99"/>
    <s v="Reserva de Contingência"/>
    <n v="1000000"/>
    <n v="1000000"/>
    <n v="0"/>
    <n v="0"/>
    <n v="0"/>
    <x v="1"/>
    <x v="96"/>
    <x v="23"/>
    <x v="1"/>
    <x v="72"/>
  </r>
  <r>
    <n v="530023"/>
    <s v="Departamento de Transportes e Terminais"/>
    <n v="26"/>
    <s v="Transporte"/>
    <n v="115"/>
    <s v="Gestão do Sistema de Transporte Intermunicipal de Pessoas"/>
    <n v="4873"/>
    <s v="Realização de transportes e fiscalização intermunicipal no Terminal Rita Maria"/>
    <n v="44"/>
    <s v="Investimentos"/>
    <n v="150000"/>
    <n v="0"/>
    <n v="0"/>
    <n v="0"/>
    <n v="0"/>
    <x v="1"/>
    <x v="11"/>
    <x v="4"/>
    <x v="1"/>
    <x v="24"/>
  </r>
  <r>
    <n v="410051"/>
    <s v="Agência de Desenvolvimento Regional de Blumenau"/>
    <n v="12"/>
    <s v="Educação"/>
    <n v="610"/>
    <s v="Educação Básica com Qualidade e Equidade"/>
    <n v="13625"/>
    <s v="AP - Manutenção e reforma de escolas - educação básica - ADR - Blumenau"/>
    <n v="44"/>
    <s v="Investimentos"/>
    <n v="70770"/>
    <n v="0"/>
    <n v="0"/>
    <n v="0"/>
    <n v="0"/>
    <x v="1"/>
    <x v="21"/>
    <x v="6"/>
    <x v="1"/>
    <x v="6"/>
  </r>
  <r>
    <n v="530001"/>
    <s v="Secretaria de Estado da Infraestrutura e Mobilidade"/>
    <n v="26"/>
    <s v="Transporte"/>
    <n v="115"/>
    <s v="Gestão do Sistema de Transporte Intermunicipal de Pessoas"/>
    <n v="14282"/>
    <s v="2019: Realização de estudos, pesquisas e projetos na área de transporte rodoviário; 2020: Realização de estudos, pesquisas e projetos na área de transporte"/>
    <n v="44"/>
    <s v="Investimentos"/>
    <n v="0"/>
    <n v="85000"/>
    <n v="0"/>
    <n v="0"/>
    <n v="0"/>
    <x v="1"/>
    <x v="5"/>
    <x v="4"/>
    <x v="1"/>
    <x v="24"/>
  </r>
  <r>
    <n v="230021"/>
    <s v="Fundação Catarinense de Esporte"/>
    <n v="12"/>
    <s v="Educação"/>
    <n v="850"/>
    <s v="2010, 2011: Qualificação e Valorização dos Servidores Públicos; 2012, 2013, 2014, 2015, 2016, 2017, 2018, 2019, 2020: Gestão de Pessoas"/>
    <n v="4302"/>
    <s v="Encargos com estagiários - FESPORTE"/>
    <n v="33"/>
    <s v="Outras Despesas Correntes"/>
    <n v="30000"/>
    <n v="0"/>
    <n v="0"/>
    <n v="0"/>
    <n v="0"/>
    <x v="1"/>
    <x v="44"/>
    <x v="6"/>
    <x v="1"/>
    <x v="1"/>
  </r>
  <r>
    <n v="480091"/>
    <s v="Fundo Estadual de Saúde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0"/>
    <n v="24308.87"/>
    <n v="0"/>
    <n v="0"/>
    <n v="0"/>
    <x v="1"/>
    <x v="0"/>
    <x v="2"/>
    <x v="1"/>
    <x v="4"/>
  </r>
  <r>
    <n v="450001"/>
    <s v="Secretaria de Estado da Educação"/>
    <n v="12"/>
    <s v="Educação"/>
    <n v="623"/>
    <s v="2016: Autonomia de gestão escolar - SED; 2017, 2018, 2019, 2020: Gestão Democrática da Educação"/>
    <n v="14073"/>
    <s v="Sistemática de avaliação da gestão escolar"/>
    <n v="33"/>
    <s v="Outras Despesas Correntes"/>
    <n v="350000"/>
    <n v="350000"/>
    <n v="0"/>
    <n v="0"/>
    <n v="0"/>
    <x v="1"/>
    <x v="42"/>
    <x v="6"/>
    <x v="1"/>
    <x v="69"/>
  </r>
  <r>
    <n v="160091"/>
    <s v="Fundo para Melhoria da Segurança Pública"/>
    <n v="6"/>
    <s v="Segurança Pública"/>
    <n v="705"/>
    <s v="Segurança Cidadã"/>
    <n v="14076"/>
    <s v="Gestão das atividades de resposta a emergências"/>
    <n v="44"/>
    <s v="Investimentos"/>
    <n v="0"/>
    <n v="323620"/>
    <n v="323620"/>
    <n v="0"/>
    <n v="0"/>
    <x v="1"/>
    <x v="65"/>
    <x v="5"/>
    <x v="1"/>
    <x v="51"/>
  </r>
  <r>
    <n v="530001"/>
    <s v="Secretaria de Estado da Infraestrutura e Mobilidade"/>
    <n v="26"/>
    <s v="Transporte"/>
    <n v="145"/>
    <s v="2012, 2013, 2014, 2015, 2016, 2017, 2018, 2019: Elaboração de Projetos e Estudos de Infraestrutura; 2020: Elaboração de Planos, Estudos e Projetos de Infraestrutura"/>
    <n v="14510"/>
    <s v="2019: Elaboração de planos diretores, desenvolvimento institucional e sist de planej rodoviário - BID-VI; 2020: Elaboração de planos diretores, desenv. institucional e sistemas de planejamento de infraestrutura"/>
    <n v="44"/>
    <s v="Investimentos"/>
    <n v="0"/>
    <n v="100000"/>
    <n v="0"/>
    <n v="0"/>
    <n v="0"/>
    <x v="1"/>
    <x v="5"/>
    <x v="4"/>
    <x v="1"/>
    <x v="38"/>
  </r>
  <r>
    <n v="480091"/>
    <s v="Fundo Estadual de Saúde"/>
    <n v="10"/>
    <s v="Saúde"/>
    <n v="430"/>
    <s v="Atenção de Média e Alta Complexidade Ambulatorial e Hospitalar"/>
    <n v="11324"/>
    <s v="Realização de cirurgias eletivas ambulatoriais e hospitalares"/>
    <n v="33"/>
    <s v="Outras Despesas Correntes"/>
    <n v="25000000"/>
    <n v="27958225.32"/>
    <n v="11432560.77"/>
    <n v="11432560.77"/>
    <n v="11432560.77"/>
    <x v="0"/>
    <x v="0"/>
    <x v="0"/>
    <x v="41"/>
    <x v="0"/>
  </r>
  <r>
    <n v="450022"/>
    <s v="Fundação Universidade do Estado de Santa Catarina"/>
    <n v="12"/>
    <s v="Educação"/>
    <n v="230"/>
    <s v="CTI - Fomento à Ciência, Tecnologia e Inovação"/>
    <n v="12759"/>
    <s v="Apoio aos projetos e programas conveniados - UDESC"/>
    <n v="33"/>
    <s v="Outras Despesas Correntes"/>
    <n v="4252191"/>
    <n v="10448388.07"/>
    <n v="1644967.94"/>
    <n v="1487812.55"/>
    <n v="1487812.55"/>
    <x v="1"/>
    <x v="50"/>
    <x v="6"/>
    <x v="1"/>
    <x v="55"/>
  </r>
  <r>
    <n v="450022"/>
    <s v="Fundação Universidade do Estado de Santa Catarina"/>
    <n v="12"/>
    <s v="Educação"/>
    <n v="900"/>
    <s v="Gestão Administrativa - Poder Executivo"/>
    <n v="4975"/>
    <s v="Manutenção e modernização dos serviços de tecnologia da informação e comunicação - UDESC"/>
    <n v="33"/>
    <s v="Outras Despesas Correntes"/>
    <n v="805585"/>
    <n v="2651159.0299999998"/>
    <n v="2626711.4900000002"/>
    <n v="2346585.7000000002"/>
    <n v="2346585.7000000002"/>
    <x v="1"/>
    <x v="50"/>
    <x v="6"/>
    <x v="1"/>
    <x v="4"/>
  </r>
  <r>
    <n v="160097"/>
    <s v="Fundo de Melhoria da Polícia Militar"/>
    <n v="6"/>
    <s v="Segurança Pública"/>
    <n v="706"/>
    <s v="De Olho no Crime"/>
    <n v="11816"/>
    <s v="2012, 2013, 2014, 2015, 2016, 2017: Prevenção de delitos e danos ambientais - PM; 2018, 2019, 2020: Polícia Ostensiva Ambiental - PM"/>
    <n v="44"/>
    <s v="Investimentos"/>
    <n v="2418985"/>
    <n v="8160367.4000000004"/>
    <n v="3549472.05"/>
    <n v="1715778"/>
    <n v="1670719.94"/>
    <x v="1"/>
    <x v="6"/>
    <x v="5"/>
    <x v="1"/>
    <x v="5"/>
  </r>
  <r>
    <n v="410059"/>
    <s v="Agência de Desenvolvimento Regional de Jaraguá do Sul"/>
    <n v="12"/>
    <s v="Educação"/>
    <n v="610"/>
    <s v="Educação Básica com Qualidade e Equidade"/>
    <n v="13959"/>
    <s v="Operacionalização da educação básica - ADR - Jaraguá do Sul"/>
    <n v="33"/>
    <s v="Outras Despesas Correntes"/>
    <n v="2277378"/>
    <n v="804425.58"/>
    <n v="804425.58"/>
    <n v="804425.58"/>
    <n v="804425.58"/>
    <x v="1"/>
    <x v="59"/>
    <x v="6"/>
    <x v="1"/>
    <x v="6"/>
  </r>
  <r>
    <n v="530025"/>
    <s v="Departamento Estadual de Infraestrutura"/>
    <n v="26"/>
    <s v="Transporte"/>
    <n v="100"/>
    <s v="Caminhos do Desenvolvimento"/>
    <n v="12440"/>
    <s v="Reabilitação/aumento capacidade SC-412, trecho BR-101 - Ilhota - Gaspar e contorno de Ilhota"/>
    <n v="44"/>
    <s v="Investimentos"/>
    <n v="15000000"/>
    <n v="7461223.3700000001"/>
    <n v="7461223.3700000001"/>
    <n v="7461223.3700000001"/>
    <n v="7461223.3700000001"/>
    <x v="0"/>
    <x v="24"/>
    <x v="4"/>
    <x v="42"/>
    <x v="35"/>
  </r>
  <r>
    <n v="540091"/>
    <s v="Fundo Rotativo da Penitenciária  Industrial de Joinville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4"/>
    <s v="Profissionalização e reintegração social do apenado da região norte"/>
    <n v="33"/>
    <s v="Outras Despesas Correntes"/>
    <n v="5000000"/>
    <n v="4990033"/>
    <n v="2280255.21"/>
    <n v="1826861.28"/>
    <n v="1826861.28"/>
    <x v="1"/>
    <x v="43"/>
    <x v="9"/>
    <x v="1"/>
    <x v="12"/>
  </r>
  <r>
    <n v="160084"/>
    <s v="Fundo de Melhoria da Polícia Civil"/>
    <n v="6"/>
    <s v="Segurança Pública"/>
    <n v="706"/>
    <s v="De Olho no Crime"/>
    <n v="6750"/>
    <s v="Administração de pessoal e encargos sociais - PC"/>
    <n v="33"/>
    <s v="Outras Despesas Correntes"/>
    <n v="29788326"/>
    <n v="66255405.030000001"/>
    <n v="65804518.840000004"/>
    <n v="65804518.840000004"/>
    <n v="64638011.310000002"/>
    <x v="1"/>
    <x v="52"/>
    <x v="5"/>
    <x v="1"/>
    <x v="5"/>
  </r>
  <r>
    <n v="270024"/>
    <s v="Fundação de Amparo à Pesquisa e Inovação do Estado de Santa Catarina"/>
    <n v="19"/>
    <s v="Ciência e Tecnologia"/>
    <n v="850"/>
    <s v="2010, 2011: Qualificação e Valorização dos Servidores Públicos; 2012, 2013, 2014, 2015, 2016, 2017, 2018, 2019, 2020: Gestão de Pessoas"/>
    <n v="860"/>
    <s v="Administração de pessoal e encargos sociais - FAPESC"/>
    <n v="33"/>
    <s v="Outras Despesas Correntes"/>
    <n v="108570"/>
    <n v="67536.94"/>
    <n v="67536.94"/>
    <n v="67536.94"/>
    <n v="65901.990000000005"/>
    <x v="1"/>
    <x v="53"/>
    <x v="20"/>
    <x v="1"/>
    <x v="1"/>
  </r>
  <r>
    <n v="410043"/>
    <s v="Agência de Desenvolvimento Regional de Joaçaba"/>
    <n v="12"/>
    <s v="Educação"/>
    <n v="610"/>
    <s v="Educação Básica com Qualidade e Equidade"/>
    <n v="13743"/>
    <s v="AP - Manutenção e reforma de escolas - educação básica - ADR - Joaçaba"/>
    <n v="33"/>
    <s v="Outras Despesas Correntes"/>
    <n v="641978"/>
    <n v="59511.33"/>
    <n v="59511.33"/>
    <n v="59511.33"/>
    <n v="59511.33"/>
    <x v="1"/>
    <x v="7"/>
    <x v="6"/>
    <x v="1"/>
    <x v="6"/>
  </r>
  <r>
    <n v="230021"/>
    <s v="Fundação Catarinense de Esporte"/>
    <n v="27"/>
    <s v="Desporto e Lazer"/>
    <n v="650"/>
    <s v="Desenvolvimento e Fortalecimento do Esporte e do Lazer"/>
    <n v="11142"/>
    <s v="Apoio a entidades e eventos esportivos"/>
    <n v="44"/>
    <s v="Investimentos"/>
    <n v="0"/>
    <n v="1716100"/>
    <n v="1716100"/>
    <n v="1716100"/>
    <n v="1716100"/>
    <x v="1"/>
    <x v="44"/>
    <x v="17"/>
    <x v="1"/>
    <x v="45"/>
  </r>
  <r>
    <n v="410011"/>
    <s v="Agência de Desenvolvimento do Turismo de Santa Catarina"/>
    <n v="23"/>
    <s v="Comércio e Serviços"/>
    <n v="900"/>
    <s v="Gestão Administrativa - Poder Executivo"/>
    <n v="4600"/>
    <s v="Administração e manutenção dos serviços administrativos gerais - SANTUR"/>
    <n v="33"/>
    <s v="Outras Despesas Correntes"/>
    <n v="0"/>
    <n v="261819.96"/>
    <n v="261819.96"/>
    <n v="261819.96"/>
    <n v="261819.96"/>
    <x v="1"/>
    <x v="31"/>
    <x v="12"/>
    <x v="1"/>
    <x v="4"/>
  </r>
  <r>
    <n v="410043"/>
    <s v="Agência de Desenvolvimento Regional de Joaçaba"/>
    <n v="12"/>
    <s v="Educação"/>
    <n v="610"/>
    <s v="Educação Básica com Qualidade e Equidade"/>
    <n v="13744"/>
    <s v="Operacionalização da educação básica - ADR - Joaçaba"/>
    <n v="33"/>
    <s v="Outras Despesas Correntes"/>
    <n v="1594701"/>
    <n v="295920.03999999998"/>
    <n v="295920.03999999998"/>
    <n v="295920.03999999998"/>
    <n v="295920.03999999998"/>
    <x v="1"/>
    <x v="7"/>
    <x v="6"/>
    <x v="1"/>
    <x v="6"/>
  </r>
  <r>
    <n v="470076"/>
    <s v="Fundo Financeiro"/>
    <n v="9"/>
    <s v="Previdência Social"/>
    <n v="860"/>
    <s v="Gestão Previdenciária"/>
    <n v="9659"/>
    <s v="Pensões - TCE - Fundo Financeiro"/>
    <n v="31"/>
    <s v="Pessoal e Encargos Sociais"/>
    <n v="19800000"/>
    <n v="19800000"/>
    <n v="18611613.829999998"/>
    <n v="18611613.829999998"/>
    <n v="18611613.829999998"/>
    <x v="1"/>
    <x v="25"/>
    <x v="1"/>
    <x v="1"/>
    <x v="17"/>
  </r>
  <r>
    <n v="410048"/>
    <s v="Agência de Desenvolvimento Regional de Rio do Sul"/>
    <n v="4"/>
    <s v="Administração"/>
    <n v="850"/>
    <s v="2010, 2011: Qualificação e Valorização dos Servidores Públicos; 2012, 2013, 2014, 2015, 2016, 2017, 2018, 2019, 2020: Gestão de Pessoas"/>
    <n v="13842"/>
    <s v="Administração de pessoal e encargos sociais - ADR - Rio do Sul"/>
    <n v="31"/>
    <s v="Pessoal e Encargos Sociais"/>
    <n v="1240000"/>
    <n v="2697064.53"/>
    <n v="2697064.53"/>
    <n v="2697064.53"/>
    <n v="2697064.53"/>
    <x v="1"/>
    <x v="8"/>
    <x v="2"/>
    <x v="1"/>
    <x v="1"/>
  </r>
  <r>
    <n v="410053"/>
    <s v="Agência de Desenvolvimento Regional de Itajai"/>
    <n v="4"/>
    <s v="Administração"/>
    <n v="850"/>
    <s v="2010, 2011: Qualificação e Valorização dos Servidores Públicos; 2012, 2013, 2014, 2015, 2016, 2017, 2018, 2019, 2020: Gestão de Pessoas"/>
    <n v="13692"/>
    <s v="Administração de pessoal e encargos sociais - ADR - Itajaí"/>
    <n v="31"/>
    <s v="Pessoal e Encargos Sociais"/>
    <n v="2485012"/>
    <n v="361042.78"/>
    <n v="361042.78"/>
    <n v="361042.78"/>
    <n v="361042.78"/>
    <x v="1"/>
    <x v="68"/>
    <x v="2"/>
    <x v="1"/>
    <x v="1"/>
  </r>
  <r>
    <n v="520001"/>
    <s v="Secretaria de Estado da Fazenda"/>
    <n v="4"/>
    <s v="Administração"/>
    <n v="850"/>
    <s v="2010, 2011: Qualificação e Valorização dos Servidores Públicos; 2012, 2013, 2014, 2015, 2016, 2017, 2018, 2019, 2020: Gestão de Pessoas"/>
    <n v="959"/>
    <s v="Administração de pessoal e encargos sociais - SEF"/>
    <n v="33"/>
    <s v="Outras Despesas Correntes"/>
    <n v="33705650"/>
    <n v="28678005.190000001"/>
    <n v="27160193.34"/>
    <n v="27160193.34"/>
    <n v="26728589.960000001"/>
    <x v="1"/>
    <x v="37"/>
    <x v="2"/>
    <x v="1"/>
    <x v="1"/>
  </r>
  <r>
    <n v="530001"/>
    <s v="Secretaria de Estado da Infraestrutura e Mobilidade"/>
    <n v="26"/>
    <s v="Transporte"/>
    <n v="115"/>
    <s v="Gestão do Sistema de Transporte Intermunicipal de Pessoas"/>
    <n v="14283"/>
    <s v="2019: Realização de transportes e fiscalização intermunicipal do Terminal Rita Maria; 2020: Administração e manutenção do terminal rodoviário Rita Maria em Florianópolis"/>
    <n v="33"/>
    <s v="Outras Despesas Correntes"/>
    <n v="0"/>
    <n v="3754247.93"/>
    <n v="2111882.86"/>
    <n v="1526703.26"/>
    <n v="1526703.26"/>
    <x v="1"/>
    <x v="5"/>
    <x v="4"/>
    <x v="1"/>
    <x v="24"/>
  </r>
  <r>
    <n v="530025"/>
    <s v="Departamento Estadual de Infraestrutura"/>
    <n v="26"/>
    <s v="Transporte"/>
    <n v="850"/>
    <s v="2010, 2011: Qualificação e Valorização dos Servidores Públicos; 2012, 2013, 2014, 2015, 2016, 2017, 2018, 2019, 2020: Gestão de Pessoas"/>
    <n v="22"/>
    <s v="Administração de pessoal e encargos sociais - DEINFRA"/>
    <n v="33"/>
    <s v="Outras Despesas Correntes"/>
    <n v="11053780"/>
    <n v="3704488.08"/>
    <n v="3704488.08"/>
    <n v="3704488.08"/>
    <n v="3704488.08"/>
    <x v="1"/>
    <x v="24"/>
    <x v="4"/>
    <x v="1"/>
    <x v="1"/>
  </r>
  <r>
    <n v="480091"/>
    <s v="Fundo Estadual de Saúde"/>
    <n v="10"/>
    <s v="Saúde"/>
    <n v="430"/>
    <s v="Atenção de Média e Alta Complexidade Ambulatorial e Hospitalar"/>
    <n v="5862"/>
    <s v="Manutenção do Hospital terceirizado Regional São Paulo - ADR - Xanxerê"/>
    <n v="33"/>
    <s v="Outras Despesas Correntes"/>
    <n v="7986000"/>
    <n v="3500000"/>
    <n v="3500000"/>
    <n v="3500000"/>
    <n v="3500000"/>
    <x v="1"/>
    <x v="0"/>
    <x v="0"/>
    <x v="1"/>
    <x v="0"/>
  </r>
  <r>
    <n v="410039"/>
    <s v="Agência de Desenvolvimento Regional de São Lourenço do Oeste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25837.37"/>
    <n v="25837.37"/>
    <n v="25837.37"/>
    <n v="25837.37"/>
    <x v="1"/>
    <x v="71"/>
    <x v="6"/>
    <x v="1"/>
    <x v="6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11668"/>
    <s v="2012, 2013, 2014, 2015: Controle social da política de assistência social - CEAS; 2016: Apoio técnico e financeiro ao Conselho Estadual de Assitência Social; 2017, 2018, 2019: Apoio técnico e financeiro ao Conselho Estadual de Assistência Social; 2020: Controle social - efetividade e transparência"/>
    <n v="33"/>
    <s v="Outras Despesas Correntes"/>
    <n v="10197"/>
    <n v="56224.52"/>
    <n v="42296.53"/>
    <n v="37825.32"/>
    <n v="37825.32"/>
    <x v="1"/>
    <x v="67"/>
    <x v="11"/>
    <x v="1"/>
    <x v="47"/>
  </r>
  <r>
    <n v="270001"/>
    <s v="Secretaria de Estado do Desenvolvimento Econômico Sustentável"/>
    <n v="19"/>
    <s v="Ciência e Tecnologia"/>
    <n v="346"/>
    <s v="Tecnologia e Inovação para o Desenvolvimento Sustentável"/>
    <n v="13001"/>
    <s v="Apoiar projetos e programas voltados a empresa de base tecnológica"/>
    <n v="33"/>
    <s v="Outras Despesas Correntes"/>
    <n v="640313"/>
    <n v="290414"/>
    <n v="11102"/>
    <n v="11102"/>
    <n v="11102"/>
    <x v="1"/>
    <x v="61"/>
    <x v="20"/>
    <x v="1"/>
    <x v="44"/>
  </r>
  <r>
    <n v="410053"/>
    <s v="Agência de Desenvolvimento Regional de Itajai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128727.21"/>
    <n v="128727.21"/>
    <n v="128727.21"/>
    <n v="128727.21"/>
    <x v="1"/>
    <x v="68"/>
    <x v="4"/>
    <x v="1"/>
    <x v="15"/>
  </r>
  <r>
    <n v="410053"/>
    <s v="Agência de Desenvolvimento Regional de Itajai"/>
    <n v="12"/>
    <s v="Educação"/>
    <n v="625"/>
    <s v="Valorização dos Profissionais da Educação"/>
    <n v="13713"/>
    <s v="Administração de pessoal e encargos sociais - GERED - ADR - Itajaí"/>
    <n v="33"/>
    <s v="Outras Despesas Correntes"/>
    <n v="227848"/>
    <n v="80377.66"/>
    <n v="80377.66"/>
    <n v="80377.66"/>
    <n v="80377.66"/>
    <x v="1"/>
    <x v="68"/>
    <x v="6"/>
    <x v="1"/>
    <x v="8"/>
  </r>
  <r>
    <n v="520001"/>
    <s v="Secretaria de Estado da Fazenda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092"/>
    <s v="Otimização e correção da aplicação dos recursos públicos"/>
    <n v="33"/>
    <s v="Outras Despesas Correntes"/>
    <n v="735000"/>
    <n v="336259.29"/>
    <n v="336259.29"/>
    <n v="336259.29"/>
    <n v="336259.29"/>
    <x v="1"/>
    <x v="37"/>
    <x v="2"/>
    <x v="1"/>
    <x v="56"/>
  </r>
  <r>
    <n v="230022"/>
    <s v="Fundação  Catarinense de Cultura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44"/>
    <s v="Investimentos"/>
    <n v="0"/>
    <n v="999909.62"/>
    <n v="599990.72"/>
    <n v="0"/>
    <n v="0"/>
    <x v="1"/>
    <x v="38"/>
    <x v="2"/>
    <x v="1"/>
    <x v="21"/>
  </r>
  <r>
    <n v="480091"/>
    <s v="Fundo Estadual de Saúde"/>
    <n v="10"/>
    <s v="Saúde"/>
    <n v="430"/>
    <s v="Atenção de Média e Alta Complexidade Ambulatorial e Hospitalar"/>
    <n v="13354"/>
    <s v="2016: AP - Implantar serviços de alta complexidade no Hospital Regional de Araranguá - SDR - Araranguá; 2017, 2018, 2019: AP - Implantar serviços de alta complexidade no Hospital Regional de Araranguá - ADR - Araranguá"/>
    <n v="33"/>
    <s v="Outras Despesas Correntes"/>
    <n v="100000"/>
    <n v="0"/>
    <n v="0"/>
    <n v="0"/>
    <n v="0"/>
    <x v="1"/>
    <x v="0"/>
    <x v="0"/>
    <x v="1"/>
    <x v="0"/>
  </r>
  <r>
    <n v="410042"/>
    <s v="Agência de Desenvolvimento Regional de Concórdia"/>
    <n v="4"/>
    <s v="Administração"/>
    <n v="850"/>
    <s v="2010, 2011: Qualificação e Valorização dos Servidores Públicos; 2012, 2013, 2014, 2015, 2016, 2017, 2018, 2019, 2020: Gestão de Pessoas"/>
    <n v="13718"/>
    <s v="Administração de pessoal e encargos sociais - ADR - Concórdia"/>
    <n v="31"/>
    <s v="Pessoal e Encargos Sociais"/>
    <n v="2098009"/>
    <n v="1136667.76"/>
    <n v="1136667.76"/>
    <n v="1136667.76"/>
    <n v="1136667.76"/>
    <x v="1"/>
    <x v="78"/>
    <x v="2"/>
    <x v="1"/>
    <x v="1"/>
  </r>
  <r>
    <n v="530023"/>
    <s v="Departamento de Transportes e Terminais"/>
    <n v="26"/>
    <s v="Transporte"/>
    <n v="850"/>
    <s v="2010, 2011: Qualificação e Valorização dos Servidores Públicos; 2012, 2013, 2014, 2015, 2016, 2017, 2018, 2019, 2020: Gestão de Pessoas"/>
    <n v="4002"/>
    <s v="Capacitação profissional dos agentes públicos - DETER"/>
    <n v="33"/>
    <s v="Outras Despesas Correntes"/>
    <n v="80001"/>
    <n v="0"/>
    <n v="0"/>
    <n v="0"/>
    <n v="0"/>
    <x v="1"/>
    <x v="11"/>
    <x v="4"/>
    <x v="1"/>
    <x v="1"/>
  </r>
  <r>
    <n v="530025"/>
    <s v="Departamento Estadual de Infraestrutura"/>
    <n v="26"/>
    <s v="Transporte"/>
    <n v="900"/>
    <s v="Gestão Administrativa - Poder Executivo"/>
    <n v="11035"/>
    <s v="Manutenção e modernização dos serviços de tecnologia da informação e comunicação - DEINFRA"/>
    <n v="44"/>
    <s v="Investimentos"/>
    <n v="420000"/>
    <n v="0"/>
    <n v="0"/>
    <n v="0"/>
    <n v="0"/>
    <x v="1"/>
    <x v="24"/>
    <x v="4"/>
    <x v="1"/>
    <x v="4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321"/>
    <s v="Gerenciamento dos Programas BID"/>
    <n v="33"/>
    <s v="Outras Despesas Correntes"/>
    <n v="4900000"/>
    <n v="3246819.26"/>
    <n v="3246819.26"/>
    <n v="3246819.26"/>
    <n v="3246819.26"/>
    <x v="1"/>
    <x v="24"/>
    <x v="4"/>
    <x v="1"/>
    <x v="15"/>
  </r>
  <r>
    <n v="440022"/>
    <s v="Companhia Integrada de Desenvolvimento Agrícola de Santa Catarina"/>
    <n v="20"/>
    <s v="Agricultura"/>
    <n v="315"/>
    <s v="Defesa Sanitária Agropecuária"/>
    <n v="2967"/>
    <s v="Ações de Defesa Sanitária Animal"/>
    <n v="44"/>
    <s v="Investimentos"/>
    <n v="0"/>
    <n v="884448.14"/>
    <n v="729640.38"/>
    <n v="626400.38"/>
    <n v="626400.38"/>
    <x v="0"/>
    <x v="60"/>
    <x v="8"/>
    <x v="39"/>
    <x v="42"/>
  </r>
  <r>
    <n v="270024"/>
    <s v="Fundação de Amparo à Pesquisa e Inovação do Estado de Santa Catarina"/>
    <n v="19"/>
    <s v="Ciência e Tecnologia"/>
    <n v="900"/>
    <s v="Gestão Administrativa - Poder Executivo"/>
    <n v="8003"/>
    <s v="2010: Manutenção de Sistemas Corporativos, Serviços e Comunicação - Fapesc; 2011: Manutenção de sistemas corporativos, serviços e comunicação - Fapesc; 2012, 2013, 2014, 2015: Aquisição de serviços e equipamentos na área de telecomunicação - FAPESC; 2016, 2017, 2018, 2019, 2020: Manutenção e modernização dos serviços de tecnologia da informação e comunicação - FAPESC"/>
    <n v="33"/>
    <s v="Outras Despesas Correntes"/>
    <n v="3933000"/>
    <n v="992275.73"/>
    <n v="992182.37"/>
    <n v="985126.45"/>
    <n v="985126.45"/>
    <x v="1"/>
    <x v="53"/>
    <x v="20"/>
    <x v="1"/>
    <x v="4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5"/>
    <s v="Gestão Fazendária e Transparência Fiscal - PROFISCO II"/>
    <n v="33"/>
    <s v="Outras Despesas Correntes"/>
    <n v="3000000"/>
    <n v="3000000"/>
    <n v="0"/>
    <n v="0"/>
    <n v="0"/>
    <x v="1"/>
    <x v="83"/>
    <x v="2"/>
    <x v="1"/>
    <x v="56"/>
  </r>
  <r>
    <n v="480091"/>
    <s v="Fundo Estadual de Saúde"/>
    <n v="10"/>
    <s v="Saúde"/>
    <n v="400"/>
    <s v="Gestão do SUS"/>
    <n v="11453"/>
    <s v="Qualificação dos profissionais do Sistema Único de Saúde"/>
    <n v="33"/>
    <s v="Outras Despesas Correntes"/>
    <n v="650000"/>
    <n v="1477059.19"/>
    <n v="285970.64"/>
    <n v="241976.12"/>
    <n v="219641.76"/>
    <x v="1"/>
    <x v="0"/>
    <x v="0"/>
    <x v="1"/>
    <x v="2"/>
  </r>
  <r>
    <n v="530025"/>
    <s v="Departamento Estadual de Infraestrutura"/>
    <n v="6"/>
    <s v="Segurança Pública"/>
    <n v="130"/>
    <s v="Conservação e Segurança Rodoviária"/>
    <n v="73"/>
    <s v="Administração e manutenção da Polícia Militar Rodoviária - PMRv"/>
    <n v="44"/>
    <s v="Investimentos"/>
    <n v="1500000"/>
    <n v="0"/>
    <n v="0"/>
    <n v="0"/>
    <n v="0"/>
    <x v="1"/>
    <x v="24"/>
    <x v="5"/>
    <x v="1"/>
    <x v="10"/>
  </r>
  <r>
    <n v="270092"/>
    <s v="Fundo Estadual de Recursos Hídricos"/>
    <n v="18"/>
    <s v="Gestão Ambiental"/>
    <n v="350"/>
    <s v="Gestão dos Recursos Hídricos"/>
    <n v="10584"/>
    <s v="Elaboração e implementação dos Planos de Bacias Hidrográficas em SC"/>
    <n v="33"/>
    <s v="Outras Despesas Correntes"/>
    <n v="500000"/>
    <n v="0"/>
    <n v="0"/>
    <n v="0"/>
    <n v="0"/>
    <x v="1"/>
    <x v="62"/>
    <x v="7"/>
    <x v="1"/>
    <x v="26"/>
  </r>
  <r>
    <n v="530001"/>
    <s v="Secretaria de Estado da Infraestrutura e Mobilidade"/>
    <n v="26"/>
    <s v="Transporte"/>
    <n v="101"/>
    <s v="Acelera Santa Catarina"/>
    <n v="14299"/>
    <s v="Reabilit/aum capac da SC-135/453, trecho Videira - Tangará - Ibicaré - Luzerna - Joaçaba - BR-282"/>
    <n v="44"/>
    <s v="Investimentos"/>
    <n v="0"/>
    <n v="593.72"/>
    <n v="0"/>
    <n v="0"/>
    <n v="0"/>
    <x v="1"/>
    <x v="5"/>
    <x v="4"/>
    <x v="1"/>
    <x v="19"/>
  </r>
  <r>
    <n v="530023"/>
    <s v="Departamento de Transportes e Terminais"/>
    <n v="26"/>
    <s v="Transporte"/>
    <n v="900"/>
    <s v="Gestão Administrativa - Poder Executivo"/>
    <n v="3912"/>
    <s v="Administração e manutenção dos serviços administrativos gerais - DETER"/>
    <n v="44"/>
    <s v="Investimentos"/>
    <n v="205000"/>
    <n v="1020"/>
    <n v="1020"/>
    <n v="1020"/>
    <n v="1020"/>
    <x v="1"/>
    <x v="11"/>
    <x v="4"/>
    <x v="1"/>
    <x v="4"/>
  </r>
  <r>
    <n v="480091"/>
    <s v="Fundo Estadual de Saúde"/>
    <n v="10"/>
    <s v="Saúde"/>
    <n v="900"/>
    <s v="Gestão Administrativa - Poder Executivo"/>
    <n v="13269"/>
    <s v="2016, 2017, 2018, 2019: Adquirir equipamentos e mobiliário para as Unidades Administrativas da SES; 2020: Adquirir equipamentos e mobiliário para as unidades administrativas da SES"/>
    <n v="44"/>
    <s v="Investimentos"/>
    <n v="2000000"/>
    <n v="39669.79"/>
    <n v="34359.39"/>
    <n v="25169.79"/>
    <n v="25169.79"/>
    <x v="1"/>
    <x v="0"/>
    <x v="0"/>
    <x v="1"/>
    <x v="4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2117"/>
    <s v="Assistência técnica e extensão no meio rural e pesqueiro - EPAGRI"/>
    <n v="44"/>
    <s v="Investimentos"/>
    <n v="960136"/>
    <n v="2427660.89"/>
    <n v="763888.98"/>
    <n v="763888.98"/>
    <n v="763888.98"/>
    <x v="1"/>
    <x v="13"/>
    <x v="8"/>
    <x v="1"/>
    <x v="9"/>
  </r>
  <r>
    <n v="410062"/>
    <s v="Agência de Desenvolvimento Regional de Lages"/>
    <n v="26"/>
    <s v="Transporte"/>
    <n v="110"/>
    <s v="2010, 2011: ProPav Rodoviário; 2012, 2013, 2014, 2015, 2016, 2017, 2018, 2019, 2020: Construção de Rodovias"/>
    <n v="11126"/>
    <s v="Apoio ao sistema viário - FUNDOSOCIAL"/>
    <n v="33"/>
    <s v="Outras Despesas Correntes"/>
    <n v="0"/>
    <n v="0"/>
    <n v="0"/>
    <n v="0"/>
    <n v="0"/>
    <x v="1"/>
    <x v="16"/>
    <x v="4"/>
    <x v="1"/>
    <x v="15"/>
  </r>
  <r>
    <n v="410055"/>
    <s v="Agência de Desenvolvimento Regional de Tubarão"/>
    <n v="12"/>
    <s v="Educação"/>
    <n v="610"/>
    <s v="Educação Básica com Qualidade e Equidade"/>
    <n v="13793"/>
    <s v="Transporte escolar dos alunos da educação básica - ADR - Tubarão"/>
    <n v="33"/>
    <s v="Outras Despesas Correntes"/>
    <n v="11110394"/>
    <n v="499731.20000000001"/>
    <n v="499731.20000000001"/>
    <n v="499731.20000000001"/>
    <n v="499731.20000000001"/>
    <x v="1"/>
    <x v="66"/>
    <x v="6"/>
    <x v="1"/>
    <x v="6"/>
  </r>
  <r>
    <n v="450021"/>
    <s v="Fundação Catarinense de Educação Especial"/>
    <n v="12"/>
    <s v="Educação"/>
    <n v="520"/>
    <s v="2010, 2011, 2012, 2013, 2014, 2015, 2016: Cidadania e Diversidade; 2017, 2018, 2019, 2020: Inclusão Social - Identificação e Eliminação de Barreiras"/>
    <n v="11655"/>
    <s v="2012, 2013, 2014, 2015: Construção de áreas para atendimento de lazer para pessoas com deficiência; 2016, 2017, 2018, 2019, 2020: Construção, ampliação e reforma da área física do campus da FCEE"/>
    <n v="44"/>
    <s v="Investimentos"/>
    <n v="1943171"/>
    <n v="2283739.54"/>
    <n v="204244.79"/>
    <n v="202155.4"/>
    <n v="195316.21"/>
    <x v="1"/>
    <x v="29"/>
    <x v="6"/>
    <x v="1"/>
    <x v="27"/>
  </r>
  <r>
    <n v="480091"/>
    <s v="Fundo Estadual de Saúde"/>
    <n v="10"/>
    <s v="Saúde"/>
    <n v="900"/>
    <s v="Gestão Administrativa - Poder Executivo"/>
    <n v="13268"/>
    <s v="2016, 2017, 2018, 2019: Ampliar e reformar as Unidades Administrativas da SES; 2020: Realização de obras de manutenção, reforma  nas edificações da SES"/>
    <n v="33"/>
    <s v="Outras Despesas Correntes"/>
    <n v="800000"/>
    <n v="294926.51"/>
    <n v="50488.51"/>
    <n v="50488.04"/>
    <n v="29161.95"/>
    <x v="1"/>
    <x v="0"/>
    <x v="0"/>
    <x v="1"/>
    <x v="4"/>
  </r>
  <r>
    <n v="410057"/>
    <s v="Agência de Desenvolvimento Regional de Araranguá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44"/>
    <s v="Investimentos"/>
    <n v="0"/>
    <n v="0"/>
    <n v="0"/>
    <n v="0"/>
    <n v="0"/>
    <x v="1"/>
    <x v="28"/>
    <x v="0"/>
    <x v="1"/>
    <x v="2"/>
  </r>
  <r>
    <n v="520030"/>
    <s v="Fundação Escola de Governo - ENA"/>
    <n v="10"/>
    <s v="Saúde"/>
    <n v="900"/>
    <s v="Gestão Administrativa - Poder Executivo"/>
    <n v="4650"/>
    <s v="Administração e manutenção dos serviços administrativos gerais - SES"/>
    <n v="33"/>
    <s v="Outras Despesas Correntes"/>
    <n v="0"/>
    <n v="4800"/>
    <n v="4800"/>
    <n v="4800"/>
    <n v="4800"/>
    <x v="1"/>
    <x v="58"/>
    <x v="0"/>
    <x v="1"/>
    <x v="4"/>
  </r>
  <r>
    <n v="410045"/>
    <s v="Agência de Desenvolvimento Regional de Videira"/>
    <n v="4"/>
    <s v="Administração"/>
    <n v="900"/>
    <s v="Gestão Administrativa - Poder Executivo"/>
    <n v="13784"/>
    <s v="Manutenção e modernização dos serviços de tecnologia da informação e comunicação - ADR - Videira"/>
    <n v="33"/>
    <s v="Outras Despesas Correntes"/>
    <n v="19000"/>
    <n v="0"/>
    <n v="0"/>
    <n v="0"/>
    <n v="0"/>
    <x v="1"/>
    <x v="75"/>
    <x v="2"/>
    <x v="1"/>
    <x v="4"/>
  </r>
  <r>
    <n v="230001"/>
    <s v="Secretaria de Estado do Turismo, Cultura e Esporte"/>
    <n v="23"/>
    <s v="Comércio e Serviços"/>
    <n v="640"/>
    <s v="Desenvolvimento do Turismo Catarinense"/>
    <n v="11695"/>
    <s v="Incentivo turístico e manutenção de entidades ligadas ao setor - SOL"/>
    <n v="44"/>
    <s v="Investimentos"/>
    <n v="844166"/>
    <n v="0"/>
    <n v="0"/>
    <n v="0"/>
    <n v="0"/>
    <x v="1"/>
    <x v="47"/>
    <x v="12"/>
    <x v="1"/>
    <x v="20"/>
  </r>
  <r>
    <n v="260096"/>
    <s v="Fundo Estadual de Combate e Erradicação da Pobreza"/>
    <n v="16"/>
    <s v="Habitação"/>
    <n v="540"/>
    <s v="Nova Casa"/>
    <n v="14254"/>
    <s v="Implementação e consolidação das políticas habitacionais - Regularização Fundiária - FECEP"/>
    <n v="33"/>
    <s v="Outras Despesas Correntes"/>
    <n v="8000000"/>
    <n v="0"/>
    <n v="0"/>
    <n v="0"/>
    <n v="0"/>
    <x v="1"/>
    <x v="30"/>
    <x v="15"/>
    <x v="1"/>
    <x v="64"/>
  </r>
  <r>
    <n v="410059"/>
    <s v="Agência de Desenvolvimento Regional de Jaraguá do Sul"/>
    <n v="12"/>
    <s v="Educação"/>
    <n v="610"/>
    <s v="Educação Básica com Qualidade e Equidade"/>
    <n v="13958"/>
    <s v="Administração e manutenção da Gerência Regional de Educação - ADR - Jaraguá do Sul"/>
    <n v="44"/>
    <s v="Investimentos"/>
    <n v="33070"/>
    <n v="0"/>
    <n v="0"/>
    <n v="0"/>
    <n v="0"/>
    <x v="1"/>
    <x v="59"/>
    <x v="6"/>
    <x v="1"/>
    <x v="6"/>
  </r>
  <r>
    <n v="410043"/>
    <s v="Agência de Desenvolvimento Regional de Joaçaba"/>
    <n v="12"/>
    <s v="Educação"/>
    <n v="610"/>
    <s v="Educação Básica com Qualidade e Equidade"/>
    <n v="13748"/>
    <s v="Operacionalização da educação profissional - ADR - Joaçaba"/>
    <n v="44"/>
    <s v="Investimentos"/>
    <n v="54490"/>
    <n v="0"/>
    <n v="0"/>
    <n v="0"/>
    <n v="0"/>
    <x v="1"/>
    <x v="7"/>
    <x v="6"/>
    <x v="1"/>
    <x v="6"/>
  </r>
  <r>
    <n v="480091"/>
    <s v="Fundo Estadual de Saúde"/>
    <n v="10"/>
    <s v="Saúde"/>
    <n v="430"/>
    <s v="Atenção de Média e Alta Complexidade Ambulatorial e Hospitalar"/>
    <n v="12354"/>
    <s v="AP - Construção do hospital regional de Caçador"/>
    <n v="44"/>
    <s v="Investimentos"/>
    <n v="100000"/>
    <n v="0"/>
    <n v="0"/>
    <n v="0"/>
    <n v="0"/>
    <x v="1"/>
    <x v="0"/>
    <x v="0"/>
    <x v="1"/>
    <x v="0"/>
  </r>
  <r>
    <n v="410060"/>
    <s v="Agência de Desenvolvimento Regional de Mafra"/>
    <n v="4"/>
    <s v="Administração"/>
    <n v="850"/>
    <s v="2010, 2011: Qualificação e Valorização dos Servidores Públicos; 2012, 2013, 2014, 2015, 2016, 2017, 2018, 2019, 2020: Gestão de Pessoas"/>
    <n v="13885"/>
    <s v="Encargos com estagiários - ADR - Mafra"/>
    <n v="33"/>
    <s v="Outras Despesas Correntes"/>
    <n v="25000"/>
    <n v="0"/>
    <n v="0"/>
    <n v="0"/>
    <n v="0"/>
    <x v="1"/>
    <x v="2"/>
    <x v="2"/>
    <x v="1"/>
    <x v="1"/>
  </r>
  <r>
    <n v="530001"/>
    <s v="Secretaria de Estado da Infraestrutura e Mobilidade"/>
    <n v="18"/>
    <s v="Gestão Ambiental"/>
    <n v="350"/>
    <s v="Gestão dos Recursos Hídricos"/>
    <n v="14520"/>
    <s v="Dragagem, desassoreamento, recuperação e proteção margens rios, córregos, canais e lagoas"/>
    <n v="44"/>
    <s v="Investimentos"/>
    <n v="0"/>
    <n v="600000"/>
    <n v="0"/>
    <n v="0"/>
    <n v="0"/>
    <x v="1"/>
    <x v="5"/>
    <x v="7"/>
    <x v="1"/>
    <x v="26"/>
  </r>
  <r>
    <n v="480091"/>
    <s v="Fundo Estadual de Saúde"/>
    <n v="10"/>
    <s v="Saúde"/>
    <n v="430"/>
    <s v="Atenção de Média e Alta Complexidade Ambulatorial e Hospitalar"/>
    <n v="12158"/>
    <s v="AP -Implantação ou adaptação de centro de referência atendimento/diagnóstico/terapia - ADR - Chapecó"/>
    <n v="44"/>
    <s v="Investimentos"/>
    <n v="100000"/>
    <n v="0"/>
    <n v="0"/>
    <n v="0"/>
    <n v="0"/>
    <x v="1"/>
    <x v="0"/>
    <x v="0"/>
    <x v="1"/>
    <x v="0"/>
  </r>
  <r>
    <n v="470092"/>
    <s v="Fundo do Plano de Saúde dos Servidores Públicos Estaduais"/>
    <n v="24"/>
    <s v="Comunicações"/>
    <n v="810"/>
    <s v="Comunicação do Poder Executivo"/>
    <n v="11570"/>
    <s v="Campanhas de caráter social, informativo e institucional - FPS - SEA"/>
    <n v="33"/>
    <s v="Outras Despesas Correntes"/>
    <n v="172623"/>
    <n v="172623"/>
    <n v="0"/>
    <n v="0"/>
    <n v="0"/>
    <x v="1"/>
    <x v="49"/>
    <x v="13"/>
    <x v="1"/>
    <x v="23"/>
  </r>
  <r>
    <n v="410041"/>
    <s v="Agência de Desenvolvimento Regional de Xanxerê"/>
    <n v="10"/>
    <s v="Saúde"/>
    <n v="101"/>
    <s v="Acelera Santa Catarina"/>
    <n v="12588"/>
    <s v="Ampliação do hospital São Paulo de Xanxerê"/>
    <n v="44"/>
    <s v="Investimentos"/>
    <n v="0"/>
    <n v="454258.27"/>
    <n v="454258.27"/>
    <n v="454258.27"/>
    <n v="454258.27"/>
    <x v="0"/>
    <x v="69"/>
    <x v="0"/>
    <x v="29"/>
    <x v="19"/>
  </r>
  <r>
    <n v="450022"/>
    <s v="Fundação Universidade do Estado de Santa Catarina"/>
    <n v="12"/>
    <s v="Educação"/>
    <n v="900"/>
    <s v="Gestão Administrativa - Poder Executivo"/>
    <n v="11038"/>
    <s v="Administração e manutenção dos serviços administrativos gerais - UDESC"/>
    <n v="33"/>
    <s v="Outras Despesas Correntes"/>
    <n v="58809696"/>
    <n v="44646727.75"/>
    <n v="43902636.950000003"/>
    <n v="39904553.640000001"/>
    <n v="39904553.640000001"/>
    <x v="1"/>
    <x v="50"/>
    <x v="6"/>
    <x v="1"/>
    <x v="4"/>
  </r>
  <r>
    <n v="470001"/>
    <s v="Secretaria de Estado da Administração"/>
    <n v="4"/>
    <s v="Administração"/>
    <n v="870"/>
    <s v="Pensões Especiais"/>
    <n v="1059"/>
    <s v="Subsídio a ex-governadores de Estado"/>
    <n v="33"/>
    <s v="Outras Despesas Correntes"/>
    <n v="3661887"/>
    <n v="3628984.11"/>
    <n v="3628984.11"/>
    <n v="3628984.11"/>
    <n v="3628984.11"/>
    <x v="1"/>
    <x v="35"/>
    <x v="2"/>
    <x v="1"/>
    <x v="31"/>
  </r>
  <r>
    <n v="480091"/>
    <s v="Fundo Estadual de Saúde"/>
    <n v="10"/>
    <s v="Saúde"/>
    <n v="420"/>
    <s v="2010, 2011: Estratégia de Saúde da Família; 2012, 2013, 2014, 2015, 2016, 2017, 2018, 2019: Atenção Básica; 2020: Atenção Primária à Saúde"/>
    <n v="12001"/>
    <s v="2012, 2013, 2014, 2015, 2016: Implementação da Política Nacional de Alimentação e Nutrição; 2017, 2018: Capacitações para implementar a Política Nacional de Alimentação e Nutrição; 2019: Ações para implementar a Política Nacional de Alimentação e Nutrição"/>
    <n v="33"/>
    <s v="Outras Despesas Correntes"/>
    <n v="150000"/>
    <n v="538557.99"/>
    <n v="151608.97"/>
    <n v="117587.88"/>
    <n v="115074.99"/>
    <x v="1"/>
    <x v="0"/>
    <x v="0"/>
    <x v="1"/>
    <x v="54"/>
  </r>
  <r>
    <n v="410055"/>
    <s v="Agência de Desenvolvimento Regional de Tubarão"/>
    <n v="12"/>
    <s v="Educação"/>
    <n v="610"/>
    <s v="Educação Básica com Qualidade e Equidade"/>
    <n v="13781"/>
    <s v="Operacionalização da educação básica - ADR - Tubarão"/>
    <n v="33"/>
    <s v="Outras Despesas Correntes"/>
    <n v="5678595"/>
    <n v="995877.27"/>
    <n v="995877.27"/>
    <n v="995877.27"/>
    <n v="995877.27"/>
    <x v="1"/>
    <x v="66"/>
    <x v="6"/>
    <x v="1"/>
    <x v="6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3698"/>
    <s v="Administração, investimentos e manutenção dos serviços da EPAGRI"/>
    <n v="33"/>
    <s v="Outras Despesas Correntes"/>
    <n v="9118942"/>
    <n v="8744047.2100000009"/>
    <n v="8459074.9499999993"/>
    <n v="7875869.4400000004"/>
    <n v="7714205.0800000001"/>
    <x v="1"/>
    <x v="13"/>
    <x v="8"/>
    <x v="1"/>
    <x v="9"/>
  </r>
  <r>
    <n v="410062"/>
    <s v="Agência de Desenvolvimento Regional de Lages"/>
    <n v="12"/>
    <s v="Educação"/>
    <n v="610"/>
    <s v="Educação Básica com Qualidade e Equidade"/>
    <n v="13941"/>
    <s v="Administração e manutenção da Gerência Regional de Educação - ADR - Lages"/>
    <n v="33"/>
    <s v="Outras Despesas Correntes"/>
    <n v="625872"/>
    <n v="47597.08"/>
    <n v="47597.08"/>
    <n v="47597.08"/>
    <n v="47597.08"/>
    <x v="1"/>
    <x v="16"/>
    <x v="6"/>
    <x v="1"/>
    <x v="6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11657"/>
    <s v="2012, 2013, 2014, 2015: Cofinanciamento dos serviços de proteção social básica; 2016: Apoio técnico e financeiro aos municípios para os serviços da Proteção Social Básica; 2017: Ações de Proteção Social Básica; 2018, 2019: Ações de proteção social básica; 2020: Serviço de proteção social básica"/>
    <n v="44"/>
    <s v="Investimentos"/>
    <n v="0"/>
    <n v="4006275.14"/>
    <n v="4006275.14"/>
    <n v="4006273.63"/>
    <n v="4006273.63"/>
    <x v="1"/>
    <x v="67"/>
    <x v="11"/>
    <x v="1"/>
    <x v="47"/>
  </r>
  <r>
    <n v="440022"/>
    <s v="Companhia Integrada de Desenvolvimento Agrícola de Santa Catarina"/>
    <n v="20"/>
    <s v="Agricultura"/>
    <n v="900"/>
    <s v="Gestão Administrativa - Poder Executivo"/>
    <n v="2555"/>
    <s v="Administração e manutenção dos serviços administrativos gerais - CIDASC"/>
    <n v="33"/>
    <s v="Outras Despesas Correntes"/>
    <n v="12348955"/>
    <n v="16736720.74"/>
    <n v="11802911.689999999"/>
    <n v="11085245.85"/>
    <n v="11085148.130000001"/>
    <x v="1"/>
    <x v="60"/>
    <x v="8"/>
    <x v="1"/>
    <x v="4"/>
  </r>
  <r>
    <n v="530025"/>
    <s v="Departamento Estadual de Infraestrutura"/>
    <n v="26"/>
    <s v="Transporte"/>
    <n v="110"/>
    <s v="Construção de Rodovias"/>
    <n v="8575"/>
    <s v="Apoio ao sistema viário estadual - SIE"/>
    <n v="44"/>
    <s v="Investimentos"/>
    <n v="0"/>
    <n v="6042352.7400000002"/>
    <n v="6042352.7400000002"/>
    <n v="6042352.7400000002"/>
    <n v="6042352.7400000002"/>
    <x v="0"/>
    <x v="24"/>
    <x v="4"/>
    <x v="21"/>
    <x v="40"/>
  </r>
  <r>
    <n v="540095"/>
    <s v="Fundo Rotativo da Penitenciária de Chapecó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8"/>
    <s v="Profissionalização e reintegração social do apenado da região oeste"/>
    <n v="44"/>
    <s v="Investimentos"/>
    <n v="2070000"/>
    <n v="2055500"/>
    <n v="174582.76"/>
    <n v="174582.76"/>
    <n v="174582.76"/>
    <x v="1"/>
    <x v="54"/>
    <x v="9"/>
    <x v="1"/>
    <x v="12"/>
  </r>
  <r>
    <n v="410039"/>
    <s v="Agência de Desenvolvimento Regional de São Lourenço do Oeste"/>
    <n v="12"/>
    <s v="Educação"/>
    <n v="610"/>
    <s v="Educação Básica com Qualidade e Equidade"/>
    <n v="13656"/>
    <s v="Administração e manutenção da Gerência Regional de Educação - ADR - São Lourenço do Oeste"/>
    <n v="33"/>
    <s v="Outras Despesas Correntes"/>
    <n v="311851"/>
    <n v="20128.79"/>
    <n v="20128.79"/>
    <n v="20128.79"/>
    <n v="20128.79"/>
    <x v="1"/>
    <x v="71"/>
    <x v="6"/>
    <x v="1"/>
    <x v="6"/>
  </r>
  <r>
    <n v="440093"/>
    <s v="Fundo Estadual de Desenvolvimento Rural"/>
    <n v="20"/>
    <s v="Agricultura"/>
    <n v="320"/>
    <s v="Agricultura Familiar"/>
    <n v="11335"/>
    <s v="2012, 2013, 2014, 2015: Armazenagem no meio rural - Armazenar - FDR; 2016, 2017, 2018, 2019, 2020: Subvenção ao juro de financiamento para construção e ampliação de armazenagem no meio rural - FDR"/>
    <n v="33"/>
    <s v="Outras Despesas Correntes"/>
    <n v="4000000"/>
    <n v="4001674.69"/>
    <n v="4001674.69"/>
    <n v="4001674.69"/>
    <n v="4001674.69"/>
    <x v="1"/>
    <x v="18"/>
    <x v="8"/>
    <x v="1"/>
    <x v="13"/>
  </r>
  <r>
    <n v="480091"/>
    <s v="Fundo Estadual de Saúde"/>
    <n v="10"/>
    <s v="Saúde"/>
    <n v="430"/>
    <s v="Atenção de Média e Alta Complexidade Ambulatorial e Hospitalar"/>
    <n v="11325"/>
    <s v="2012, 2013, 2014, 2015, 2016: Implantação da Política de Atenção Hospitalar; 2017, 2018, 2019, 2020: Manutenção do incentivo da política de atenção hospitalar"/>
    <n v="33"/>
    <s v="Outras Despesas Correntes"/>
    <n v="36000000"/>
    <n v="34500000"/>
    <n v="29908618.030000001"/>
    <n v="29859502.530000001"/>
    <n v="23657166.260000002"/>
    <x v="1"/>
    <x v="0"/>
    <x v="0"/>
    <x v="1"/>
    <x v="0"/>
  </r>
  <r>
    <n v="440022"/>
    <s v="Companhia Integrada de Desenvolvimento Agrícola de Santa Catarina"/>
    <n v="20"/>
    <s v="Agricultura"/>
    <n v="900"/>
    <s v="Gestão Administrativa - Poder Executivo"/>
    <n v="3781"/>
    <s v="Manutenção e modernização dos serviços de tecnologia da informação e comunicação - CIDASC"/>
    <n v="33"/>
    <s v="Outras Despesas Correntes"/>
    <n v="4480000"/>
    <n v="7913254.6600000001"/>
    <n v="3575384.58"/>
    <n v="3388101.81"/>
    <n v="3388101.81"/>
    <x v="1"/>
    <x v="60"/>
    <x v="8"/>
    <x v="1"/>
    <x v="4"/>
  </r>
  <r>
    <n v="230001"/>
    <s v="Secretaria de Estado do Turismo, Cultura e Esporte"/>
    <n v="27"/>
    <s v="Desporto e Lazer"/>
    <n v="850"/>
    <s v="2010, 2011: Qualificação e Valorização dos Servidores Públicos; 2012, 2013, 2014, 2015, 2016, 2017, 2018, 2019, 2020: Gestão de Pessoas"/>
    <n v="427"/>
    <s v="Administração de pessoal e encargos sociais - SOL"/>
    <n v="33"/>
    <s v="Outras Despesas Correntes"/>
    <n v="470400"/>
    <n v="153537.07"/>
    <n v="153537.07"/>
    <n v="153537.07"/>
    <n v="153537.07"/>
    <x v="1"/>
    <x v="47"/>
    <x v="17"/>
    <x v="1"/>
    <x v="1"/>
  </r>
  <r>
    <n v="410040"/>
    <s v="Agência de Desenvolvimento Regional de Chapecó"/>
    <n v="26"/>
    <s v="Transporte"/>
    <n v="110"/>
    <s v="2010, 2011: ProPav Rodoviário; 2012, 2013, 2014, 2015, 2016, 2017, 2018, 2019, 2020: Construção de Rodovias"/>
    <n v="13690"/>
    <s v="Ampliação/duplicação/supervisão - acesso viário ao município de Chapecó"/>
    <n v="44"/>
    <s v="Investimentos"/>
    <n v="0"/>
    <n v="144938.9"/>
    <n v="144938.9"/>
    <n v="144938.9"/>
    <n v="144938.9"/>
    <x v="1"/>
    <x v="14"/>
    <x v="4"/>
    <x v="1"/>
    <x v="15"/>
  </r>
  <r>
    <n v="180001"/>
    <s v="Secretaria de Estado do Planejamento"/>
    <n v="4"/>
    <s v="Administração"/>
    <n v="208"/>
    <s v="Planejamento Estratégico de Desenvolvimento e Gestão de Informações"/>
    <n v="13195"/>
    <s v="2016: Desenvolvimento de Sistema e Gestão do Ordenamento Territorial; 2017, 2018, 2019: Sistema de apoio à decisão para ordenamento territorial"/>
    <n v="33"/>
    <s v="Outras Despesas Correntes"/>
    <n v="36000"/>
    <n v="0"/>
    <n v="0"/>
    <n v="0"/>
    <n v="0"/>
    <x v="1"/>
    <x v="15"/>
    <x v="2"/>
    <x v="1"/>
    <x v="11"/>
  </r>
  <r>
    <n v="410059"/>
    <s v="Agência de Desenvolvimento Regional de Jaraguá do Sul"/>
    <n v="12"/>
    <s v="Educação"/>
    <n v="610"/>
    <s v="Educação Básica com Qualidade e Equidade"/>
    <n v="13965"/>
    <s v="AP - Manutenção e reforma de escolas - educação básica - ADR - Jaraguá do Sul"/>
    <n v="33"/>
    <s v="Outras Despesas Correntes"/>
    <n v="874591"/>
    <n v="0"/>
    <n v="0"/>
    <n v="0"/>
    <n v="0"/>
    <x v="1"/>
    <x v="59"/>
    <x v="6"/>
    <x v="1"/>
    <x v="6"/>
  </r>
  <r>
    <n v="260096"/>
    <s v="Fundo Estadual de Combate e Erradicação da Pobreza"/>
    <n v="8"/>
    <s v="Assistência Social"/>
    <n v="101"/>
    <s v="Acelera Santa Catarina"/>
    <n v="12741"/>
    <s v="Construção de centros dia para idosos - FECEP"/>
    <n v="44"/>
    <s v="Investimentos"/>
    <n v="200000"/>
    <n v="627512.23"/>
    <n v="427512.23"/>
    <n v="188590.19"/>
    <n v="188590.19"/>
    <x v="1"/>
    <x v="30"/>
    <x v="11"/>
    <x v="1"/>
    <x v="19"/>
  </r>
  <r>
    <n v="410059"/>
    <s v="Agência de Desenvolvimento Regional de Jaraguá do Sul"/>
    <n v="4"/>
    <s v="Administração"/>
    <n v="850"/>
    <s v="2010, 2011: Qualificação e Valorização dos Servidores Públicos; 2012, 2013, 2014, 2015, 2016, 2017, 2018, 2019, 2020: Gestão de Pessoas"/>
    <n v="13955"/>
    <s v="Encargos com estagiários - ADR - Jaraguá do Sul"/>
    <n v="33"/>
    <s v="Outras Despesas Correntes"/>
    <n v="30000"/>
    <n v="0"/>
    <n v="0"/>
    <n v="0"/>
    <n v="0"/>
    <x v="1"/>
    <x v="59"/>
    <x v="2"/>
    <x v="1"/>
    <x v="1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3715"/>
    <s v="Manutenção e modernização dos serviços de tecnologia da informação e comunicação - EPAGRI"/>
    <n v="44"/>
    <s v="Investimentos"/>
    <n v="545769"/>
    <n v="1300316.6399999999"/>
    <n v="834250.35"/>
    <n v="734250.35"/>
    <n v="723056.55"/>
    <x v="1"/>
    <x v="13"/>
    <x v="8"/>
    <x v="1"/>
    <x v="9"/>
  </r>
  <r>
    <n v="440022"/>
    <s v="Companhia Integrada de Desenvolvimento Agrícola de Santa Catarina"/>
    <n v="20"/>
    <s v="Agricultura"/>
    <n v="315"/>
    <s v="Defesa Sanitária Agropecuária"/>
    <n v="1800"/>
    <s v="Fiscalização de estabelecimentos inspecionados"/>
    <n v="44"/>
    <s v="Investimentos"/>
    <n v="0"/>
    <n v="170920"/>
    <n v="145057.38"/>
    <n v="132597.38"/>
    <n v="132597.38"/>
    <x v="1"/>
    <x v="60"/>
    <x v="8"/>
    <x v="1"/>
    <x v="42"/>
  </r>
  <r>
    <n v="160091"/>
    <s v="Fundo para Melhoria da Segurança Pública"/>
    <n v="6"/>
    <s v="Segurança Pública"/>
    <n v="705"/>
    <s v="Segurança Cidadã"/>
    <n v="11917"/>
    <s v="2012, 2013, 2014, 2015, 2016: Proteção a vítima e testemunhas ameaçadas; 2017, 2018, 2019, 2020: Programa de proteção à vítima e testemunhas de crimes"/>
    <n v="44"/>
    <s v="Investimentos"/>
    <n v="0"/>
    <n v="3045"/>
    <n v="3045"/>
    <n v="3045"/>
    <n v="3045"/>
    <x v="1"/>
    <x v="65"/>
    <x v="5"/>
    <x v="1"/>
    <x v="51"/>
  </r>
  <r>
    <n v="480091"/>
    <s v="Fundo Estadual de Saúde"/>
    <n v="10"/>
    <s v="Saúde"/>
    <n v="101"/>
    <s v="Acelera Santa Catarina"/>
    <n v="12191"/>
    <s v="Ampliação e readequação do hospital Hans Dieter Schmidt - Joinville"/>
    <n v="44"/>
    <s v="Investimentos"/>
    <n v="4000000"/>
    <n v="11851306.73"/>
    <n v="4346776.8899999997"/>
    <n v="3733235.16"/>
    <n v="3510932.14"/>
    <x v="0"/>
    <x v="0"/>
    <x v="0"/>
    <x v="43"/>
    <x v="19"/>
  </r>
  <r>
    <n v="530025"/>
    <s v="Departamento Estadual de Infraestrutura"/>
    <n v="26"/>
    <s v="Transporte"/>
    <n v="130"/>
    <s v="Conservação e Segurança Rodoviária"/>
    <n v="71"/>
    <s v="Operação de rodovias - DEINFRA"/>
    <n v="44"/>
    <s v="Investimentos"/>
    <n v="1000000"/>
    <n v="0"/>
    <n v="0"/>
    <n v="0"/>
    <n v="0"/>
    <x v="1"/>
    <x v="24"/>
    <x v="4"/>
    <x v="1"/>
    <x v="10"/>
  </r>
  <r>
    <n v="470076"/>
    <s v="Fundo Financeiro"/>
    <n v="9"/>
    <s v="Previdência Social"/>
    <n v="860"/>
    <s v="Gestão Previdenciária"/>
    <n v="9343"/>
    <s v="Encargos com inativos - MPSC - Fundo Financeiro"/>
    <n v="31"/>
    <s v="Pessoal e Encargos Sociais"/>
    <n v="79660000"/>
    <n v="95372865.430000007"/>
    <n v="0"/>
    <n v="0"/>
    <n v="0"/>
    <x v="1"/>
    <x v="25"/>
    <x v="1"/>
    <x v="1"/>
    <x v="17"/>
  </r>
  <r>
    <n v="530001"/>
    <s v="Secretaria de Estado da Infraestrutura e Mobilidade"/>
    <n v="26"/>
    <s v="Transporte"/>
    <n v="105"/>
    <s v="2010, 2011: ProPav Urbano; 2012, 2013, 2014, 2015, 2016, 2017, 2018, 2019, 2020: Mobilidade Urbana"/>
    <n v="14319"/>
    <s v="2019: Manutenção e melhorias das pontes Colombo M Salles e Pedro Ivo Campos - Florianópolis; 2020: Manutenção e melhorias das ptes Colombo M Salles, Pedro Ivo Campos e Hercílio Luz em Fpolis"/>
    <n v="44"/>
    <s v="Investimentos"/>
    <n v="0"/>
    <n v="40608725.299999997"/>
    <n v="6913127.6200000001"/>
    <n v="4521188.32"/>
    <n v="4521188.32"/>
    <x v="1"/>
    <x v="5"/>
    <x v="4"/>
    <x v="1"/>
    <x v="61"/>
  </r>
  <r>
    <n v="410058"/>
    <s v="Agência de Desenvolvimento Regional de Joinville"/>
    <n v="12"/>
    <s v="Educação"/>
    <n v="610"/>
    <s v="Educação Básica com Qualidade e Equidade"/>
    <n v="13900"/>
    <s v="Operacionalização da educação básica - ADR - Joinville"/>
    <n v="33"/>
    <s v="Outras Despesas Correntes"/>
    <n v="5303098"/>
    <n v="640082.56999999995"/>
    <n v="640082.56999999995"/>
    <n v="640082.56999999995"/>
    <n v="640082.56999999995"/>
    <x v="1"/>
    <x v="26"/>
    <x v="6"/>
    <x v="1"/>
    <x v="6"/>
  </r>
  <r>
    <n v="540093"/>
    <s v="Fundo Rotativo da Penitenciária de Curitibanos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6"/>
    <s v="Profissionalização e reintegração social do apenado da região do planalto serrano"/>
    <n v="33"/>
    <s v="Outras Despesas Correntes"/>
    <n v="2200000"/>
    <n v="2499436"/>
    <n v="1952152.25"/>
    <n v="1952152.25"/>
    <n v="1952152.25"/>
    <x v="1"/>
    <x v="80"/>
    <x v="9"/>
    <x v="1"/>
    <x v="12"/>
  </r>
  <r>
    <n v="410053"/>
    <s v="Agência de Desenvolvimento Regional de Itajai"/>
    <n v="12"/>
    <s v="Educação"/>
    <n v="610"/>
    <s v="Educação Básica com Qualidade e Equidade"/>
    <n v="13705"/>
    <s v="Operacionalização da educação básica - ADR - Itajaí"/>
    <n v="44"/>
    <s v="Investimentos"/>
    <n v="103007"/>
    <n v="0"/>
    <n v="0"/>
    <n v="0"/>
    <n v="0"/>
    <x v="1"/>
    <x v="68"/>
    <x v="6"/>
    <x v="1"/>
    <x v="6"/>
  </r>
  <r>
    <n v="410062"/>
    <s v="Agência de Desenvolvimento Regional de Lages"/>
    <n v="12"/>
    <s v="Educação"/>
    <n v="610"/>
    <s v="Educação Básica com Qualidade e Equidade"/>
    <n v="13937"/>
    <s v="Operacionalização da educação básica - ADR - Lages"/>
    <n v="44"/>
    <s v="Investimentos"/>
    <n v="111090"/>
    <n v="0"/>
    <n v="0"/>
    <n v="0"/>
    <n v="0"/>
    <x v="1"/>
    <x v="16"/>
    <x v="6"/>
    <x v="1"/>
    <x v="6"/>
  </r>
  <r>
    <n v="410094"/>
    <s v="Fundo de Desenvolvimento Social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18000000"/>
    <n v="25870013.52"/>
    <n v="0"/>
    <n v="0"/>
    <n v="0"/>
    <x v="1"/>
    <x v="27"/>
    <x v="4"/>
    <x v="1"/>
    <x v="15"/>
  </r>
  <r>
    <n v="480091"/>
    <s v="Fundo Estadual de Saúde"/>
    <n v="10"/>
    <s v="Saúde"/>
    <n v="430"/>
    <s v="Atenção de Média e Alta Complexidade Ambulatorial e Hospitalar"/>
    <n v="12186"/>
    <s v="AP - Manutenção da UTI do hospital São José - ADR - Maravilha"/>
    <n v="33"/>
    <s v="Outras Despesas Correntes"/>
    <n v="100000"/>
    <n v="0"/>
    <n v="0"/>
    <n v="0"/>
    <n v="0"/>
    <x v="1"/>
    <x v="0"/>
    <x v="0"/>
    <x v="1"/>
    <x v="0"/>
  </r>
  <r>
    <n v="480091"/>
    <s v="Fundo Estadual de Saúde"/>
    <n v="10"/>
    <s v="Saúde"/>
    <n v="430"/>
    <s v="Atenção de Média e Alta Complexidade Ambulatorial e Hospitalar"/>
    <n v="13350"/>
    <s v="2016: AP - Implantação da UTI no Hospital Senhor Bom Jesus dos Passos - SDR - Laguna; 2017, 2018: AP - Implantação da UTI no Hospital Senhor Bom Jesus dos Passos - ADR - Laguna; 2019: AP - Implantação da UTI no Hospital Senhor Bom Jesus dos Passos em Laguna"/>
    <n v="44"/>
    <s v="Investimentos"/>
    <n v="100000"/>
    <n v="0"/>
    <n v="0"/>
    <n v="0"/>
    <n v="0"/>
    <x v="1"/>
    <x v="0"/>
    <x v="0"/>
    <x v="1"/>
    <x v="0"/>
  </r>
  <r>
    <n v="160085"/>
    <s v="Fundo de Melhoria do Corpo de Bombeiros Militar"/>
    <n v="3"/>
    <s v="Essencial à Justiça"/>
    <n v="915"/>
    <s v="Gestão Estratégica - Ministério Público"/>
    <n v="6499"/>
    <s v="Reconstituição de bens lesados"/>
    <n v="44"/>
    <s v="Investimentos"/>
    <n v="0"/>
    <n v="415000"/>
    <n v="415000"/>
    <n v="415000"/>
    <n v="415000"/>
    <x v="0"/>
    <x v="41"/>
    <x v="16"/>
    <x v="7"/>
    <x v="49"/>
  </r>
  <r>
    <n v="160085"/>
    <s v="Fundo de Melhoria do Corpo de Bombeiros Militar"/>
    <n v="6"/>
    <s v="Segurança Pública"/>
    <n v="708"/>
    <s v="Valorização do Servidor - Segurança Pública"/>
    <n v="12015"/>
    <s v="2012, 2013, 2014, 2015, 2016: Saúde e segurança no contexto ocupacional - BM; 2018, 2019: Saúde, segurança no contexto ocupacional e promoção social - BM"/>
    <n v="33"/>
    <s v="Outras Despesas Correntes"/>
    <n v="1110000"/>
    <n v="933079.95"/>
    <n v="897158.46"/>
    <n v="833433.91"/>
    <n v="833433.91"/>
    <x v="1"/>
    <x v="41"/>
    <x v="5"/>
    <x v="1"/>
    <x v="59"/>
  </r>
  <r>
    <n v="450022"/>
    <s v="Fundação Universidade do Estado de Santa Catarina"/>
    <n v="12"/>
    <s v="Educação"/>
    <n v="630"/>
    <s v="Gestão do Ensino Superior"/>
    <n v="5318"/>
    <s v="Aquisição, construção e reforma de bens imóveis - UDESC/São Bento do Sul - CEPLAN"/>
    <n v="44"/>
    <s v="Investimentos"/>
    <n v="5000000"/>
    <n v="113573.72"/>
    <n v="7579.96"/>
    <n v="7579.96"/>
    <n v="7579.96"/>
    <x v="1"/>
    <x v="50"/>
    <x v="6"/>
    <x v="1"/>
    <x v="36"/>
  </r>
  <r>
    <n v="550091"/>
    <s v="Fundo Estadual de Defesa Civil"/>
    <n v="6"/>
    <s v="Segurança Pública"/>
    <n v="731"/>
    <s v="Gestão de Riscos e Redução de Desastres"/>
    <n v="11915"/>
    <s v="2012, 2013, 2014, 2015: Implantação do sistema de inteligência em proteção e defesa civil; 2016, 2017, 2018, 2019: Aquisição, atualização e manutenção dos Sistemas de Inteligência em Proteção e Defesa Civil"/>
    <n v="33"/>
    <s v="Outras Despesas Correntes"/>
    <n v="157559"/>
    <n v="258743.95"/>
    <n v="46128.7"/>
    <n v="46128.7"/>
    <n v="46128.7"/>
    <x v="1"/>
    <x v="72"/>
    <x v="5"/>
    <x v="1"/>
    <x v="58"/>
  </r>
  <r>
    <n v="450022"/>
    <s v="Fundação Universidade do Estado de Santa Catarina"/>
    <n v="12"/>
    <s v="Educação"/>
    <n v="630"/>
    <s v="Gestão do Ensino Superior"/>
    <n v="5314"/>
    <s v="Aquisição, construção e reforma de bens imóveis - UDESC/Florianópolis - Administração"/>
    <n v="33"/>
    <s v="Outras Despesas Correntes"/>
    <n v="0"/>
    <n v="123451.05"/>
    <n v="123451.05"/>
    <n v="123451.05"/>
    <n v="123451.05"/>
    <x v="0"/>
    <x v="50"/>
    <x v="6"/>
    <x v="30"/>
    <x v="36"/>
  </r>
  <r>
    <n v="550091"/>
    <s v="Fundo Estadual de Defesa Civil"/>
    <n v="6"/>
    <s v="Segurança Pública"/>
    <n v="850"/>
    <s v="2010, 2011: Qualificação e Valorização dos Servidores Públicos; 2012, 2013, 2014, 2015, 2016, 2017, 2018, 2019, 2020: Gestão de Pessoas"/>
    <n v="12990"/>
    <s v="Encargos com estagiários - SDC"/>
    <n v="33"/>
    <s v="Outras Despesas Correntes"/>
    <n v="36000"/>
    <n v="41900"/>
    <n v="40289.82"/>
    <n v="40289.82"/>
    <n v="40289.82"/>
    <x v="1"/>
    <x v="72"/>
    <x v="5"/>
    <x v="1"/>
    <x v="1"/>
  </r>
  <r>
    <n v="410037"/>
    <s v="Agência de Desenvolvimento Regional de São Miguel do Oeste"/>
    <n v="12"/>
    <s v="Educação"/>
    <n v="625"/>
    <s v="Valorização dos Profissionais da Educação"/>
    <n v="13626"/>
    <s v="Administração de pessoal e encargos sociais - GERED - ADR - São Miguel do Oeste"/>
    <n v="33"/>
    <s v="Outras Despesas Correntes"/>
    <n v="229102"/>
    <n v="44094.79"/>
    <n v="44094.79"/>
    <n v="44094.79"/>
    <n v="44094.79"/>
    <x v="1"/>
    <x v="10"/>
    <x v="6"/>
    <x v="1"/>
    <x v="8"/>
  </r>
  <r>
    <n v="410056"/>
    <s v="Agência de Desenvolvimento Regional de Criciúma"/>
    <n v="12"/>
    <s v="Educação"/>
    <n v="610"/>
    <s v="Educação Básica com Qualidade e Equidade"/>
    <n v="11490"/>
    <s v="Construção, ampliação ou reforma de unidades escolares - rede física - Educação Básica"/>
    <n v="33"/>
    <s v="Outras Despesas Correntes"/>
    <n v="0"/>
    <n v="34281.040000000001"/>
    <n v="34281.040000000001"/>
    <n v="34281.040000000001"/>
    <n v="34281.040000000001"/>
    <x v="1"/>
    <x v="19"/>
    <x v="6"/>
    <x v="1"/>
    <x v="6"/>
  </r>
  <r>
    <n v="160084"/>
    <s v="Fundo de Melhoria da Polícia Civil"/>
    <n v="6"/>
    <s v="Segurança Pública"/>
    <n v="707"/>
    <s v="Suporte Institucional Integrado"/>
    <n v="13109"/>
    <s v="2016: Gestão para renovação da frota - PC; 2017, 2018, 2019: Renovação de equipamentos e frota - PC; 2020: Equipamentos e materiais para atividade-fim da Polícia Civil"/>
    <n v="33"/>
    <s v="Outras Despesas Correntes"/>
    <n v="0"/>
    <n v="3839.5"/>
    <n v="3839.5"/>
    <n v="3839.5"/>
    <n v="3839.5"/>
    <x v="1"/>
    <x v="52"/>
    <x v="5"/>
    <x v="1"/>
    <x v="33"/>
  </r>
  <r>
    <n v="530001"/>
    <s v="Secretaria de Estado da Infraestrutura e Mobilidade"/>
    <n v="26"/>
    <s v="Transporte"/>
    <n v="101"/>
    <s v="Acelera Santa Catarina"/>
    <n v="14296"/>
    <s v="2019: AP - Pavimentação da SC-370, trecho Urubici - Serra do Corvo Branco - Aiurê - Grão Pará; 2020: Pavimentação da SC-370, trecho Urubici - Serra do Corvo Branco - Grão Pará"/>
    <n v="44"/>
    <s v="Investimentos"/>
    <n v="0"/>
    <n v="6731797.1699999999"/>
    <n v="1135522.02"/>
    <n v="0"/>
    <n v="0"/>
    <x v="1"/>
    <x v="5"/>
    <x v="4"/>
    <x v="1"/>
    <x v="19"/>
  </r>
  <r>
    <n v="540096"/>
    <s v="Fundo Penitenciário do Estado de Santa Catarina - FUPESC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2496"/>
    <s v="Apoio às centrais de penas e medidas alternativas"/>
    <n v="44"/>
    <s v="Investimentos"/>
    <n v="0"/>
    <n v="13828.56"/>
    <n v="13828.56"/>
    <n v="13828.56"/>
    <n v="13828.56"/>
    <x v="1"/>
    <x v="23"/>
    <x v="9"/>
    <x v="1"/>
    <x v="12"/>
  </r>
  <r>
    <n v="410053"/>
    <s v="Agência de Desenvolvimento Regional de Itajai"/>
    <n v="4"/>
    <s v="Administração"/>
    <n v="900"/>
    <s v="Gestão Administrativa - Poder Executivo"/>
    <n v="11106"/>
    <s v="Apoio à aquisição, constr, ampl ou reforma de patrimônio público - FUNDOSOCIAL"/>
    <n v="44"/>
    <s v="Investimentos"/>
    <n v="0"/>
    <n v="161999.76"/>
    <n v="161999.76"/>
    <n v="161999.76"/>
    <n v="161999.76"/>
    <x v="1"/>
    <x v="68"/>
    <x v="2"/>
    <x v="1"/>
    <x v="4"/>
  </r>
  <r>
    <n v="160091"/>
    <s v="Fundo para Melhoria da Segurança Pública"/>
    <n v="6"/>
    <s v="Segurança Pública"/>
    <n v="707"/>
    <s v="Suporte Institucional Integrado"/>
    <n v="11846"/>
    <s v="2012, 2013, 2014, 2015, 2016: Manutenção de instalações físicas - PC; 2017, 2018, 2019: Manutenção e reforma de instalações físicas - PC; 2020: Obras, reformas e melhorias nas instalações físicas - PC"/>
    <n v="33"/>
    <s v="Outras Despesas Correntes"/>
    <n v="0"/>
    <n v="34364.36"/>
    <n v="34364.36"/>
    <n v="13216.2"/>
    <n v="1089.52"/>
    <x v="1"/>
    <x v="65"/>
    <x v="5"/>
    <x v="1"/>
    <x v="33"/>
  </r>
  <r>
    <n v="480091"/>
    <s v="Fundo Estadual de Saúde"/>
    <n v="10"/>
    <s v="Saúde"/>
    <n v="430"/>
    <s v="Atenção de Média e Alta Complexidade Ambulatorial e Hospitalar"/>
    <n v="12208"/>
    <s v="2012, 2013, 2014, 2015: Ampliação de leitos na UTI, manutenção e reforma do hospital Divino Salvador - SDR - Videira; 2016: AP - Reforma e adequação das estruturas hospitalares existentes - SDR - Videira; 2017, 2018, 2019: AP - Reforma e adequação das estruturas hospitalares existentes - ADR - Videira"/>
    <n v="44"/>
    <s v="Investimentos"/>
    <n v="100000"/>
    <n v="0"/>
    <n v="0"/>
    <n v="0"/>
    <n v="0"/>
    <x v="1"/>
    <x v="0"/>
    <x v="0"/>
    <x v="1"/>
    <x v="0"/>
  </r>
  <r>
    <n v="410005"/>
    <s v="Secretaria de Estado de Comunicação"/>
    <n v="24"/>
    <s v="Comunicações"/>
    <n v="810"/>
    <s v="Comunicação do Poder Executivo"/>
    <n v="2159"/>
    <s v="Patrocínio de eventos culturais, comunitários, esportivos e educativos - SECOM"/>
    <n v="33"/>
    <s v="Outras Despesas Correntes"/>
    <n v="900000"/>
    <n v="0"/>
    <n v="0"/>
    <n v="0"/>
    <n v="0"/>
    <x v="1"/>
    <x v="45"/>
    <x v="13"/>
    <x v="1"/>
    <x v="23"/>
  </r>
  <r>
    <n v="410055"/>
    <s v="Agência de Desenvolvimento Regional de Tubarão"/>
    <n v="12"/>
    <s v="Educação"/>
    <n v="610"/>
    <s v="Educação Básica com Qualidade e Equidade"/>
    <n v="13796"/>
    <s v="Operacionalização da educação profissional - ADR - Tubarão"/>
    <n v="33"/>
    <s v="Outras Despesas Correntes"/>
    <n v="509965"/>
    <n v="0"/>
    <n v="0"/>
    <n v="0"/>
    <n v="0"/>
    <x v="1"/>
    <x v="66"/>
    <x v="6"/>
    <x v="1"/>
    <x v="6"/>
  </r>
  <r>
    <n v="410048"/>
    <s v="Agência de Desenvolvimento Regional de Rio do Sul"/>
    <n v="4"/>
    <s v="Administração"/>
    <n v="900"/>
    <s v="Gestão Administrativa - Poder Executivo"/>
    <n v="13858"/>
    <s v="Manutenção e modernização dos serviços de tecnologia da informação e comunicação - ADR - Rio do Sul"/>
    <n v="44"/>
    <s v="Investimentos"/>
    <n v="25000"/>
    <n v="0"/>
    <n v="0"/>
    <n v="0"/>
    <n v="0"/>
    <x v="1"/>
    <x v="8"/>
    <x v="2"/>
    <x v="1"/>
    <x v="4"/>
  </r>
  <r>
    <n v="530001"/>
    <s v="Secretaria de Estado da Infraestrutura e Mobilidade"/>
    <n v="26"/>
    <s v="Transporte"/>
    <n v="105"/>
    <s v="Mobilidade Urbana"/>
    <n v="8579"/>
    <s v="Apoio ao sistema viário urbano - SIE"/>
    <n v="33"/>
    <s v="Outras Despesas Correntes"/>
    <n v="16000000"/>
    <n v="3079649.71"/>
    <n v="1079649.71"/>
    <n v="1079649.71"/>
    <n v="1079649.71"/>
    <x v="0"/>
    <x v="5"/>
    <x v="4"/>
    <x v="3"/>
    <x v="39"/>
  </r>
  <r>
    <n v="530025"/>
    <s v="Departamento Estadual de Infraestrutura"/>
    <n v="26"/>
    <s v="Transporte"/>
    <n v="110"/>
    <s v="Construção de Rodovias"/>
    <n v="852"/>
    <s v="AP - Pavimentação da SC-108, trecho Jacinto Machado - Praia Grande"/>
    <n v="44"/>
    <s v="Investimentos"/>
    <n v="100000"/>
    <n v="0"/>
    <n v="0"/>
    <n v="0"/>
    <n v="0"/>
    <x v="0"/>
    <x v="24"/>
    <x v="4"/>
    <x v="44"/>
    <x v="40"/>
  </r>
  <r>
    <n v="410048"/>
    <s v="Agência de Desenvolvimento Regional de Rio do Sul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33"/>
    <s v="Outras Despesas Correntes"/>
    <n v="0"/>
    <n v="0"/>
    <n v="0"/>
    <n v="0"/>
    <n v="0"/>
    <x v="1"/>
    <x v="8"/>
    <x v="6"/>
    <x v="1"/>
    <x v="66"/>
  </r>
  <r>
    <n v="540096"/>
    <s v="Fundo Penitenciário do Estado de Santa Catarina - FUPESC"/>
    <n v="14"/>
    <s v="Direitos da Cidadania"/>
    <n v="750"/>
    <s v="Expansão e Modernização do Sistema Prisional e Socioeducativo"/>
    <n v="12724"/>
    <s v="Construção de unidade prisional para a Grande Florianópolis"/>
    <n v="44"/>
    <s v="Investimentos"/>
    <n v="5000000"/>
    <n v="5000000"/>
    <n v="0"/>
    <n v="0"/>
    <n v="0"/>
    <x v="1"/>
    <x v="23"/>
    <x v="9"/>
    <x v="1"/>
    <x v="43"/>
  </r>
  <r>
    <n v="480091"/>
    <s v="Fundo Estadual de Saúde"/>
    <n v="10"/>
    <s v="Saúde"/>
    <n v="430"/>
    <s v="Atenção de Média e Alta Complexidade Ambulatorial e Hospitalar"/>
    <n v="5429"/>
    <s v="Manutenção das unidades assistenciais próprias"/>
    <n v="33"/>
    <s v="Outras Despesas Correntes"/>
    <n v="439538638"/>
    <n v="307323216.11000001"/>
    <n v="284709922.06"/>
    <n v="253578091.13"/>
    <n v="213130628.86000001"/>
    <x v="1"/>
    <x v="0"/>
    <x v="0"/>
    <x v="1"/>
    <x v="0"/>
  </r>
  <r>
    <n v="470001"/>
    <s v="Secretaria de Estado da Administração"/>
    <n v="4"/>
    <s v="Administração"/>
    <n v="850"/>
    <s v="2010, 2011: Qualificação e Valorização dos Servidores Públicos; 2012, 2013, 2014, 2015, 2016, 2017, 2018, 2019, 2020: Gestão de Pessoas"/>
    <n v="919"/>
    <s v="Administração de pessoal e encargos sociais - SEA"/>
    <n v="33"/>
    <s v="Outras Despesas Correntes"/>
    <n v="3703721"/>
    <n v="5038331.8600000003"/>
    <n v="4998401.57"/>
    <n v="4998401.57"/>
    <n v="4704829.57"/>
    <x v="1"/>
    <x v="35"/>
    <x v="2"/>
    <x v="1"/>
    <x v="1"/>
  </r>
  <r>
    <n v="470001"/>
    <s v="Secretaria de Estado da Administração"/>
    <n v="4"/>
    <s v="Administração"/>
    <n v="870"/>
    <s v="Pensões Especiais"/>
    <n v="1060"/>
    <s v="Pensão às viúvas de ex-governadores"/>
    <n v="33"/>
    <s v="Outras Despesas Correntes"/>
    <n v="602550"/>
    <n v="473500"/>
    <n v="473500"/>
    <n v="473500"/>
    <n v="473500"/>
    <x v="1"/>
    <x v="35"/>
    <x v="2"/>
    <x v="1"/>
    <x v="31"/>
  </r>
  <r>
    <n v="230021"/>
    <s v="Fundação Catarinense de Esporte"/>
    <n v="12"/>
    <s v="Educação"/>
    <n v="850"/>
    <s v="2010, 2011: Qualificação e Valorização dos Servidores Públicos; 2012, 2013, 2014, 2015, 2016, 2017, 2018, 2019, 2020: Gestão de Pessoas"/>
    <n v="3748"/>
    <s v="Administração de pessoal e encargos sociais - FESPORTE"/>
    <n v="33"/>
    <s v="Outras Despesas Correntes"/>
    <n v="97875"/>
    <n v="289897.57"/>
    <n v="289897.57"/>
    <n v="289897.57"/>
    <n v="276234.34999999998"/>
    <x v="1"/>
    <x v="44"/>
    <x v="6"/>
    <x v="1"/>
    <x v="1"/>
  </r>
  <r>
    <n v="260022"/>
    <s v="Companhia de Habitação do Estado de Santa Catarina S.A."/>
    <n v="16"/>
    <s v="Habitação"/>
    <n v="900"/>
    <s v="Gestão Administrativa - Poder Executivo"/>
    <n v="1538"/>
    <s v="Administração e manutenção dos serviços administrativos gerais - COHAB"/>
    <n v="33"/>
    <s v="Outras Despesas Correntes"/>
    <n v="2973129"/>
    <n v="6648234.3300000001"/>
    <n v="3993382.55"/>
    <n v="3882980.63"/>
    <n v="3882620.91"/>
    <x v="1"/>
    <x v="39"/>
    <x v="15"/>
    <x v="1"/>
    <x v="4"/>
  </r>
  <r>
    <n v="410058"/>
    <s v="Agência de Desenvolvimento Regional de Joinville"/>
    <n v="4"/>
    <s v="Administração"/>
    <n v="850"/>
    <s v="2010, 2011: Qualificação e Valorização dos Servidores Públicos; 2012, 2013, 2014, 2015, 2016, 2017, 2018, 2019, 2020: Gestão de Pessoas"/>
    <n v="13877"/>
    <s v="Administração de pessoal e encargos sociais - ADR - Joinville"/>
    <n v="31"/>
    <s v="Pessoal e Encargos Sociais"/>
    <n v="4522354"/>
    <n v="865424.23"/>
    <n v="865424.23"/>
    <n v="865424.23"/>
    <n v="865424.23"/>
    <x v="1"/>
    <x v="26"/>
    <x v="2"/>
    <x v="1"/>
    <x v="1"/>
  </r>
  <r>
    <n v="270024"/>
    <s v="Fundação de Amparo à Pesquisa e Inovação do Estado de Santa Catarina"/>
    <n v="19"/>
    <s v="Ciência e Tecnologia"/>
    <n v="230"/>
    <s v="CTI - Fomento à Ciência, Tecnologia e Inovação"/>
    <n v="69"/>
    <s v="Fomentar o desenvolvimento científico, tecnológico e sustentabilidade socioambiental"/>
    <n v="44"/>
    <s v="Investimentos"/>
    <n v="27102936"/>
    <n v="9933932.4000000004"/>
    <n v="3967803.1"/>
    <n v="3422803.1"/>
    <n v="3422803.1"/>
    <x v="1"/>
    <x v="53"/>
    <x v="20"/>
    <x v="1"/>
    <x v="55"/>
  </r>
  <r>
    <n v="410045"/>
    <s v="Agência de Desenvolvimento Regional de Videira"/>
    <n v="4"/>
    <s v="Administração"/>
    <n v="850"/>
    <s v="2010, 2011: Qualificação e Valorização dos Servidores Públicos; 2012, 2013, 2014, 2015, 2016, 2017, 2018, 2019, 2020: Gestão de Pessoas"/>
    <n v="13778"/>
    <s v="Administração de pessoal e encargos sociais - ADR - Videira"/>
    <n v="31"/>
    <s v="Pessoal e Encargos Sociais"/>
    <n v="1548000"/>
    <n v="1363494.84"/>
    <n v="1363494.84"/>
    <n v="1363494.84"/>
    <n v="1363494.84"/>
    <x v="1"/>
    <x v="75"/>
    <x v="2"/>
    <x v="1"/>
    <x v="1"/>
  </r>
  <r>
    <n v="270092"/>
    <s v="Fundo Estadual de Recursos Hídricos"/>
    <n v="18"/>
    <s v="Gestão Ambiental"/>
    <n v="350"/>
    <s v="Gestão dos Recursos Hídricos"/>
    <n v="11834"/>
    <s v="Organização, estruturação e gestão do CERH e FEHIDRO"/>
    <n v="33"/>
    <s v="Outras Despesas Correntes"/>
    <n v="1213705"/>
    <n v="2192953.5"/>
    <n v="2073161.85"/>
    <n v="1736006.89"/>
    <n v="1731734.74"/>
    <x v="1"/>
    <x v="62"/>
    <x v="7"/>
    <x v="1"/>
    <x v="26"/>
  </r>
  <r>
    <n v="260093"/>
    <s v="Fundo Estadual de Assistência Social"/>
    <n v="8"/>
    <s v="Assistência Social"/>
    <n v="510"/>
    <s v="2010, 2011, 2012, 2013, 2014, 2015: Proteção Social Básica e Especial; 2016: Sistema Único de Assistência Social - SUAS; 2017, 2018, 2019: Gestão do SUAS"/>
    <n v="9459"/>
    <s v="2010: Co-financiamento a Serviços de Proteção Social Especial de Média Complexidade - SST; 2011: Co-financiamento a serviços de proteção social especial de média complexidade - SST; 2012, 2013, 2014, 2015: Cofinanciamento dos serviços de proteção social especial de média complexidade; 2016: Apoio técnico e financeiro aos municípios para os serviços da Proteção Social Especial de Média Comp; 2017: Ações Proteção Social Especial de média complexidade; 2018, 2019: Ações de proteção social especial de média complexidade; 2020: Serviços de proteção social especial - média e alta complexidade"/>
    <n v="33"/>
    <s v="Outras Despesas Correntes"/>
    <n v="9830000"/>
    <n v="3556519.59"/>
    <n v="2667951.8199999998"/>
    <n v="2658847.02"/>
    <n v="2658847.02"/>
    <x v="1"/>
    <x v="67"/>
    <x v="11"/>
    <x v="1"/>
    <x v="47"/>
  </r>
  <r>
    <n v="470092"/>
    <s v="Fundo do Plano de Saúde dos Servidores Públicos Estaduais"/>
    <n v="4"/>
    <s v="Administração"/>
    <n v="900"/>
    <s v="Gestão Administrativa - Poder Executivo"/>
    <n v="12972"/>
    <s v="Administração e manutenção dos serviços para os Centros de Atenção ao Segurado - CAS - FPS - SEA"/>
    <n v="33"/>
    <s v="Outras Despesas Correntes"/>
    <n v="3025358"/>
    <n v="3025358"/>
    <n v="2067528.83"/>
    <n v="1885224.72"/>
    <n v="1885224.72"/>
    <x v="1"/>
    <x v="49"/>
    <x v="2"/>
    <x v="1"/>
    <x v="4"/>
  </r>
  <r>
    <n v="470022"/>
    <s v="Instituto de Previdência do Estado de Santa Catarina"/>
    <n v="9"/>
    <s v="Previdência Social"/>
    <n v="850"/>
    <s v="2010, 2011: Qualificação e Valorização dos Servidores Públicos; 2012, 2013, 2014, 2015, 2016, 2017, 2018, 2019, 2020: Gestão de Pessoas"/>
    <n v="669"/>
    <s v="Administração de pessoal e encargos sociais - IPREV"/>
    <n v="33"/>
    <s v="Outras Despesas Correntes"/>
    <n v="2190000"/>
    <n v="2453000"/>
    <n v="2121543.08"/>
    <n v="2121543.08"/>
    <n v="2121543.08"/>
    <x v="1"/>
    <x v="1"/>
    <x v="1"/>
    <x v="1"/>
    <x v="1"/>
  </r>
  <r>
    <n v="410002"/>
    <s v="Procuradoria Geral do Estado"/>
    <n v="3"/>
    <s v="Essencial à Justiça"/>
    <n v="900"/>
    <s v="Gestão Administrativa - Poder Executivo"/>
    <n v="8036"/>
    <s v="Pagamento de sentenças de pequeno valor - PGE"/>
    <n v="31"/>
    <s v="Pessoal e Encargos Sociais"/>
    <n v="45421604"/>
    <n v="33532779.27"/>
    <n v="30139525.09"/>
    <n v="30139525.09"/>
    <n v="30139525.09"/>
    <x v="1"/>
    <x v="73"/>
    <x v="16"/>
    <x v="1"/>
    <x v="4"/>
  </r>
  <r>
    <n v="520030"/>
    <s v="Fundação Escola de Governo - ENA"/>
    <n v="4"/>
    <s v="Administração"/>
    <n v="850"/>
    <s v="2010, 2011: Qualificação e Valorização dos Servidores Públicos; 2012, 2013, 2014, 2015, 2016, 2017, 2018, 2019, 2020: Gestão de Pessoas"/>
    <n v="3607"/>
    <s v="Capacitação profissional dos agentes públicos - CC"/>
    <n v="33"/>
    <s v="Outras Despesas Correntes"/>
    <n v="0"/>
    <n v="5045.7"/>
    <n v="4320"/>
    <n v="4320"/>
    <n v="4320"/>
    <x v="1"/>
    <x v="58"/>
    <x v="2"/>
    <x v="1"/>
    <x v="1"/>
  </r>
  <r>
    <n v="160091"/>
    <s v="Fundo para Melhoria da Segurança Pública"/>
    <n v="6"/>
    <s v="Segurança Pública"/>
    <n v="707"/>
    <s v="Suporte Institucional Integrado"/>
    <n v="13186"/>
    <s v="Gestão de acordos de cooperação e convênios - SSP"/>
    <n v="44"/>
    <s v="Investimentos"/>
    <n v="0"/>
    <n v="9922801.6500000004"/>
    <n v="5368108.55"/>
    <n v="3638992.34"/>
    <n v="3638992.34"/>
    <x v="1"/>
    <x v="65"/>
    <x v="5"/>
    <x v="1"/>
    <x v="33"/>
  </r>
  <r>
    <n v="480091"/>
    <s v="Fundo Estadual de Saúde"/>
    <n v="10"/>
    <s v="Saúde"/>
    <n v="430"/>
    <s v="Atenção de Média e Alta Complexidade Ambulatorial e Hospitalar"/>
    <n v="14090"/>
    <s v="2017, 2018, 2019: Incentivo financeiro estadual aos centros de atenção psicossocial; 2020: Incentivo financeiro aos municípios que possuem centros de atenção psicossocial - CAPS"/>
    <n v="33"/>
    <s v="Outras Despesas Correntes"/>
    <n v="1500000"/>
    <n v="1789143.28"/>
    <n v="1545731.37"/>
    <n v="1545730.37"/>
    <n v="1545730.37"/>
    <x v="1"/>
    <x v="0"/>
    <x v="0"/>
    <x v="1"/>
    <x v="0"/>
  </r>
  <r>
    <n v="470093"/>
    <s v="Fundo Patrimonial"/>
    <n v="4"/>
    <s v="Administração"/>
    <n v="900"/>
    <s v="Gestão Administrativa - Poder Executivo"/>
    <n v="10987"/>
    <s v="Administração e manutenção dos serviços administrativos gerais - FUNPAT - SEA"/>
    <n v="33"/>
    <s v="Outras Despesas Correntes"/>
    <n v="332890"/>
    <n v="332890"/>
    <n v="112294.68"/>
    <n v="97467.83"/>
    <n v="96489.26"/>
    <x v="1"/>
    <x v="46"/>
    <x v="2"/>
    <x v="1"/>
    <x v="4"/>
  </r>
  <r>
    <n v="410047"/>
    <s v="Agência de Desenvolvimento Regional de Curitibanos"/>
    <n v="4"/>
    <s v="Administração"/>
    <n v="850"/>
    <s v="2010, 2011: Qualificação e Valorização dos Servidores Públicos; 2012, 2013, 2014, 2015, 2016, 2017, 2018, 2019, 2020: Gestão de Pessoas"/>
    <n v="13819"/>
    <s v="Administração de pessoal e encargos sociais - ADR - Curitibanos"/>
    <n v="31"/>
    <s v="Pessoal e Encargos Sociais"/>
    <n v="1570000"/>
    <n v="230892.06"/>
    <n v="230892.06"/>
    <n v="230892.06"/>
    <n v="230892.06"/>
    <x v="1"/>
    <x v="32"/>
    <x v="2"/>
    <x v="1"/>
    <x v="1"/>
  </r>
  <r>
    <n v="270025"/>
    <s v="Instituto de Metrologia de Santa Catarina"/>
    <n v="4"/>
    <s v="Administração"/>
    <n v="900"/>
    <s v="Gestão Administrativa - Poder Executivo"/>
    <n v="3920"/>
    <s v="Administração e manutenção dos serviços administrativos gerais - IMETRO"/>
    <n v="44"/>
    <s v="Investimentos"/>
    <n v="500000"/>
    <n v="500000"/>
    <n v="81150.97"/>
    <n v="40260.97"/>
    <n v="40260.97"/>
    <x v="1"/>
    <x v="63"/>
    <x v="2"/>
    <x v="1"/>
    <x v="4"/>
  </r>
  <r>
    <n v="410057"/>
    <s v="Agência de Desenvolvimento Regional de Araranguá"/>
    <n v="12"/>
    <s v="Educação"/>
    <n v="610"/>
    <s v="Educação Básica com Qualidade e Equidade"/>
    <n v="13865"/>
    <s v="AP - Manutenção e reforma de escolas - educação básica - ADR - Araranguá"/>
    <n v="33"/>
    <s v="Outras Despesas Correntes"/>
    <n v="1144794"/>
    <n v="623445.67000000004"/>
    <n v="623445.67000000004"/>
    <n v="623445.67000000004"/>
    <n v="623445.67000000004"/>
    <x v="1"/>
    <x v="28"/>
    <x v="6"/>
    <x v="1"/>
    <x v="6"/>
  </r>
  <r>
    <n v="470076"/>
    <s v="Fundo Financeiro"/>
    <n v="9"/>
    <s v="Previdência Social"/>
    <n v="860"/>
    <s v="Gestão Previdenciária"/>
    <n v="9348"/>
    <s v="Encargos com inativos - Educação - Fundo Financeiro"/>
    <n v="31"/>
    <s v="Pessoal e Encargos Sociais"/>
    <n v="165000000"/>
    <n v="1106245168.6700001"/>
    <n v="1085982881.46"/>
    <n v="1085982881.46"/>
    <n v="1085982881.46"/>
    <x v="1"/>
    <x v="25"/>
    <x v="1"/>
    <x v="1"/>
    <x v="17"/>
  </r>
  <r>
    <n v="440022"/>
    <s v="Companhia Integrada de Desenvolvimento Agrícola de Santa Catarina"/>
    <n v="20"/>
    <s v="Agricultura"/>
    <n v="300"/>
    <s v="Qualidade de Vida no Campo e na Cidade"/>
    <n v="1126"/>
    <s v="Administração e manutenção dos serviços administrativos gerais - SAR"/>
    <n v="33"/>
    <s v="Outras Despesas Correntes"/>
    <n v="0"/>
    <n v="133210.48000000001"/>
    <n v="133210.48000000001"/>
    <n v="133210.48000000001"/>
    <n v="133210.48000000001"/>
    <x v="1"/>
    <x v="60"/>
    <x v="8"/>
    <x v="1"/>
    <x v="18"/>
  </r>
  <r>
    <n v="270001"/>
    <s v="Secretaria de Estado do Desenvolvimento Econômico Sustentável"/>
    <n v="4"/>
    <s v="Administração"/>
    <n v="900"/>
    <s v="Gestão Administrativa - Poder Executivo"/>
    <n v="12434"/>
    <s v="2013, 2014, 2015, 2016, 2017, 2018, 2019: Operacionalização do CECOP; 2020: Operacionalização do CECOP - SDE"/>
    <n v="33"/>
    <s v="Outras Despesas Correntes"/>
    <n v="280000"/>
    <n v="380000"/>
    <n v="279274.26"/>
    <n v="261825.03"/>
    <n v="261825.03"/>
    <x v="1"/>
    <x v="61"/>
    <x v="2"/>
    <x v="1"/>
    <x v="4"/>
  </r>
  <r>
    <n v="160084"/>
    <s v="Fundo de Melhoria da Polícia Civil"/>
    <n v="6"/>
    <s v="Segurança Pública"/>
    <n v="707"/>
    <s v="Suporte Institucional Integrado"/>
    <n v="13224"/>
    <s v="Modernização, integração e manutenção da tecnologia da informação e comunicação - PC"/>
    <n v="33"/>
    <s v="Outras Despesas Correntes"/>
    <n v="2300000"/>
    <n v="3839721.26"/>
    <n v="3384135.71"/>
    <n v="2956517.42"/>
    <n v="2956517.42"/>
    <x v="1"/>
    <x v="52"/>
    <x v="5"/>
    <x v="1"/>
    <x v="33"/>
  </r>
  <r>
    <n v="450022"/>
    <s v="Fundação Universidade do Estado de Santa Catarina"/>
    <n v="12"/>
    <s v="Educação"/>
    <n v="630"/>
    <s v="Gestão do Ensino Superior"/>
    <n v="5314"/>
    <s v="Aquisição, construção e reforma de bens imóveis - UDESC/Florianópolis - Administração"/>
    <n v="44"/>
    <s v="Investimentos"/>
    <n v="9100000"/>
    <n v="54952789.189999998"/>
    <n v="54629933.979999997"/>
    <n v="54526484.670000002"/>
    <n v="54526484.670000002"/>
    <x v="0"/>
    <x v="50"/>
    <x v="6"/>
    <x v="30"/>
    <x v="36"/>
  </r>
  <r>
    <n v="480091"/>
    <s v="Fundo Estadual de Saúde"/>
    <n v="10"/>
    <s v="Saúde"/>
    <n v="101"/>
    <s v="Acelera Santa Catarina"/>
    <n v="14238"/>
    <s v="Ampliação do Hospital Santa Terezinha de Braço do Norte"/>
    <n v="44"/>
    <s v="Investimentos"/>
    <n v="100000"/>
    <n v="100000"/>
    <n v="0"/>
    <n v="0"/>
    <n v="0"/>
    <x v="1"/>
    <x v="0"/>
    <x v="0"/>
    <x v="1"/>
    <x v="19"/>
  </r>
  <r>
    <n v="160091"/>
    <s v="Fundo para Melhoria da Segurança Pública"/>
    <n v="6"/>
    <s v="Segurança Pública"/>
    <n v="707"/>
    <s v="Suporte Institucional Integrado"/>
    <n v="13186"/>
    <s v="Gestão de acordos de cooperação e convênios - SSP"/>
    <n v="33"/>
    <s v="Outras Despesas Correntes"/>
    <n v="0"/>
    <n v="1121203.24"/>
    <n v="595631.68999999994"/>
    <n v="438111.69"/>
    <n v="438111.69"/>
    <x v="1"/>
    <x v="65"/>
    <x v="5"/>
    <x v="1"/>
    <x v="33"/>
  </r>
  <r>
    <n v="530025"/>
    <s v="Departamento Estadual de Infraestrutura"/>
    <n v="26"/>
    <s v="Transporte"/>
    <n v="105"/>
    <s v="Mobilidade Urbana"/>
    <n v="70"/>
    <s v="Manutenção e melhorias das pontes Colombo M Salles e Pedro Ivo Campos - Florianópolis"/>
    <n v="44"/>
    <s v="Investimentos"/>
    <n v="26000000"/>
    <n v="1464274.7"/>
    <n v="1464274.7"/>
    <n v="1464274.7"/>
    <n v="1464274.7"/>
    <x v="0"/>
    <x v="24"/>
    <x v="4"/>
    <x v="45"/>
    <x v="39"/>
  </r>
  <r>
    <n v="450001"/>
    <s v="Secretaria de Estado da Educação"/>
    <n v="12"/>
    <s v="Educação"/>
    <n v="627"/>
    <s v="Acesso à Educação Superior"/>
    <n v="9785"/>
    <s v="Cursos estratégicos do PROESDE - SED"/>
    <n v="33"/>
    <s v="Outras Despesas Correntes"/>
    <n v="45900000"/>
    <n v="27900000"/>
    <n v="25306173.010000002"/>
    <n v="25306173.010000002"/>
    <n v="17711501.010000002"/>
    <x v="1"/>
    <x v="42"/>
    <x v="6"/>
    <x v="1"/>
    <x v="63"/>
  </r>
  <r>
    <n v="410058"/>
    <s v="Agência de Desenvolvimento Regional de Joinville"/>
    <n v="4"/>
    <s v="Administração"/>
    <n v="900"/>
    <s v="Gestão Administrativa - Poder Executivo"/>
    <n v="13878"/>
    <s v="Administração e manutenção dos serviços administrativos gerais - ADR - Joinville"/>
    <n v="44"/>
    <s v="Investimentos"/>
    <n v="1000"/>
    <n v="0"/>
    <n v="0"/>
    <n v="0"/>
    <n v="0"/>
    <x v="1"/>
    <x v="26"/>
    <x v="2"/>
    <x v="1"/>
    <x v="4"/>
  </r>
  <r>
    <n v="480091"/>
    <s v="Fundo Estadual de Saúde"/>
    <n v="10"/>
    <s v="Saúde"/>
    <n v="430"/>
    <s v="Atenção de Média e Alta Complexidade Ambulatorial e Hospitalar"/>
    <n v="11438"/>
    <s v="2012, 2013, 2014, 2015: Implantação da Rede Cegonha; 2016: Implantação e manutenção da Rede Cegonha; 2017, 2018, 2019, 2020: Rede Cegonha"/>
    <n v="44"/>
    <s v="Investimentos"/>
    <n v="0"/>
    <n v="474205.34"/>
    <n v="0"/>
    <n v="0"/>
    <n v="0"/>
    <x v="1"/>
    <x v="0"/>
    <x v="0"/>
    <x v="1"/>
    <x v="0"/>
  </r>
  <r>
    <n v="410045"/>
    <s v="Agência de Desenvolvimento Regional de Videira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215187.44"/>
    <n v="215187.44"/>
    <n v="215187.44"/>
    <n v="215187.44"/>
    <x v="1"/>
    <x v="75"/>
    <x v="6"/>
    <x v="1"/>
    <x v="6"/>
  </r>
  <r>
    <n v="150091"/>
    <s v="Fundo de Acesso à Justiça"/>
    <n v="14"/>
    <s v="Direitos da Cidadania"/>
    <n v="745"/>
    <s v="2012, 2013, 2014, 2015, 2016: Cidadania e Direitos Humanos; 2017, 2018, 2019, 2020: Fortalecendo Direitos"/>
    <n v="14178"/>
    <s v="Ampliação da atuação do Estado na Defensoria Pública - FAJ"/>
    <n v="33"/>
    <s v="Outras Despesas Correntes"/>
    <n v="31269414"/>
    <n v="20989496.149999999"/>
    <n v="5078019.7699999996"/>
    <n v="5078019.7699999996"/>
    <n v="5078019.7699999996"/>
    <x v="1"/>
    <x v="97"/>
    <x v="9"/>
    <x v="1"/>
    <x v="14"/>
  </r>
  <r>
    <n v="160091"/>
    <s v="Fundo para Melhoria da Segurança Pública"/>
    <n v="6"/>
    <s v="Segurança Pública"/>
    <n v="707"/>
    <s v="Suporte Institucional Integrado"/>
    <n v="13165"/>
    <s v="Gestão dos contratos de locação - SSP"/>
    <n v="33"/>
    <s v="Outras Despesas Correntes"/>
    <n v="899433"/>
    <n v="796518.68"/>
    <n v="796518.68"/>
    <n v="795093.68"/>
    <n v="794618.68"/>
    <x v="1"/>
    <x v="65"/>
    <x v="5"/>
    <x v="1"/>
    <x v="33"/>
  </r>
  <r>
    <n v="230022"/>
    <s v="Fundação  Catarinense de Cultura"/>
    <n v="8"/>
    <s v="Assistência Social"/>
    <n v="510"/>
    <s v="2010, 2011, 2012, 2013, 2014, 2015: Proteção Social Básica e Especial; 2016: Sistema Único de Assistência Social - SUAS; 2017, 2018, 2019: Gestão do SUAS"/>
    <n v="11094"/>
    <s v="Apoio às ações de desenvolvimento social, trabalho e renda - FUNDOSOCIAL"/>
    <n v="33"/>
    <s v="Outras Despesas Correntes"/>
    <n v="0"/>
    <n v="4600000"/>
    <n v="4598875.0199999996"/>
    <n v="4598875.0199999996"/>
    <n v="4598875.0199999996"/>
    <x v="1"/>
    <x v="38"/>
    <x v="11"/>
    <x v="1"/>
    <x v="47"/>
  </r>
  <r>
    <n v="440093"/>
    <s v="Fundo Estadual de Desenvolvimento Rural"/>
    <n v="20"/>
    <s v="Agricultura"/>
    <n v="320"/>
    <s v="Agricultura Familiar"/>
    <n v="11409"/>
    <s v="Apoiar as melhorias nas atividades agropastoris e pesqueiras - FDR"/>
    <n v="33"/>
    <s v="Outras Despesas Correntes"/>
    <n v="0"/>
    <n v="2825845.31"/>
    <n v="559173"/>
    <n v="0"/>
    <n v="0"/>
    <x v="1"/>
    <x v="18"/>
    <x v="8"/>
    <x v="1"/>
    <x v="13"/>
  </r>
  <r>
    <n v="530023"/>
    <s v="Departamento de Transportes e Terminais"/>
    <n v="26"/>
    <s v="Transporte"/>
    <n v="115"/>
    <s v="Gestão do Sistema de Transporte Intermunicipal de Pessoas"/>
    <n v="11580"/>
    <s v="Construção de abrigos de passageiros"/>
    <n v="44"/>
    <s v="Investimentos"/>
    <n v="50500"/>
    <n v="0"/>
    <n v="0"/>
    <n v="0"/>
    <n v="0"/>
    <x v="1"/>
    <x v="11"/>
    <x v="4"/>
    <x v="1"/>
    <x v="24"/>
  </r>
  <r>
    <n v="470022"/>
    <s v="Instituto de Previdência do Estado de Santa Catarina"/>
    <n v="9"/>
    <s v="Previdência Social"/>
    <n v="900"/>
    <s v="Gestão Administrativa - Poder Executivo"/>
    <n v="13006"/>
    <s v="Encargos com PASEP - IPREV"/>
    <n v="33"/>
    <s v="Outras Despesas Correntes"/>
    <n v="53300000"/>
    <n v="53300000"/>
    <n v="53290000"/>
    <n v="47859301.920000002"/>
    <n v="47859301.920000002"/>
    <x v="1"/>
    <x v="1"/>
    <x v="1"/>
    <x v="1"/>
    <x v="4"/>
  </r>
  <r>
    <n v="160097"/>
    <s v="Fundo de Melhoria da Polícia Militar"/>
    <n v="6"/>
    <s v="Segurança Pública"/>
    <n v="707"/>
    <s v="Suporte Institucional Integrado"/>
    <n v="11799"/>
    <s v="2012, 2013, 2014, 2015, 2016: Construção de instalações físicas - PM; 2017, 2018, 2019: Construção, reformas e ampliações de instalações físicas - PM; 2020: Construção e ampliação de instalações físicas - PM"/>
    <n v="44"/>
    <s v="Investimentos"/>
    <n v="1500000"/>
    <n v="1050421.45"/>
    <n v="883996.36"/>
    <n v="567085.54"/>
    <n v="556297.04"/>
    <x v="1"/>
    <x v="6"/>
    <x v="5"/>
    <x v="1"/>
    <x v="33"/>
  </r>
  <r>
    <n v="520002"/>
    <s v="Encargos Gerais do Estado"/>
    <n v="2"/>
    <s v="Judiciária"/>
    <n v="930"/>
    <s v="Gestão Administrativa - Poder Judiciário"/>
    <n v="6786"/>
    <s v="2010: Coordenação do Selo de Fiscalização dos Atos Notariais e Registrais - TJ; 2011: Coordenação do selo de fiscalização dos atos notariais e registrais - TJ; 2012, 2013, 2014, 2015: Coordenação do selo de fiscalização dos atos notariais e registrais; 2016: Coordenação do selo de fiscalização dos atos notariais e registrais - FRJ; 2017, 2018: Coordenação do selo de fiscalização dos atos notariais e registrais - FRJ - Selo; 2019, 2020: Garantia da prestação de serviços extrajudiciais - FRJ - SELO"/>
    <n v="33"/>
    <s v="Outras Despesas Correntes"/>
    <n v="0"/>
    <n v="526300"/>
    <n v="526300"/>
    <n v="431605.76000000001"/>
    <n v="431605.76000000001"/>
    <x v="1"/>
    <x v="3"/>
    <x v="18"/>
    <x v="1"/>
    <x v="34"/>
  </r>
  <r>
    <n v="270001"/>
    <s v="Secretaria de Estado do Desenvolvimento Econômico Sustentável"/>
    <n v="18"/>
    <s v="Gestão Ambiental"/>
    <n v="900"/>
    <s v="Gestão Administrativa - Poder Executivo"/>
    <n v="5039"/>
    <s v="Manutenção e modernização dos serviços de tecnologia da informação e comunicação - SDE"/>
    <n v="33"/>
    <s v="Outras Despesas Correntes"/>
    <n v="50000"/>
    <n v="10000"/>
    <n v="5200"/>
    <n v="2198.5"/>
    <n v="2198.5"/>
    <x v="1"/>
    <x v="61"/>
    <x v="7"/>
    <x v="1"/>
    <x v="4"/>
  </r>
  <r>
    <n v="260096"/>
    <s v="Fundo Estadual de Combate e Erradicação da Pobreza"/>
    <n v="8"/>
    <s v="Assistência Social"/>
    <n v="101"/>
    <s v="Acelera Santa Catarina"/>
    <n v="12742"/>
    <s v="2014, 2015, 2016: Reestruturação de escola de ofício - FECEP; 2017: Construção e ampliação das instalações físicas da SST; 2018, 2019, 2020: Construção e ampliação das instalações físicas e equipamentos para atendimento aos direitos sociais"/>
    <n v="44"/>
    <s v="Investimentos"/>
    <n v="235278"/>
    <n v="1711814.42"/>
    <n v="950806.54"/>
    <n v="0"/>
    <n v="0"/>
    <x v="1"/>
    <x v="30"/>
    <x v="11"/>
    <x v="1"/>
    <x v="19"/>
  </r>
  <r>
    <n v="410048"/>
    <s v="Agência de Desenvolvimento Regional de Rio do Sul"/>
    <n v="4"/>
    <s v="Administração"/>
    <n v="850"/>
    <s v="2010, 2011: Qualificação e Valorização dos Servidores Públicos; 2012, 2013, 2014, 2015, 2016, 2017, 2018, 2019, 2020: Gestão de Pessoas"/>
    <n v="13842"/>
    <s v="Administração de pessoal e encargos sociais - ADR - Rio do Sul"/>
    <n v="33"/>
    <s v="Outras Despesas Correntes"/>
    <n v="60000"/>
    <n v="167500.13"/>
    <n v="167500.13"/>
    <n v="167500.13"/>
    <n v="167500.13"/>
    <x v="1"/>
    <x v="8"/>
    <x v="2"/>
    <x v="1"/>
    <x v="1"/>
  </r>
  <r>
    <n v="230021"/>
    <s v="Fundação Catarinense de Esporte"/>
    <n v="27"/>
    <s v="Desporto e Lazer"/>
    <n v="650"/>
    <s v="Desenvolvimento e Fortalecimento do Esporte e do Lazer"/>
    <n v="11130"/>
    <s v="Apoio às ações na área do esporte - FUNDOSOCIAL"/>
    <n v="44"/>
    <s v="Investimentos"/>
    <n v="0"/>
    <n v="45230"/>
    <n v="45230"/>
    <n v="45230"/>
    <n v="45230"/>
    <x v="1"/>
    <x v="44"/>
    <x v="17"/>
    <x v="1"/>
    <x v="45"/>
  </r>
  <r>
    <n v="270024"/>
    <s v="Fundação de Amparo à Pesquisa e Inovação do Estado de Santa Catarina"/>
    <n v="19"/>
    <s v="Ciência e Tecnologia"/>
    <n v="900"/>
    <s v="Gestão Administrativa - Poder Executivo"/>
    <n v="8003"/>
    <s v="2010: Manutenção de Sistemas Corporativos, Serviços e Comunicação - Fapesc; 2011: Manutenção de sistemas corporativos, serviços e comunicação - Fapesc; 2012, 2013, 2014, 2015: Aquisição de serviços e equipamentos na área de telecomunicação - FAPESC; 2016, 2017, 2018, 2019, 2020: Manutenção e modernização dos serviços de tecnologia da informação e comunicação - FAPESC"/>
    <n v="44"/>
    <s v="Investimentos"/>
    <n v="667000"/>
    <n v="701519.02"/>
    <n v="368068.03"/>
    <n v="366956.05"/>
    <n v="366956.05"/>
    <x v="1"/>
    <x v="53"/>
    <x v="20"/>
    <x v="1"/>
    <x v="4"/>
  </r>
  <r>
    <n v="230023"/>
    <s v="Santa Catarina Turismo S.A."/>
    <n v="23"/>
    <s v="Comércio e Serviços"/>
    <n v="640"/>
    <s v="Desenvolvimento do Turismo Catarinense"/>
    <n v="14119"/>
    <s v="Gerenciamento do centro de eventos Governador Luiz Henrique da Silveira"/>
    <n v="44"/>
    <s v="Investimentos"/>
    <n v="109337"/>
    <n v="4113.5"/>
    <n v="4113.5"/>
    <n v="4113.5"/>
    <n v="4113.5"/>
    <x v="1"/>
    <x v="64"/>
    <x v="12"/>
    <x v="1"/>
    <x v="20"/>
  </r>
  <r>
    <n v="480091"/>
    <s v="Fundo Estadual de Saúde"/>
    <n v="10"/>
    <s v="Saúde"/>
    <n v="410"/>
    <s v="Vigilância em Saúde"/>
    <n v="11227"/>
    <s v="Ações de vigilância sanitária"/>
    <n v="44"/>
    <s v="Investimentos"/>
    <n v="80000"/>
    <n v="261781"/>
    <n v="754.6"/>
    <n v="754.6"/>
    <n v="754.6"/>
    <x v="1"/>
    <x v="0"/>
    <x v="0"/>
    <x v="1"/>
    <x v="60"/>
  </r>
  <r>
    <n v="530025"/>
    <s v="Departamento Estadual de Infraestrutura"/>
    <n v="26"/>
    <s v="Transporte"/>
    <n v="110"/>
    <s v="2010, 2011: ProPav Rodoviário; 2012, 2013, 2014, 2015, 2016, 2017, 2018, 2019, 2020: Construção de Rodovias"/>
    <n v="12452"/>
    <s v="Supervisão regional e inspeção ambiental de obras de infraestrutura, incl sistemas de concessões"/>
    <n v="44"/>
    <s v="Investimentos"/>
    <n v="500000"/>
    <n v="0"/>
    <n v="0"/>
    <n v="0"/>
    <n v="0"/>
    <x v="1"/>
    <x v="24"/>
    <x v="4"/>
    <x v="1"/>
    <x v="15"/>
  </r>
  <r>
    <n v="530001"/>
    <s v="Secretaria de Estado da Infraestrutura e Mobilidade"/>
    <n v="26"/>
    <s v="Transporte"/>
    <n v="900"/>
    <s v="Gestão Administrativa - Poder Executivo"/>
    <n v="8474"/>
    <s v="Manutenção e modernização dos serviços de tecnologia da informação e comunicação - SIE"/>
    <n v="44"/>
    <s v="Investimentos"/>
    <n v="150000"/>
    <n v="1760000"/>
    <n v="0"/>
    <n v="0"/>
    <n v="0"/>
    <x v="1"/>
    <x v="5"/>
    <x v="4"/>
    <x v="1"/>
    <x v="4"/>
  </r>
  <r>
    <n v="270001"/>
    <s v="Secretaria de Estado do Desenvolvimento Econômico Sustentável"/>
    <n v="19"/>
    <s v="Ciência e Tecnologia"/>
    <n v="346"/>
    <s v="Tecnologia e Inovação para o Desenvolvimento Sustentável"/>
    <n v="12987"/>
    <s v="2016, 2017, 2018, 2019: Implementar o Programa Catarinense de Inovação em SC; 2020: Estruturar e implementar o Ecossistema Catarinense de Inovação"/>
    <n v="33"/>
    <s v="Outras Despesas Correntes"/>
    <n v="448000"/>
    <n v="410000"/>
    <n v="0"/>
    <n v="0"/>
    <n v="0"/>
    <x v="1"/>
    <x v="61"/>
    <x v="20"/>
    <x v="1"/>
    <x v="44"/>
  </r>
  <r>
    <n v="410007"/>
    <s v="Controladoria Geral do Estado"/>
    <n v="4"/>
    <s v="Administração"/>
    <n v="850"/>
    <s v="2010, 2011: Qualificação e Valorização dos Servidores Públicos; 2012, 2013, 2014, 2015, 2016, 2017, 2018, 2019, 2020: Gestão de Pessoas"/>
    <n v="1635"/>
    <s v="2010: Administração de Recursos Humanos - SCA; 2011: Administração de recursos humanos - SCA; 2012, 2013, 2014, 2015: Administração de pessoal e encargos - SCC; 2016, 2017, 2018, 2019: Administração de pessoal e encargos sociais - SCC; 2020: Administração de pessoal e encargos sociais - CC"/>
    <n v="31"/>
    <s v="Pessoal e Encargos Sociais"/>
    <n v="0"/>
    <n v="93203.45"/>
    <n v="93203.45"/>
    <n v="55904.43"/>
    <n v="55904.43"/>
    <x v="1"/>
    <x v="84"/>
    <x v="2"/>
    <x v="1"/>
    <x v="1"/>
  </r>
  <r>
    <n v="410056"/>
    <s v="Agência de Desenvolvimento Regional de Criciúma"/>
    <n v="12"/>
    <s v="Educação"/>
    <n v="610"/>
    <s v="Educação Básica com Qualidade e Equidade"/>
    <n v="13828"/>
    <s v="Operacionalização da educação profissional - ADR - Criciúma"/>
    <n v="44"/>
    <s v="Investimentos"/>
    <n v="62930"/>
    <n v="0"/>
    <n v="0"/>
    <n v="0"/>
    <n v="0"/>
    <x v="1"/>
    <x v="19"/>
    <x v="6"/>
    <x v="1"/>
    <x v="6"/>
  </r>
  <r>
    <n v="470093"/>
    <s v="Fundo Patrimonial"/>
    <n v="4"/>
    <s v="Administração"/>
    <n v="900"/>
    <s v="Gestão Administrativa - Poder Executivo"/>
    <n v="12750"/>
    <s v="Construção e aquisição de bens imóveis - FUNPAT - SEA"/>
    <n v="44"/>
    <s v="Investimentos"/>
    <n v="18253162"/>
    <n v="18153162"/>
    <n v="0"/>
    <n v="0"/>
    <n v="0"/>
    <x v="1"/>
    <x v="46"/>
    <x v="2"/>
    <x v="1"/>
    <x v="4"/>
  </r>
  <r>
    <n v="260098"/>
    <s v="Fundo Estadual do Idoso"/>
    <n v="14"/>
    <s v="Direitos da Cidadania"/>
    <n v="745"/>
    <s v="2012, 2013, 2014, 2015, 2016: Cidadania e Direitos Humanos; 2017, 2018, 2019, 2020: Fortalecendo Direitos"/>
    <n v="14241"/>
    <s v="2019: Realizar estudos, pesquisas, campanhas educativas e capacitações - FEI; 2020: Capacitação continuada e integrada dos atores das Políticas para Pessoas Idosas"/>
    <n v="33"/>
    <s v="Outras Despesas Correntes"/>
    <n v="126000"/>
    <n v="176000"/>
    <n v="0"/>
    <n v="0"/>
    <n v="0"/>
    <x v="1"/>
    <x v="82"/>
    <x v="9"/>
    <x v="1"/>
    <x v="14"/>
  </r>
  <r>
    <n v="450001"/>
    <s v="Secretaria de Estado da Educação"/>
    <n v="12"/>
    <s v="Educação"/>
    <n v="610"/>
    <s v="Educação Básica com Qualidade e Equidade"/>
    <n v="10673"/>
    <s v="Ampliação e modernização do PROERD - SED"/>
    <n v="33"/>
    <s v="Outras Despesas Correntes"/>
    <n v="350000"/>
    <n v="424190.5"/>
    <n v="0"/>
    <n v="0"/>
    <n v="0"/>
    <x v="1"/>
    <x v="42"/>
    <x v="6"/>
    <x v="1"/>
    <x v="6"/>
  </r>
  <r>
    <n v="410056"/>
    <s v="Agência de Desenvolvimento Regional de Criciúma"/>
    <n v="12"/>
    <s v="Educação"/>
    <n v="610"/>
    <s v="Educação Básica com Qualidade e Equidade"/>
    <n v="13821"/>
    <s v="AP - Manutenção e reforma de escolas - educação básica - ADR - Criciúma"/>
    <n v="44"/>
    <s v="Investimentos"/>
    <n v="45896"/>
    <n v="0"/>
    <n v="0"/>
    <n v="0"/>
    <n v="0"/>
    <x v="1"/>
    <x v="19"/>
    <x v="6"/>
    <x v="1"/>
    <x v="6"/>
  </r>
  <r>
    <n v="530001"/>
    <s v="Secretaria de Estado da Infraestrutura e Mobilidade"/>
    <n v="26"/>
    <s v="Transporte"/>
    <n v="115"/>
    <s v="Gestão do Sistema de Transporte Intermunicipal de Pessoas"/>
    <n v="14280"/>
    <s v="Manutenção preventiva dos sinais náuticos"/>
    <n v="33"/>
    <s v="Outras Despesas Correntes"/>
    <n v="0"/>
    <n v="60000"/>
    <n v="0"/>
    <n v="0"/>
    <n v="0"/>
    <x v="1"/>
    <x v="5"/>
    <x v="4"/>
    <x v="1"/>
    <x v="24"/>
  </r>
  <r>
    <n v="530001"/>
    <s v="Secretaria de Estado da Infraestrutura e Mobilidade"/>
    <n v="26"/>
    <s v="Transporte"/>
    <n v="140"/>
    <s v="Reabilitação e Aumento de Capacidade de Rodovias"/>
    <n v="14225"/>
    <s v="Recuperação funcional rodovia SC-390, Trecho Orleans - Lauro Muller"/>
    <n v="44"/>
    <s v="Investimentos"/>
    <n v="1000000"/>
    <n v="1000000"/>
    <n v="0"/>
    <n v="0"/>
    <n v="0"/>
    <x v="1"/>
    <x v="5"/>
    <x v="4"/>
    <x v="1"/>
    <x v="25"/>
  </r>
  <r>
    <n v="410040"/>
    <s v="Agência de Desenvolvimento Regional de Chapecó"/>
    <n v="4"/>
    <s v="Administração"/>
    <n v="850"/>
    <s v="2010, 2011: Qualificação e Valorização dos Servidores Públicos; 2012, 2013, 2014, 2015, 2016, 2017, 2018, 2019, 2020: Gestão de Pessoas"/>
    <n v="13676"/>
    <s v="Encargos com estagiários - ADR - Chapecó"/>
    <n v="33"/>
    <s v="Outras Despesas Correntes"/>
    <n v="17396"/>
    <n v="0"/>
    <n v="0"/>
    <n v="0"/>
    <n v="0"/>
    <x v="1"/>
    <x v="14"/>
    <x v="2"/>
    <x v="1"/>
    <x v="1"/>
  </r>
  <r>
    <n v="230021"/>
    <s v="Fundação Catarinense de Esporte"/>
    <n v="12"/>
    <s v="Educação"/>
    <n v="900"/>
    <s v="Gestão Administrativa - Poder Executivo"/>
    <n v="4324"/>
    <s v="Administração e manutenção dos serviços administrativos gerais - FESPORTE"/>
    <n v="44"/>
    <s v="Investimentos"/>
    <n v="0"/>
    <n v="18221.34"/>
    <n v="18221.34"/>
    <n v="14551.34"/>
    <n v="14551.34"/>
    <x v="1"/>
    <x v="44"/>
    <x v="6"/>
    <x v="1"/>
    <x v="4"/>
  </r>
  <r>
    <n v="450001"/>
    <s v="Secretaria de Estado da Educação"/>
    <n v="12"/>
    <s v="Educação"/>
    <n v="623"/>
    <s v="2016: Autonomia de gestão escolar - SED; 2017, 2018, 2019, 2020: Gestão Democrática da Educação"/>
    <n v="9759"/>
    <s v="2010, 2011: Programa Dinheiro Direto na Escola - SED; 2012, 2013, 2014, 2015: Dinheiro Direto na Escola - PDDE / SC; 2016, 2017, 2018, 2019, 2020: Programa de autonomia de gestão escolar"/>
    <n v="33"/>
    <s v="Outras Despesas Correntes"/>
    <n v="10500000"/>
    <n v="24500000"/>
    <n v="21069331.100000001"/>
    <n v="21069331.100000001"/>
    <n v="21041731.100000001"/>
    <x v="1"/>
    <x v="42"/>
    <x v="6"/>
    <x v="1"/>
    <x v="69"/>
  </r>
  <r>
    <n v="410056"/>
    <s v="Agência de Desenvolvimento Regional de Criciúma"/>
    <n v="4"/>
    <s v="Administração"/>
    <n v="850"/>
    <s v="2010, 2011: Qualificação e Valorização dos Servidores Públicos; 2012, 2013, 2014, 2015, 2016, 2017, 2018, 2019, 2020: Gestão de Pessoas"/>
    <n v="13808"/>
    <s v="Administração de pessoal e encargos sociais - ADR - Criciúma"/>
    <n v="31"/>
    <s v="Pessoal e Encargos Sociais"/>
    <n v="3320000"/>
    <n v="556647.78"/>
    <n v="556647.78"/>
    <n v="556647.78"/>
    <n v="556647.78"/>
    <x v="1"/>
    <x v="19"/>
    <x v="2"/>
    <x v="1"/>
    <x v="1"/>
  </r>
  <r>
    <n v="540096"/>
    <s v="Fundo Penitenciário do Estado de Santa Catarina - FUPESC"/>
    <n v="14"/>
    <s v="Direitos da Cidadania"/>
    <n v="740"/>
    <s v="Gestão do Sistema Prisional e Socioeducativo"/>
    <n v="10929"/>
    <s v="Encargos com estagiários - SAP"/>
    <n v="33"/>
    <s v="Outras Despesas Correntes"/>
    <n v="1200000"/>
    <n v="1727636.98"/>
    <n v="1610651.55"/>
    <n v="1610616.55"/>
    <n v="1610616.55"/>
    <x v="1"/>
    <x v="23"/>
    <x v="9"/>
    <x v="1"/>
    <x v="16"/>
  </r>
  <r>
    <n v="520030"/>
    <s v="Fundação Escola de Governo - ENA"/>
    <n v="4"/>
    <s v="Administração"/>
    <n v="900"/>
    <s v="Gestão Administrativa - Poder Executivo"/>
    <n v="10941"/>
    <s v="Administração e manutenção dos serviços administrativos gerais - ENA"/>
    <n v="33"/>
    <s v="Outras Despesas Correntes"/>
    <n v="980000"/>
    <n v="972977.44"/>
    <n v="516165.48"/>
    <n v="459185.9"/>
    <n v="458086.09"/>
    <x v="1"/>
    <x v="58"/>
    <x v="2"/>
    <x v="1"/>
    <x v="4"/>
  </r>
  <r>
    <n v="270029"/>
    <s v="Agência de Regulação de Serviços Públicos de Santa Catarina - Aresc"/>
    <n v="17"/>
    <s v="Saneamento"/>
    <n v="950"/>
    <s v="Defesa dos Interesses Sociais"/>
    <n v="13044"/>
    <s v="Fiscalização e regulação de saneamento básico - ARESC"/>
    <n v="33"/>
    <s v="Outras Despesas Correntes"/>
    <n v="530000"/>
    <n v="507000"/>
    <n v="238244.91"/>
    <n v="158637.35"/>
    <n v="158527.35"/>
    <x v="1"/>
    <x v="89"/>
    <x v="21"/>
    <x v="1"/>
    <x v="65"/>
  </r>
  <r>
    <n v="440023"/>
    <s v="Empresa de Pesquisa Agropecuária e Extensão Rural de Santa Catarina S.A."/>
    <n v="20"/>
    <s v="Agricultura"/>
    <n v="310"/>
    <s v="2010, 2011, 2012, 2013, 2014, 2015, 2016, 2017, 2018, 2019: Agronegócio Competitivo; 2020: Desenvolvimento Agropecuário e Pesqueiro"/>
    <n v="12965"/>
    <s v="Capacitação profissional dos agentes públicos - EPAGRI"/>
    <n v="33"/>
    <s v="Outras Despesas Correntes"/>
    <n v="834705"/>
    <n v="416067.09"/>
    <n v="377809.02"/>
    <n v="377808.97"/>
    <n v="361270.37"/>
    <x v="1"/>
    <x v="13"/>
    <x v="8"/>
    <x v="1"/>
    <x v="9"/>
  </r>
  <r>
    <n v="410041"/>
    <s v="Agência de Desenvolvimento Regional de Xanxerê"/>
    <n v="12"/>
    <s v="Educação"/>
    <n v="625"/>
    <s v="Valorização dos Profissionais da Educação"/>
    <n v="13715"/>
    <s v="Administração de pessoal e encargos sociais - GERED - ADR - Xanxerê"/>
    <n v="31"/>
    <s v="Pessoal e Encargos Sociais"/>
    <n v="3159857"/>
    <n v="1052574.33"/>
    <n v="1052574.33"/>
    <n v="1052574.33"/>
    <n v="1052574.33"/>
    <x v="1"/>
    <x v="69"/>
    <x v="6"/>
    <x v="1"/>
    <x v="8"/>
  </r>
  <r>
    <n v="410040"/>
    <s v="Agência de Desenvolvimento Regional de Chapecó"/>
    <n v="10"/>
    <s v="Saúde"/>
    <n v="410"/>
    <s v="Vigilância em Saúde"/>
    <n v="11254"/>
    <s v="2012, 2013, 2014, 2015: Manutenção das ações de gestão do LACEN; 2016: Realizar as ações de gestão do LACEN; 2017, 2018, 2019, 2020: Realização de exames e ensaios de interesse da saúde pública pelo laboratório central (LACEN)"/>
    <n v="33"/>
    <s v="Outras Despesas Correntes"/>
    <n v="0"/>
    <n v="5709.75"/>
    <n v="5709.75"/>
    <n v="5709.75"/>
    <n v="5709.75"/>
    <x v="1"/>
    <x v="14"/>
    <x v="0"/>
    <x v="1"/>
    <x v="60"/>
  </r>
  <r>
    <n v="410007"/>
    <s v="Controladoria Geral do Estado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932"/>
    <s v="Otimização e correção da aplicação dos recursos públicos"/>
    <n v="33"/>
    <s v="Outras Despesas Correntes"/>
    <n v="0"/>
    <n v="887975.03"/>
    <n v="454088.58"/>
    <n v="403382.61"/>
    <n v="403382.61"/>
    <x v="1"/>
    <x v="84"/>
    <x v="2"/>
    <x v="1"/>
    <x v="56"/>
  </r>
  <r>
    <n v="410037"/>
    <s v="Agência de Desenvolvimento Regional de São Miguel do Oeste"/>
    <n v="4"/>
    <s v="Administração"/>
    <n v="900"/>
    <s v="Gestão Administrativa - Poder Executivo"/>
    <n v="13610"/>
    <s v="Administração e manutenção dos serviços administrativos gerais - ADR - São Miguel do Oeste"/>
    <n v="33"/>
    <s v="Outras Despesas Correntes"/>
    <n v="469200"/>
    <n v="299540.2"/>
    <n v="299540.2"/>
    <n v="299540.2"/>
    <n v="299540.2"/>
    <x v="1"/>
    <x v="10"/>
    <x v="2"/>
    <x v="1"/>
    <x v="4"/>
  </r>
  <r>
    <n v="270025"/>
    <s v="Instituto de Metrologia de Santa Catarina"/>
    <n v="4"/>
    <s v="Administração"/>
    <n v="850"/>
    <s v="2010, 2011: Qualificação e Valorização dos Servidores Públicos; 2012, 2013, 2014, 2015, 2016, 2017, 2018, 2019, 2020: Gestão de Pessoas"/>
    <n v="3133"/>
    <s v="Administração de pessoal e encargos sociais - IMETRO"/>
    <n v="33"/>
    <s v="Outras Despesas Correntes"/>
    <n v="255000"/>
    <n v="379663.96"/>
    <n v="362625.89"/>
    <n v="362625.89"/>
    <n v="362625.89"/>
    <x v="1"/>
    <x v="63"/>
    <x v="2"/>
    <x v="1"/>
    <x v="1"/>
  </r>
  <r>
    <n v="160084"/>
    <s v="Fundo de Melhoria da Polícia Civil"/>
    <n v="6"/>
    <s v="Segurança Pública"/>
    <n v="707"/>
    <s v="Suporte Institucional Integrado"/>
    <n v="11846"/>
    <s v="2012, 2013, 2014, 2015, 2016: Manutenção de instalações físicas - PC; 2017, 2018, 2019: Manutenção e reforma de instalações físicas - PC; 2020: Obras, reformas e melhorias nas instalações físicas - PC"/>
    <n v="33"/>
    <s v="Outras Despesas Correntes"/>
    <n v="2700000"/>
    <n v="2169651.36"/>
    <n v="960843"/>
    <n v="701257.98"/>
    <n v="701257.98"/>
    <x v="1"/>
    <x v="52"/>
    <x v="5"/>
    <x v="1"/>
    <x v="33"/>
  </r>
  <r>
    <n v="450001"/>
    <s v="Secretaria de Estado da Educação"/>
    <n v="12"/>
    <s v="Educação"/>
    <n v="900"/>
    <s v="Gestão Administrativa - Poder Executivo"/>
    <n v="4840"/>
    <s v="Administração e manutenção dos serviços administrativos gerais - SED"/>
    <n v="44"/>
    <s v="Investimentos"/>
    <n v="3000000"/>
    <n v="15567340.859999999"/>
    <n v="7983088.2999999998"/>
    <n v="197272.35"/>
    <n v="197272.35"/>
    <x v="1"/>
    <x v="42"/>
    <x v="6"/>
    <x v="1"/>
    <x v="4"/>
  </r>
  <r>
    <n v="410043"/>
    <s v="Agência de Desenvolvimento Regional de Joaçaba"/>
    <n v="4"/>
    <s v="Administração"/>
    <n v="900"/>
    <s v="Gestão Administrativa - Poder Executivo"/>
    <n v="13733"/>
    <s v="Administração e manutenção dos serviços administrativos gerais - ADR - Joaçaba"/>
    <n v="44"/>
    <s v="Investimentos"/>
    <n v="60000"/>
    <n v="0"/>
    <n v="0"/>
    <n v="0"/>
    <n v="0"/>
    <x v="1"/>
    <x v="7"/>
    <x v="2"/>
    <x v="1"/>
    <x v="4"/>
  </r>
  <r>
    <n v="440001"/>
    <s v="Secretaria de Estado da Agricultura, Pesca e Desenvolvimento Rural"/>
    <n v="20"/>
    <s v="Agricultura"/>
    <n v="300"/>
    <s v="Qualidade de Vida no Campo e na Cidade"/>
    <n v="1373"/>
    <s v="Encargos com estagiários - SAR"/>
    <n v="33"/>
    <s v="Outras Despesas Correntes"/>
    <n v="180000"/>
    <n v="112754.88"/>
    <n v="112754.88"/>
    <n v="112754.88"/>
    <n v="112754.88"/>
    <x v="1"/>
    <x v="70"/>
    <x v="8"/>
    <x v="1"/>
    <x v="18"/>
  </r>
  <r>
    <n v="530023"/>
    <s v="Departamento de Transportes e Terminais"/>
    <n v="26"/>
    <s v="Transporte"/>
    <n v="850"/>
    <s v="2010, 2011: Qualificação e Valorização dos Servidores Públicos; 2012, 2013, 2014, 2015, 2016, 2017, 2018, 2019, 2020: Gestão de Pessoas"/>
    <n v="3391"/>
    <s v="Administração de pessoal e encargos sociais - DETER"/>
    <n v="33"/>
    <s v="Outras Despesas Correntes"/>
    <n v="390000"/>
    <n v="560686.69999999995"/>
    <n v="560686.69999999995"/>
    <n v="560686.69999999995"/>
    <n v="560686.69999999995"/>
    <x v="1"/>
    <x v="11"/>
    <x v="4"/>
    <x v="1"/>
    <x v="1"/>
  </r>
  <r>
    <n v="270024"/>
    <s v="Fundação de Amparo à Pesquisa e Inovação do Estado de Santa Catarina"/>
    <n v="19"/>
    <s v="Ciência e Tecnologia"/>
    <n v="230"/>
    <s v="CTI - Fomento à Ciência, Tecnologia e Inovação"/>
    <n v="78"/>
    <s v="2010: Difusão Científica e Tecnológica - Fapesc; 2011: Difusão científica e tecnológica - Fapesc; 2012, 2013, 2014, 2015: Difusão científica e tecnológica - FAPESC; 2016, 2017, 2018, 2019, 2020: Fomentar a realização de eventos relacionados à CT&amp;I no Estado de Santa Catarina"/>
    <n v="44"/>
    <s v="Investimentos"/>
    <n v="3317100"/>
    <n v="31400"/>
    <n v="0"/>
    <n v="0"/>
    <n v="0"/>
    <x v="1"/>
    <x v="53"/>
    <x v="20"/>
    <x v="1"/>
    <x v="55"/>
  </r>
  <r>
    <n v="410047"/>
    <s v="Agência de Desenvolvimento Regional de Curitibanos"/>
    <n v="4"/>
    <s v="Administração"/>
    <n v="900"/>
    <s v="Gestão Administrativa - Poder Executivo"/>
    <n v="13827"/>
    <s v="Manutenção e modernização dos serviços de tecnologia da informação e comunicação - ADR - Curitibanos"/>
    <n v="33"/>
    <s v="Outras Despesas Correntes"/>
    <n v="32982"/>
    <n v="0"/>
    <n v="0"/>
    <n v="0"/>
    <n v="0"/>
    <x v="1"/>
    <x v="32"/>
    <x v="2"/>
    <x v="1"/>
    <x v="4"/>
  </r>
  <r>
    <n v="550091"/>
    <s v="Fundo Estadual de Defesa Civil"/>
    <n v="6"/>
    <s v="Segurança Pública"/>
    <n v="730"/>
    <s v="Gestão de Riscos"/>
    <n v="11883"/>
    <s v="Estruturação das unidades de Proteção Civil"/>
    <n v="33"/>
    <s v="Outras Despesas Correntes"/>
    <n v="417744"/>
    <n v="16839.150000000001"/>
    <n v="3050.13"/>
    <n v="3050.13"/>
    <n v="3050.13"/>
    <x v="1"/>
    <x v="72"/>
    <x v="5"/>
    <x v="1"/>
    <x v="30"/>
  </r>
  <r>
    <n v="410059"/>
    <s v="Agência de Desenvolvimento Regional de Jaraguá do Sul"/>
    <n v="12"/>
    <s v="Educação"/>
    <n v="625"/>
    <s v="Valorização dos Profissionais da Educação"/>
    <n v="13970"/>
    <s v="Administração de pessoal e encargos sociais - GERED - ADR - Jaraguá do Sul"/>
    <n v="31"/>
    <s v="Pessoal e Encargos Sociais"/>
    <n v="4837319"/>
    <n v="1192923.82"/>
    <n v="1192923.82"/>
    <n v="1192923.82"/>
    <n v="1192923.82"/>
    <x v="1"/>
    <x v="59"/>
    <x v="6"/>
    <x v="1"/>
    <x v="8"/>
  </r>
  <r>
    <n v="470001"/>
    <s v="Secretaria de Estado da Administração"/>
    <n v="4"/>
    <s v="Administração"/>
    <n v="900"/>
    <s v="Gestão Administrativa - Poder Executivo"/>
    <n v="13017"/>
    <s v="Administração e manutenção dos serviços das Perícias Médicas - SEA"/>
    <n v="44"/>
    <s v="Investimentos"/>
    <n v="23061"/>
    <n v="0"/>
    <n v="0"/>
    <n v="0"/>
    <n v="0"/>
    <x v="1"/>
    <x v="35"/>
    <x v="2"/>
    <x v="1"/>
    <x v="4"/>
  </r>
  <r>
    <n v="410051"/>
    <s v="Agência de Desenvolvimento Regional de Blumenau"/>
    <n v="12"/>
    <s v="Educação"/>
    <n v="625"/>
    <s v="Valorização dos Profissionais da Educação"/>
    <n v="13635"/>
    <s v="Administração de pessoal e encargos sociais - GERED - ADR - Blumenau"/>
    <n v="31"/>
    <s v="Pessoal e Encargos Sociais"/>
    <n v="7369102"/>
    <n v="1694891.7"/>
    <n v="1694891.7"/>
    <n v="1694891.7"/>
    <n v="1694891.7"/>
    <x v="1"/>
    <x v="21"/>
    <x v="6"/>
    <x v="1"/>
    <x v="8"/>
  </r>
  <r>
    <n v="480091"/>
    <s v="Fundo Estadual de Saúde"/>
    <n v="10"/>
    <s v="Saúde"/>
    <n v="430"/>
    <s v="Atenção de Média e Alta Complexidade Ambulatorial e Hospitalar"/>
    <n v="13318"/>
    <s v="2016: AP - Fortalecimento dos hospitais da região - SDR - Palmitos; 2017, 2018: AP - Fortalecimento dos hospitais da região - ADR - Palmitos; 2019: AP - Fortalecimento dos hospitais da região de Palmitos"/>
    <n v="33"/>
    <s v="Outras Despesas Correntes"/>
    <n v="100000"/>
    <n v="0"/>
    <n v="0"/>
    <n v="0"/>
    <n v="0"/>
    <x v="1"/>
    <x v="0"/>
    <x v="0"/>
    <x v="1"/>
    <x v="0"/>
  </r>
  <r>
    <n v="410040"/>
    <s v="Agência de Desenvolvimento Regional de Chapecó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9280.4599999999991"/>
    <n v="9280.4599999999991"/>
    <n v="9280.4599999999991"/>
    <n v="9280.4599999999991"/>
    <x v="1"/>
    <x v="14"/>
    <x v="0"/>
    <x v="1"/>
    <x v="2"/>
  </r>
  <r>
    <n v="230023"/>
    <s v="Santa Catarina Turismo S.A."/>
    <n v="23"/>
    <s v="Comércio e Serviços"/>
    <n v="640"/>
    <s v="Desenvolvimento do Turismo Catarinense"/>
    <n v="14119"/>
    <s v="Gerenciamento do centro de eventos Governador Luiz Henrique da Silveira"/>
    <n v="33"/>
    <s v="Outras Despesas Correntes"/>
    <n v="644445"/>
    <n v="430714.92"/>
    <n v="430666.52"/>
    <n v="430666.52"/>
    <n v="430666.52"/>
    <x v="1"/>
    <x v="64"/>
    <x v="12"/>
    <x v="1"/>
    <x v="20"/>
  </r>
  <r>
    <n v="160091"/>
    <s v="Fundo para Melhoria da Segurança Pública"/>
    <n v="6"/>
    <s v="Segurança Pública"/>
    <n v="707"/>
    <s v="Suporte Institucional Integrado"/>
    <n v="11842"/>
    <s v="Reforma e ou ampliação de instalações físicas - SSP"/>
    <n v="44"/>
    <s v="Investimentos"/>
    <n v="0"/>
    <n v="505993.52"/>
    <n v="148785.41"/>
    <n v="79839.23"/>
    <n v="79839.23"/>
    <x v="1"/>
    <x v="65"/>
    <x v="5"/>
    <x v="1"/>
    <x v="33"/>
  </r>
  <r>
    <n v="450001"/>
    <s v="Secretaria de Estado da Educação"/>
    <n v="12"/>
    <s v="Educação"/>
    <n v="610"/>
    <s v="Educação Básica com Qualidade e Equidade"/>
    <n v="11490"/>
    <s v="Construção, ampliação ou reforma de unidades escolares - rede física - Educação Básica"/>
    <n v="33"/>
    <s v="Outras Despesas Correntes"/>
    <n v="8000000"/>
    <n v="2570482.1"/>
    <n v="1474983.08"/>
    <n v="1069221.49"/>
    <n v="1069221.49"/>
    <x v="1"/>
    <x v="42"/>
    <x v="6"/>
    <x v="1"/>
    <x v="6"/>
  </r>
  <r>
    <n v="160084"/>
    <s v="Fundo de Melhoria da Polícia Civil"/>
    <n v="6"/>
    <s v="Segurança Pública"/>
    <n v="706"/>
    <s v="De Olho no Crime"/>
    <n v="13098"/>
    <s v="2016: Operações de combate ao tráfico de drogas e armas - PC; 2017, 2018, 2019: Procedimentos de Polícia Judiciária - PC; 2020: Tecnologia da informação e comunicação da atividade policial - PC"/>
    <n v="33"/>
    <s v="Outras Despesas Correntes"/>
    <n v="4500000"/>
    <n v="1450000"/>
    <n v="1405948"/>
    <n v="1288784.97"/>
    <n v="1288784.97"/>
    <x v="1"/>
    <x v="52"/>
    <x v="5"/>
    <x v="1"/>
    <x v="5"/>
  </r>
  <r>
    <n v="410047"/>
    <s v="Agência de Desenvolvimento Regional de Curitibanos"/>
    <n v="4"/>
    <s v="Administração"/>
    <n v="850"/>
    <s v="2010, 2011: Qualificação e Valorização dos Servidores Públicos; 2012, 2013, 2014, 2015, 2016, 2017, 2018, 2019, 2020: Gestão de Pessoas"/>
    <n v="13822"/>
    <s v="Encargos com estagiários - ADR - Curitibanos"/>
    <n v="33"/>
    <s v="Outras Despesas Correntes"/>
    <n v="18965"/>
    <n v="4695"/>
    <n v="4695"/>
    <n v="4695"/>
    <n v="4695"/>
    <x v="1"/>
    <x v="32"/>
    <x v="2"/>
    <x v="1"/>
    <x v="1"/>
  </r>
  <r>
    <n v="450001"/>
    <s v="Secretaria de Estado da Educação"/>
    <n v="12"/>
    <s v="Educação"/>
    <n v="626"/>
    <s v="Redução das Desigualdades e Valorização da Diversidade"/>
    <n v="12658"/>
    <s v="2014, 2015, 2016: Inclusão social e melhoria dos índices de desempenho educacional-IDS/IDH; 2017, 2018, 2019, 2020: Redução de desigualdades e valorização da diversidade"/>
    <n v="44"/>
    <s v="Investimentos"/>
    <n v="6000000"/>
    <n v="5711024.1799999997"/>
    <n v="233804.81"/>
    <n v="197708.6"/>
    <n v="197708.6"/>
    <x v="1"/>
    <x v="42"/>
    <x v="6"/>
    <x v="1"/>
    <x v="66"/>
  </r>
  <r>
    <n v="520002"/>
    <s v="Encargos Gerais do Estado"/>
    <n v="12"/>
    <s v="Educação"/>
    <n v="990"/>
    <s v="Encargos Especiais"/>
    <n v="14226"/>
    <s v="Encargos gerais com serviços da divida pública da Educação"/>
    <n v="46"/>
    <s v="Amortização da Dívida"/>
    <n v="0"/>
    <n v="11725239.51"/>
    <n v="11725239.51"/>
    <n v="11725239.51"/>
    <n v="11725239.51"/>
    <x v="1"/>
    <x v="3"/>
    <x v="6"/>
    <x v="1"/>
    <x v="3"/>
  </r>
  <r>
    <n v="520092"/>
    <s v="Fundo de Esforço Fiscal"/>
    <n v="4"/>
    <s v="Administração"/>
    <n v="830"/>
    <s v="2010, 2011: Modernização da Administração Pública; 2012, 2013, 2014, 2015, 2016: Modernização da Administração Fazendária; 2017, 2018: Gestão Fiscal e Financeira; 2019: Modernização da Gestão Fiscal; 2020: Gestão Fiscal e Financeira"/>
    <n v="14248"/>
    <s v="Gestão do Projeto - PROFISCO II"/>
    <n v="44"/>
    <s v="Investimentos"/>
    <n v="100000"/>
    <n v="100000"/>
    <n v="0"/>
    <n v="0"/>
    <n v="0"/>
    <x v="1"/>
    <x v="83"/>
    <x v="2"/>
    <x v="1"/>
    <x v="56"/>
  </r>
  <r>
    <n v="410056"/>
    <s v="Agência de Desenvolvimento Regional de Criciúma"/>
    <n v="10"/>
    <s v="Saúde"/>
    <n v="400"/>
    <s v="Gestão do SUS"/>
    <n v="11481"/>
    <s v="2012, 2013, 2014, 2015, 2016: Manutenção dos serviços administrativos gerais das Gerências de Saúde/SDRs; 2017, 2018, 2019: Manutenção dos serviços administrativos gerais das Gerências de Saúde/ADRs; 2020: Manutenção dos serviços administrativos das Gerências Regionais de Saúde"/>
    <n v="33"/>
    <s v="Outras Despesas Correntes"/>
    <n v="0"/>
    <n v="40251.22"/>
    <n v="40251.22"/>
    <n v="40251.22"/>
    <n v="40251.22"/>
    <x v="1"/>
    <x v="19"/>
    <x v="0"/>
    <x v="1"/>
    <x v="2"/>
  </r>
  <r>
    <n v="480091"/>
    <s v="Fundo Estadual de Saúde"/>
    <n v="10"/>
    <s v="Saúde"/>
    <n v="430"/>
    <s v="Atenção de Média e Alta Complexidade Ambulatorial e Hospitalar"/>
    <n v="13266"/>
    <s v="2016: Realizar serviços assistenciais no Centro Catarinense de Reabilitação; 2017, 2018, 2019: Realização dos serviços assistenciais no Centro Catarinense de Reabilitação; 2020: Realização dos serviços assistenciais do Centro Catarinense de Reabilitação - CCR"/>
    <n v="44"/>
    <s v="Investimentos"/>
    <n v="5000"/>
    <n v="8911815.9399999995"/>
    <n v="63184.87"/>
    <n v="60784.87"/>
    <n v="60784.87"/>
    <x v="1"/>
    <x v="0"/>
    <x v="0"/>
    <x v="1"/>
    <x v="0"/>
  </r>
  <r>
    <n v="450001"/>
    <s v="Secretaria de Estado da Educação"/>
    <n v="12"/>
    <s v="Educação"/>
    <n v="900"/>
    <s v="Gestão Administrativa - Poder Executivo"/>
    <n v="4840"/>
    <s v="Administração e manutenção dos serviços administrativos gerais - SED"/>
    <n v="31"/>
    <s v="Pessoal e Encargos Sociais"/>
    <n v="0"/>
    <n v="2686888.21"/>
    <n v="1932659.14"/>
    <n v="1932659.14"/>
    <n v="1932659.14"/>
    <x v="1"/>
    <x v="42"/>
    <x v="6"/>
    <x v="1"/>
    <x v="4"/>
  </r>
  <r>
    <n v="480091"/>
    <s v="Fundo Estadual de Saúde"/>
    <n v="10"/>
    <s v="Saúde"/>
    <n v="430"/>
    <s v="Atenção de Média e Alta Complexidade Ambulatorial e Hospitalar"/>
    <n v="5858"/>
    <s v="Manutenção do Hospital terceirizado Hélio dos Anjos Ortiz - ADR - Curitibanos"/>
    <n v="33"/>
    <s v="Outras Despesas Correntes"/>
    <n v="14641000"/>
    <n v="6986031.5"/>
    <n v="6986031.5"/>
    <n v="6986031.5"/>
    <n v="6986031.5"/>
    <x v="1"/>
    <x v="0"/>
    <x v="0"/>
    <x v="1"/>
    <x v="0"/>
  </r>
  <r>
    <n v="430001"/>
    <s v="Procuradoria-Geral junto ao Tribunal de Contas"/>
    <n v="4"/>
    <s v="Administração"/>
    <n v="900"/>
    <s v="Gestão Administrativa - Poder Executivo"/>
    <n v="4730"/>
    <s v="Administração e manutenção dos serviços administrativos gerais - MPC"/>
    <n v="44"/>
    <s v="Investimentos"/>
    <n v="0"/>
    <n v="20948.060000000001"/>
    <n v="20948.060000000001"/>
    <n v="20948.060000000001"/>
    <n v="20948.060000000001"/>
    <x v="1"/>
    <x v="48"/>
    <x v="2"/>
    <x v="1"/>
    <x v="4"/>
  </r>
  <r>
    <n v="270023"/>
    <s v="Junta Comercial do Estado de Santa Catarina"/>
    <n v="23"/>
    <s v="Comércio e Serviços"/>
    <n v="900"/>
    <s v="Gestão Administrativa - Poder Executivo"/>
    <n v="1821"/>
    <s v="Prestação de serviços de atos de registro mercantil - JUCESC"/>
    <n v="44"/>
    <s v="Investimentos"/>
    <n v="0"/>
    <n v="2424.9499999999998"/>
    <n v="2424.9499999999998"/>
    <n v="2424.9499999999998"/>
    <n v="0"/>
    <x v="1"/>
    <x v="55"/>
    <x v="12"/>
    <x v="1"/>
    <x v="4"/>
  </r>
  <r>
    <n v="270001"/>
    <s v="Secretaria de Estado do Desenvolvimento Econômico Sustentável"/>
    <n v="18"/>
    <s v="Gestão Ambiental"/>
    <n v="350"/>
    <s v="Gestão dos Recursos Hídricos"/>
    <n v="7658"/>
    <s v="Fortalecimento dos comitês de gerenciamento de bacias hidrográficas - SDE"/>
    <n v="44"/>
    <s v="Investimentos"/>
    <n v="0"/>
    <n v="27600"/>
    <n v="27600"/>
    <n v="27600"/>
    <n v="27600"/>
    <x v="0"/>
    <x v="61"/>
    <x v="7"/>
    <x v="15"/>
    <x v="26"/>
  </r>
  <r>
    <n v="160097"/>
    <s v="Fundo de Melhoria da Polícia Militar"/>
    <n v="6"/>
    <s v="Segurança Pública"/>
    <n v="708"/>
    <s v="Valorização do Servidor - Segurança Pública"/>
    <n v="12019"/>
    <s v="2012, 2013, 2014, 2015, 2016, 2017: Saúde e segurança no contexto ocupacional - PM; 2018, 2019: Saúde e promoção social - PM; 2020: Saúde e segurança no contexto ocupacional - PM"/>
    <n v="44"/>
    <s v="Investimentos"/>
    <n v="0"/>
    <n v="15800"/>
    <n v="15800"/>
    <n v="15800"/>
    <n v="15800"/>
    <x v="1"/>
    <x v="6"/>
    <x v="5"/>
    <x v="1"/>
    <x v="59"/>
  </r>
  <r>
    <n v="530001"/>
    <s v="Secretaria de Estado da Infraestrutura e Mobilidade"/>
    <n v="26"/>
    <s v="Transporte"/>
    <n v="105"/>
    <s v="2010, 2011: ProPav Urbano; 2012, 2013, 2014, 2015, 2016, 2017, 2018, 2019, 2020: Mobilidade Urbana"/>
    <n v="12933"/>
    <s v="2016, 2017: Implantação do contorno viário de Guaramirim e Jaraguá do Sul - SIE; 2018: Melhoramentos e restauração da BR 280, trecho entrocamento SC 413; 2019: Melhoramentos e restauração da BR-280, trecho entrocamento SC-413; 2020: Melhoramentos e restauração da BR-280, trecho travessia urbana de Guaramirim - Jaraguá do Sul"/>
    <n v="44"/>
    <s v="Investimentos"/>
    <n v="2000000"/>
    <n v="6000000"/>
    <n v="4000000"/>
    <n v="66999.360000000001"/>
    <n v="66999.360000000001"/>
    <x v="1"/>
    <x v="5"/>
    <x v="4"/>
    <x v="1"/>
    <x v="61"/>
  </r>
  <r>
    <n v="270024"/>
    <s v="Fundação de Amparo à Pesquisa e Inovação do Estado de Santa Catarina"/>
    <n v="18"/>
    <s v="Gestão Ambiental"/>
    <n v="350"/>
    <s v="Gestão dos Recursos Hídricos"/>
    <n v="6516"/>
    <s v="Elaboração e implem do plano estadual de recursos hídricos e planos de bacias hidrog - SDS"/>
    <n v="33"/>
    <s v="Outras Despesas Correntes"/>
    <n v="0"/>
    <n v="360000"/>
    <n v="360000"/>
    <n v="360000"/>
    <n v="360000"/>
    <x v="1"/>
    <x v="53"/>
    <x v="7"/>
    <x v="1"/>
    <x v="26"/>
  </r>
  <r>
    <n v="410047"/>
    <s v="Agência de Desenvolvimento Regional de Curitibanos"/>
    <n v="12"/>
    <s v="Educação"/>
    <n v="610"/>
    <s v="Educação Básica com Qualidade e Equidade"/>
    <n v="13837"/>
    <s v="Operacionalização da educação profissional - ADR - Curitibanos"/>
    <n v="33"/>
    <s v="Outras Despesas Correntes"/>
    <n v="105152"/>
    <n v="0"/>
    <n v="0"/>
    <n v="0"/>
    <n v="0"/>
    <x v="1"/>
    <x v="32"/>
    <x v="6"/>
    <x v="1"/>
    <x v="6"/>
  </r>
  <r>
    <n v="480091"/>
    <s v="Fundo Estadual de Saúde"/>
    <n v="10"/>
    <s v="Saúde"/>
    <n v="430"/>
    <s v="Atenção de Média e Alta Complexidade Ambulatorial e Hospitalar"/>
    <n v="11437"/>
    <s v="2012, 2013, 2014, 2015: Implantação e manutenção da rede de urgência e emergência; 2016: Administrar a Rede de Urgência e Emergência; 2017, 2018, 2019, 2020: Rede de atenção às urgências"/>
    <n v="44"/>
    <s v="Investimentos"/>
    <n v="0"/>
    <n v="5046096.0999999996"/>
    <n v="0"/>
    <n v="0"/>
    <n v="0"/>
    <x v="1"/>
    <x v="0"/>
    <x v="0"/>
    <x v="1"/>
    <x v="0"/>
  </r>
  <r>
    <n v="410038"/>
    <s v="Agência de Desenvolvimento Regional de Maravilha"/>
    <n v="4"/>
    <s v="Administração"/>
    <n v="900"/>
    <s v="Gestão Administrativa - Poder Executivo"/>
    <n v="13641"/>
    <s v="Manutenção e modernização dos serviços de tecnologia da informação e comunicação - ADR - Maravilha"/>
    <n v="33"/>
    <s v="Outras Despesas Correntes"/>
    <n v="34000"/>
    <n v="0"/>
    <n v="0"/>
    <n v="0"/>
    <n v="0"/>
    <x v="1"/>
    <x v="34"/>
    <x v="2"/>
    <x v="1"/>
    <x v="4"/>
  </r>
  <r>
    <n v="410062"/>
    <s v="Agência de Desenvolvimento Regional de Lages"/>
    <n v="12"/>
    <s v="Educação"/>
    <n v="610"/>
    <s v="Educação Básica com Qualidade e Equidade"/>
    <n v="13938"/>
    <s v="Operacionalização da educação profissional - ADR - Lages"/>
    <n v="33"/>
    <s v="Outras Despesas Correntes"/>
    <n v="302103"/>
    <n v="0"/>
    <n v="0"/>
    <n v="0"/>
    <n v="0"/>
    <x v="1"/>
    <x v="16"/>
    <x v="6"/>
    <x v="1"/>
    <x v="6"/>
  </r>
  <r>
    <n v="480091"/>
    <s v="Fundo Estadual de Saúde"/>
    <n v="10"/>
    <s v="Saúde"/>
    <n v="101"/>
    <s v="Acelera Santa Catarina"/>
    <n v="12665"/>
    <s v="2014, 2015, 2016, 2017, 2018, 2019: Equipar o Hospital Marieta Konder Bornhausen - Itajaí; 2020: Equipar o hospital Marieta Konder Bornhausen - Itajaí"/>
    <n v="44"/>
    <s v="Investimentos"/>
    <n v="1000000"/>
    <n v="1000000"/>
    <n v="0"/>
    <n v="0"/>
    <n v="0"/>
    <x v="0"/>
    <x v="0"/>
    <x v="0"/>
    <x v="46"/>
    <x v="19"/>
  </r>
  <r>
    <n v="410058"/>
    <s v="Agência de Desenvolvimento Regional de Joinville"/>
    <n v="12"/>
    <s v="Educação"/>
    <n v="610"/>
    <s v="Educação Básica com Qualidade e Equidade"/>
    <n v="13908"/>
    <s v="Operacionalização da educação profissional - ADR - Joinville"/>
    <n v="33"/>
    <s v="Outras Despesas Correntes"/>
    <n v="323769"/>
    <n v="0"/>
    <n v="0"/>
    <n v="0"/>
    <n v="0"/>
    <x v="1"/>
    <x v="26"/>
    <x v="6"/>
    <x v="1"/>
    <x v="6"/>
  </r>
  <r>
    <n v="480091"/>
    <s v="Fundo Estadual de Saúde"/>
    <n v="10"/>
    <s v="Saúde"/>
    <n v="400"/>
    <s v="Gestão do SUS"/>
    <n v="11428"/>
    <s v="2012, 2013, 2014, 2015, 2016: Implementação da Política de Ciência e Tecnologia; 2017: Realização de pesquisas em saúde.; 2018, 2019, 2020: Fomentar pesquisa em saúde"/>
    <n v="33"/>
    <s v="Outras Despesas Correntes"/>
    <n v="200000"/>
    <n v="0"/>
    <n v="0"/>
    <n v="0"/>
    <n v="0"/>
    <x v="1"/>
    <x v="0"/>
    <x v="0"/>
    <x v="1"/>
    <x v="2"/>
  </r>
  <r>
    <n v="230021"/>
    <s v="Fundação Catarinense de Esporte"/>
    <n v="4"/>
    <s v="Administração"/>
    <n v="210"/>
    <s v="2010, 2011, 2012, 2013, 2014, 2015, 2016, 2017: Estudos, Projetos e Informações Estratégicas; 2018, 2019, 2020: Estudos e Projetos para o Desenvolvimento Regional"/>
    <n v="14203"/>
    <s v="Provisão para emendas parlamentares"/>
    <n v="33"/>
    <s v="Outras Despesas Correntes"/>
    <n v="0"/>
    <n v="150"/>
    <n v="150"/>
    <n v="0"/>
    <n v="0"/>
    <x v="1"/>
    <x v="44"/>
    <x v="2"/>
    <x v="1"/>
    <x v="21"/>
  </r>
  <r>
    <n v="540096"/>
    <s v="Fundo Penitenciário do Estado de Santa Catarina - FUPESC"/>
    <n v="14"/>
    <s v="Direitos da Cidadania"/>
    <n v="750"/>
    <s v="Expansão e Modernização do Sistema Prisional e Socioeducativo"/>
    <n v="12536"/>
    <s v="Construção do presídio de Biguaçú"/>
    <n v="44"/>
    <s v="Investimentos"/>
    <n v="10000000"/>
    <n v="12954100"/>
    <n v="0"/>
    <n v="0"/>
    <n v="0"/>
    <x v="0"/>
    <x v="23"/>
    <x v="9"/>
    <x v="47"/>
    <x v="43"/>
  </r>
  <r>
    <n v="470091"/>
    <s v="Fundo de Materiais, Publicações e Impressos Oficiais"/>
    <n v="4"/>
    <s v="Administração"/>
    <n v="900"/>
    <s v="Gestão Administrativa - Poder Executivo"/>
    <n v="12968"/>
    <s v="2016, 2017, 2018: Administração e manutenção dos serviços da Imprensa Oficial - FMPIO - SEA; 2019: Administração e Modernização do Arquivo Público e da Imprensa Oficial - FMPIO - SEA"/>
    <n v="44"/>
    <s v="Investimentos"/>
    <n v="12692"/>
    <n v="12692"/>
    <n v="0"/>
    <n v="0"/>
    <n v="0"/>
    <x v="1"/>
    <x v="36"/>
    <x v="2"/>
    <x v="1"/>
    <x v="4"/>
  </r>
  <r>
    <n v="530001"/>
    <s v="Secretaria de Estado da Infraestrutura e Mobilidade"/>
    <n v="26"/>
    <s v="Transporte"/>
    <n v="130"/>
    <s v="Conservação e Segurança Rodoviária"/>
    <n v="14454"/>
    <s v="Humanização de rodovias"/>
    <n v="44"/>
    <s v="Investimentos"/>
    <n v="0"/>
    <n v="70000"/>
    <n v="0"/>
    <n v="0"/>
    <n v="0"/>
    <x v="1"/>
    <x v="5"/>
    <x v="4"/>
    <x v="1"/>
    <x v="10"/>
  </r>
  <r>
    <n v="160085"/>
    <s v="Fundo de Melhoria do Corpo de Bombeiros Militar"/>
    <n v="6"/>
    <s v="Segurança Pública"/>
    <n v="705"/>
    <s v="Segurança Cidadã"/>
    <n v="4423"/>
    <s v="Administração de pessoal e encargos sociais - BM"/>
    <n v="31"/>
    <s v="Pessoal e Encargos Sociais"/>
    <n v="326758660"/>
    <n v="298550332.74000001"/>
    <n v="296066013.37"/>
    <n v="296066013.37"/>
    <n v="296052140.60000002"/>
    <x v="1"/>
    <x v="41"/>
    <x v="5"/>
    <x v="1"/>
    <x v="51"/>
  </r>
  <r>
    <n v="450001"/>
    <s v="Secretaria de Estado da Educação"/>
    <n v="12"/>
    <s v="Educação"/>
    <n v="625"/>
    <s v="Valorização dos Profissionais da Educação"/>
    <n v="1021"/>
    <s v="Administração de pessoal e encargos sociais - SED"/>
    <n v="33"/>
    <s v="Outras Despesas Correntes"/>
    <n v="41176585"/>
    <n v="77088639.829999998"/>
    <n v="75990882.549999997"/>
    <n v="75874781.540000007"/>
    <n v="69837011.560000002"/>
    <x v="1"/>
    <x v="42"/>
    <x v="6"/>
    <x v="1"/>
    <x v="8"/>
  </r>
  <r>
    <n v="410055"/>
    <s v="Agência de Desenvolvimento Regional de Tubarão"/>
    <n v="4"/>
    <s v="Administração"/>
    <n v="900"/>
    <s v="Gestão Administrativa - Poder Executivo"/>
    <n v="13772"/>
    <s v="Administração e manutenção dos serviços administrativos gerais - ADR - Tubarão"/>
    <n v="33"/>
    <s v="Outras Despesas Correntes"/>
    <n v="1027798"/>
    <n v="296133.3"/>
    <n v="296133.3"/>
    <n v="296133.3"/>
    <n v="296133.3"/>
    <x v="1"/>
    <x v="66"/>
    <x v="2"/>
    <x v="1"/>
    <x v="4"/>
  </r>
  <r>
    <n v="410060"/>
    <s v="Agência de Desenvolvimento Regional de Mafra"/>
    <n v="12"/>
    <s v="Educação"/>
    <n v="625"/>
    <s v="Valorização dos Profissionais da Educação"/>
    <n v="13905"/>
    <s v="Administração de pessoal e encargos sociais - GERED - ADR - Mafra"/>
    <n v="31"/>
    <s v="Pessoal e Encargos Sociais"/>
    <n v="6985013"/>
    <n v="1100349.58"/>
    <n v="1100349.58"/>
    <n v="1100349.58"/>
    <n v="1100349.58"/>
    <x v="1"/>
    <x v="2"/>
    <x v="6"/>
    <x v="1"/>
    <x v="8"/>
  </r>
  <r>
    <n v="410058"/>
    <s v="Agência de Desenvolvimento Regional de Joinville"/>
    <n v="4"/>
    <s v="Administração"/>
    <n v="900"/>
    <s v="Gestão Administrativa - Poder Executivo"/>
    <n v="13878"/>
    <s v="Administração e manutenção dos serviços administrativos gerais - ADR - Joinville"/>
    <n v="33"/>
    <s v="Outras Despesas Correntes"/>
    <n v="2079000"/>
    <n v="236536.11"/>
    <n v="236536.11"/>
    <n v="236536.11"/>
    <n v="236536.11"/>
    <x v="1"/>
    <x v="26"/>
    <x v="2"/>
    <x v="1"/>
    <x v="4"/>
  </r>
  <r>
    <n v="270021"/>
    <s v="Instituto do Meio Ambiente do Estado de Santa Catarina - IMA"/>
    <n v="18"/>
    <s v="Gestão Ambiental"/>
    <n v="340"/>
    <s v="Desenvolvimento Ambiental Sustentável"/>
    <n v="8470"/>
    <s v="Fiscalização e atendimento de reclamações ambientais - IMA"/>
    <n v="33"/>
    <s v="Outras Despesas Correntes"/>
    <n v="4924667"/>
    <n v="4635251"/>
    <n v="3122009.41"/>
    <n v="2753935.32"/>
    <n v="2753935.32"/>
    <x v="1"/>
    <x v="9"/>
    <x v="7"/>
    <x v="1"/>
    <x v="7"/>
  </r>
  <r>
    <n v="270024"/>
    <s v="Fundação de Amparo à Pesquisa e Inovação do Estado de Santa Catarina"/>
    <n v="19"/>
    <s v="Ciência e Tecnologia"/>
    <n v="850"/>
    <s v="2010, 2011: Qualificação e Valorização dos Servidores Públicos; 2012, 2013, 2014, 2015, 2016, 2017, 2018, 2019, 2020: Gestão de Pessoas"/>
    <n v="860"/>
    <s v="Administração de pessoal e encargos sociais - FAPESC"/>
    <n v="31"/>
    <s v="Pessoal e Encargos Sociais"/>
    <n v="3191430"/>
    <n v="2801552.12"/>
    <n v="2801552.11"/>
    <n v="2755298.26"/>
    <n v="2743503.47"/>
    <x v="1"/>
    <x v="53"/>
    <x v="20"/>
    <x v="1"/>
    <x v="1"/>
  </r>
  <r>
    <n v="410012"/>
    <s v="Departamento Estadual de Trânsito"/>
    <n v="6"/>
    <s v="Segurança Pública"/>
    <n v="707"/>
    <s v="Suporte Institucional Integrado"/>
    <n v="13139"/>
    <s v="Gestão de pessoal terceirizado - DETRAN"/>
    <n v="33"/>
    <s v="Outras Despesas Correntes"/>
    <n v="0"/>
    <n v="1688556.22"/>
    <n v="1688556.22"/>
    <n v="986040.01"/>
    <n v="986040.01"/>
    <x v="1"/>
    <x v="76"/>
    <x v="5"/>
    <x v="1"/>
    <x v="33"/>
  </r>
  <r>
    <n v="480091"/>
    <s v="Fundo Estadual de Saúde"/>
    <n v="10"/>
    <s v="Saúde"/>
    <n v="430"/>
    <s v="Atenção de Média e Alta Complexidade Ambulatorial e Hospitalar"/>
    <n v="11308"/>
    <s v="2012, 2013, 2014, 2015: Manutenção do Programa de TFD do Complexo Regulador Estadual; 2016: Realizar as ações de gestão do Programa de Tratamento fora do domicílio - TFD; 2017, 2018, 2019: Ações do programa de Tratamento Fora do Domicílio; 2020: Ações do programa de tratamento fora de domicílio - TFD"/>
    <n v="33"/>
    <s v="Outras Despesas Correntes"/>
    <n v="13400000"/>
    <n v="13980437.369999999"/>
    <n v="9215108.1300000008"/>
    <n v="8375573.0199999996"/>
    <n v="7380513.3799999999"/>
    <x v="1"/>
    <x v="0"/>
    <x v="0"/>
    <x v="1"/>
    <x v="0"/>
  </r>
  <r>
    <n v="270029"/>
    <s v="Agência de Regulação de Serviços Públicos de Santa Catarina - Aresc"/>
    <n v="4"/>
    <s v="Administração"/>
    <n v="950"/>
    <s v="Defesa dos Interesses Sociais"/>
    <n v="13013"/>
    <s v="Manutenção e modernização dos serviços de tecnologia da informação e comunicação - ARESC"/>
    <n v="33"/>
    <s v="Outras Despesas Correntes"/>
    <n v="650000"/>
    <n v="370000"/>
    <n v="263970.87"/>
    <n v="213613.92"/>
    <n v="213613.92"/>
    <x v="1"/>
    <x v="89"/>
    <x v="2"/>
    <x v="1"/>
    <x v="65"/>
  </r>
  <r>
    <n v="410048"/>
    <s v="Agência de Desenvolvimento Regional de Rio do Sul"/>
    <n v="12"/>
    <s v="Educação"/>
    <n v="625"/>
    <s v="Valorização dos Profissionais da Educação"/>
    <n v="13862"/>
    <s v="Administração de pessoal e encargos sociais - GERED - ADR - Rio do Sul"/>
    <n v="33"/>
    <s v="Outras Despesas Correntes"/>
    <n v="299632"/>
    <n v="56878.36"/>
    <n v="56878.36"/>
    <n v="56878.36"/>
    <n v="56878.36"/>
    <x v="1"/>
    <x v="8"/>
    <x v="6"/>
    <x v="1"/>
    <x v="8"/>
  </r>
  <r>
    <n v="520002"/>
    <s v="Encargos Gerais do Estado"/>
    <n v="2"/>
    <s v="Judiciária"/>
    <n v="930"/>
    <s v="Gestão Administrativa - Poder Judiciário"/>
    <n v="14040"/>
    <s v="Serviços financeiros e encargos - TJ"/>
    <n v="33"/>
    <s v="Outras Despesas Correntes"/>
    <n v="0"/>
    <n v="381425.52"/>
    <n v="381425.52"/>
    <n v="290440.86"/>
    <n v="290440.86"/>
    <x v="1"/>
    <x v="3"/>
    <x v="18"/>
    <x v="1"/>
    <x v="34"/>
  </r>
  <r>
    <n v="160091"/>
    <s v="Fundo para Melhoria da Segurança Pública"/>
    <n v="6"/>
    <s v="Segurança Pública"/>
    <n v="705"/>
    <s v="Segurança Cidadã"/>
    <n v="11917"/>
    <s v="2012, 2013, 2014, 2015, 2016: Proteção a vítima e testemunhas ameaçadas; 2017, 2018, 2019, 2020: Programa de proteção à vítima e testemunhas de crimes"/>
    <n v="33"/>
    <s v="Outras Despesas Correntes"/>
    <n v="611108"/>
    <n v="184072.61"/>
    <n v="184072.61"/>
    <n v="184072.61"/>
    <n v="184072.61"/>
    <x v="1"/>
    <x v="65"/>
    <x v="5"/>
    <x v="1"/>
    <x v="51"/>
  </r>
  <r>
    <n v="180001"/>
    <s v="Secretaria de Estado do Planejamento"/>
    <n v="4"/>
    <s v="Administração"/>
    <n v="850"/>
    <s v="2010, 2011: Qualificação e Valorização dos Servidores Públicos; 2012, 2013, 2014, 2015, 2016, 2017, 2018, 2019, 2020: Gestão de Pessoas"/>
    <n v="1232"/>
    <s v="Encargos com estagiários - SPG"/>
    <n v="33"/>
    <s v="Outras Despesas Correntes"/>
    <n v="96000"/>
    <n v="20812.29"/>
    <n v="20812.29"/>
    <n v="20812.29"/>
    <n v="20812.29"/>
    <x v="1"/>
    <x v="15"/>
    <x v="2"/>
    <x v="1"/>
    <x v="1"/>
  </r>
  <r>
    <n v="410048"/>
    <s v="Agência de Desenvolvimento Regional de Rio do Sul"/>
    <n v="12"/>
    <s v="Educação"/>
    <n v="610"/>
    <s v="Educação Básica com Qualidade e Equidade"/>
    <n v="11490"/>
    <s v="Construção, ampliação ou reforma de unidades escolares - rede física - Educação Básica"/>
    <n v="44"/>
    <s v="Investimentos"/>
    <n v="0"/>
    <n v="422025.89"/>
    <n v="422025.89"/>
    <n v="422025.89"/>
    <n v="422025.89"/>
    <x v="1"/>
    <x v="8"/>
    <x v="6"/>
    <x v="1"/>
    <x v="6"/>
  </r>
  <r>
    <n v="230001"/>
    <s v="Secretaria de Estado do Turismo, Cultura e Esporte"/>
    <n v="23"/>
    <s v="Comércio e Serviços"/>
    <n v="640"/>
    <s v="Desenvolvimento do Turismo Catarinense"/>
    <n v="14088"/>
    <s v="Construção dos Centros de Atendimento aos Turistas - CATS"/>
    <n v="44"/>
    <s v="Investimentos"/>
    <n v="1820000"/>
    <n v="78595.81"/>
    <n v="78595.81"/>
    <n v="78595.81"/>
    <n v="78595.81"/>
    <x v="1"/>
    <x v="47"/>
    <x v="12"/>
    <x v="1"/>
    <x v="20"/>
  </r>
  <r>
    <n v="450001"/>
    <s v="Secretaria de Estado da Educação"/>
    <n v="12"/>
    <s v="Educação"/>
    <n v="610"/>
    <s v="Educação Básica com Qualidade e Equidade"/>
    <n v="14131"/>
    <s v="AP - Manutenção e reforma de escolas da educação básica na região da Grande Florianópolis"/>
    <n v="33"/>
    <s v="Outras Despesas Correntes"/>
    <n v="4316345"/>
    <n v="4177851.04"/>
    <n v="3827425.18"/>
    <n v="3683481.95"/>
    <n v="3683481.95"/>
    <x v="1"/>
    <x v="42"/>
    <x v="6"/>
    <x v="1"/>
    <x v="6"/>
  </r>
  <r>
    <n v="480091"/>
    <s v="Fundo Estadual de Saúde"/>
    <n v="10"/>
    <s v="Saúde"/>
    <n v="430"/>
    <s v="Atenção de Média e Alta Complexidade Ambulatorial e Hospitalar"/>
    <n v="13326"/>
    <s v="2016: AP - Construção, ampliação, reforma e aquisição de equip para hospitais da região - SDR Campos Novos; 2017, 2018, 2019: AP - Construção, ampliação, reforma e aquisição de equip para hospitais da região - ADR Campos Novos"/>
    <n v="44"/>
    <s v="Investimentos"/>
    <n v="100000"/>
    <n v="0"/>
    <n v="0"/>
    <n v="0"/>
    <n v="0"/>
    <x v="1"/>
    <x v="0"/>
    <x v="0"/>
    <x v="1"/>
    <x v="0"/>
  </r>
  <r>
    <n v="530025"/>
    <s v="Departamento Estadual de Infraestrutura"/>
    <n v="26"/>
    <s v="Transporte"/>
    <n v="140"/>
    <s v="Reabilitação e Aumento de Capacidade de Rodovias"/>
    <n v="2255"/>
    <s v="Reabilitação/aumento de capacidade da SC-486, trecho BR-101 - Brusque"/>
    <n v="44"/>
    <s v="Investimentos"/>
    <n v="73000000"/>
    <n v="3196956.25"/>
    <n v="3196956.25"/>
    <n v="3196956.25"/>
    <n v="3196956.25"/>
    <x v="0"/>
    <x v="24"/>
    <x v="4"/>
    <x v="48"/>
    <x v="25"/>
  </r>
  <r>
    <n v="420001"/>
    <s v="Gabinete do Vice-Governador do Estado"/>
    <n v="4"/>
    <s v="Administração"/>
    <n v="900"/>
    <s v="Gestão Administrativa - Poder Executivo"/>
    <n v="4158"/>
    <s v="Administração e manutenção dos serviços administrativos gerais - GVG"/>
    <n v="44"/>
    <s v="Investimentos"/>
    <n v="78175"/>
    <n v="14745"/>
    <n v="14745"/>
    <n v="14745"/>
    <n v="14745"/>
    <x v="1"/>
    <x v="51"/>
    <x v="2"/>
    <x v="1"/>
    <x v="4"/>
  </r>
  <r>
    <n v="530001"/>
    <s v="Secretaria de Estado da Infraestrutura e Mobilidade"/>
    <n v="18"/>
    <s v="Gestão Ambiental"/>
    <n v="350"/>
    <s v="Gestão dos Recursos Hídricos"/>
    <n v="14519"/>
    <s v="Construção de barragens e obras hidráulicas para controle de cheias, irrigação e captação"/>
    <n v="44"/>
    <s v="Investimentos"/>
    <n v="0"/>
    <n v="600000"/>
    <n v="0"/>
    <n v="0"/>
    <n v="0"/>
    <x v="1"/>
    <x v="5"/>
    <x v="7"/>
    <x v="1"/>
    <x v="26"/>
  </r>
  <r>
    <n v="520002"/>
    <s v="Encargos Gerais do Estado"/>
    <n v="4"/>
    <s v="Administração"/>
    <n v="900"/>
    <s v="Gestão Administrativa - Poder Executivo"/>
    <n v="13511"/>
    <s v="Despesas com restituição de depósitos judiciais - EGE"/>
    <n v="33"/>
    <s v="Outras Despesas Correntes"/>
    <n v="2000000"/>
    <n v="1230000"/>
    <n v="1222409.96"/>
    <n v="1222409.96"/>
    <n v="1222409.96"/>
    <x v="1"/>
    <x v="3"/>
    <x v="2"/>
    <x v="1"/>
    <x v="4"/>
  </r>
  <r>
    <n v="530025"/>
    <s v="Departamento Estadual de Infraestrutura"/>
    <n v="26"/>
    <s v="Transporte"/>
    <n v="101"/>
    <s v="Acelera Santa Catarina"/>
    <n v="1954"/>
    <s v="Reabilit/aum capac da SC-135/453, trecho Videira - Tangará - Ibicaré - Luzerna - Joaçaba - BR-282"/>
    <n v="44"/>
    <s v="Investimentos"/>
    <n v="0"/>
    <n v="2770111.6"/>
    <n v="2770111.6"/>
    <n v="2770111.6"/>
    <n v="2770111.6"/>
    <x v="1"/>
    <x v="24"/>
    <x v="4"/>
    <x v="1"/>
    <x v="19"/>
  </r>
  <r>
    <n v="410044"/>
    <s v="Agência de Desenvolvimento Regional de Campos Novos"/>
    <n v="12"/>
    <s v="Educação"/>
    <n v="610"/>
    <s v="Educação Básica com Qualidade e Equidade"/>
    <n v="13759"/>
    <s v="Transporte escolar dos alunos da educação básica - ADR - Campos Novos"/>
    <n v="33"/>
    <s v="Outras Despesas Correntes"/>
    <n v="1817758"/>
    <n v="0"/>
    <n v="0"/>
    <n v="0"/>
    <n v="0"/>
    <x v="1"/>
    <x v="33"/>
    <x v="6"/>
    <x v="1"/>
    <x v="6"/>
  </r>
  <r>
    <n v="470076"/>
    <s v="Fundo Financeiro"/>
    <n v="9"/>
    <s v="Previdência Social"/>
    <n v="860"/>
    <s v="Gestão Previdenciária"/>
    <n v="9356"/>
    <s v="Encargos com inativos - UDESC - Fundo Financeiro"/>
    <n v="31"/>
    <s v="Pessoal e Encargos Sociais"/>
    <n v="85600000"/>
    <n v="85156807.680000007"/>
    <n v="82511023.090000004"/>
    <n v="82511023.090000004"/>
    <n v="82511023.090000004"/>
    <x v="1"/>
    <x v="25"/>
    <x v="1"/>
    <x v="1"/>
    <x v="17"/>
  </r>
  <r>
    <n v="230001"/>
    <s v="Secretaria de Estado do Turismo, Cultura e Esporte"/>
    <n v="27"/>
    <s v="Desporto e Lazer"/>
    <n v="650"/>
    <s v="Desenvolvimento e Fortalecimento do Esporte e do Lazer"/>
    <n v="11696"/>
    <s v="Incentivo esportivo e manutenção de entidades ligadas ao setor - SOL"/>
    <n v="44"/>
    <s v="Investimentos"/>
    <n v="344166"/>
    <n v="0"/>
    <n v="0"/>
    <n v="0"/>
    <n v="0"/>
    <x v="1"/>
    <x v="47"/>
    <x v="17"/>
    <x v="1"/>
    <x v="45"/>
  </r>
  <r>
    <n v="410044"/>
    <s v="Agência de Desenvolvimento Regional de Campos Novos"/>
    <n v="4"/>
    <s v="Administração"/>
    <n v="850"/>
    <s v="2010, 2011: Qualificação e Valorização dos Servidores Públicos; 2012, 2013, 2014, 2015, 2016, 2017, 2018, 2019, 2020: Gestão de Pessoas"/>
    <n v="13762"/>
    <s v="Encargos com estagiários - ADR - Campos Novos"/>
    <n v="33"/>
    <s v="Outras Despesas Correntes"/>
    <n v="14000"/>
    <n v="0"/>
    <n v="0"/>
    <n v="0"/>
    <n v="0"/>
    <x v="1"/>
    <x v="33"/>
    <x v="2"/>
    <x v="1"/>
    <x v="1"/>
  </r>
  <r>
    <n v="480091"/>
    <s v="Fundo Estadual de Saúde"/>
    <n v="10"/>
    <s v="Saúde"/>
    <n v="430"/>
    <s v="Atenção de Média e Alta Complexidade Ambulatorial e Hospitalar"/>
    <n v="12308"/>
    <s v="AP - Construção de clínica de reabilitação para dependentes químicos - ADR - Criciúma"/>
    <n v="44"/>
    <s v="Investimentos"/>
    <n v="100000"/>
    <n v="0"/>
    <n v="0"/>
    <n v="0"/>
    <n v="0"/>
    <x v="1"/>
    <x v="0"/>
    <x v="0"/>
    <x v="1"/>
    <x v="0"/>
  </r>
  <r>
    <n v="410043"/>
    <s v="Agência de Desenvolvimento Regional de Joaçaba"/>
    <n v="12"/>
    <s v="Educação"/>
    <n v="610"/>
    <s v="Educação Básica com Qualidade e Equidade"/>
    <n v="13734"/>
    <s v="Administração e manutenção da Gerência Regional de Educação - ADR - Joaçaba"/>
    <n v="33"/>
    <s v="Outras Despesas Correntes"/>
    <n v="321985"/>
    <n v="12291.72"/>
    <n v="12291.72"/>
    <n v="12291.72"/>
    <n v="12291.72"/>
    <x v="1"/>
    <x v="7"/>
    <x v="6"/>
    <x v="1"/>
    <x v="6"/>
  </r>
  <r>
    <n v="450022"/>
    <s v="Fundação Universidade do Estado de Santa Catarina"/>
    <n v="12"/>
    <s v="Educação"/>
    <n v="230"/>
    <s v="CTI - Fomento à Ciência, Tecnologia e Inovação"/>
    <n v="3526"/>
    <s v="Incentivo aos programas e projetos de pesquisa UDESC/FAPESC"/>
    <n v="44"/>
    <s v="Investimentos"/>
    <n v="400000"/>
    <n v="0"/>
    <n v="0"/>
    <n v="0"/>
    <n v="0"/>
    <x v="1"/>
    <x v="50"/>
    <x v="6"/>
    <x v="1"/>
    <x v="55"/>
  </r>
  <r>
    <n v="470091"/>
    <s v="Fundo de Materiais, Publicações e Impressos Oficiais"/>
    <n v="4"/>
    <s v="Administração"/>
    <n v="900"/>
    <s v="Gestão Administrativa - Poder Executivo"/>
    <n v="2899"/>
    <s v="Administração e manutenção dos serviços administrativos gerais - SEA"/>
    <n v="33"/>
    <s v="Outras Despesas Correntes"/>
    <n v="0"/>
    <n v="38097.01"/>
    <n v="38097.01"/>
    <n v="26407.56"/>
    <n v="26407.56"/>
    <x v="1"/>
    <x v="36"/>
    <x v="2"/>
    <x v="1"/>
    <x v="4"/>
  </r>
  <r>
    <n v="410047"/>
    <s v="Agência de Desenvolvimento Regional de Curitibanos"/>
    <n v="12"/>
    <s v="Educação"/>
    <n v="610"/>
    <s v="Educação Básica com Qualidade e Equidade"/>
    <n v="13835"/>
    <s v="AP - Manutenção e reforma de escolas - educação básica - ADR - Curitibanos"/>
    <n v="44"/>
    <s v="Investimentos"/>
    <n v="11730"/>
    <n v="0"/>
    <n v="0"/>
    <n v="0"/>
    <n v="0"/>
    <x v="1"/>
    <x v="32"/>
    <x v="6"/>
    <x v="1"/>
    <x v="6"/>
  </r>
  <r>
    <n v="540094"/>
    <s v="Fundo Rotativo da Penitenciária de Florianópolis"/>
    <n v="14"/>
    <s v="Direitos da Cidadania"/>
    <n v="760"/>
    <s v="2012, 2013, 2014, 2015, 2016, 2017: Ressocialização dos Apenados e dos Adolescentes Infratores; 2018, 2019, 2020: Ressocialização dos Apenados e dos Adolescentes em Conflito com a Lei"/>
    <n v="10907"/>
    <s v="Profissionalização e reintegração social do apenado da região da Grande Florianópolis"/>
    <n v="33"/>
    <s v="Outras Despesas Correntes"/>
    <n v="4000000"/>
    <n v="4938365"/>
    <n v="1742977.07"/>
    <n v="1742977.07"/>
    <n v="1742977.07"/>
    <x v="1"/>
    <x v="88"/>
    <x v="9"/>
    <x v="1"/>
    <x v="12"/>
  </r>
  <r>
    <n v="410048"/>
    <s v="Agência de Desenvolvimento Regional de Rio do Sul"/>
    <n v="12"/>
    <s v="Educação"/>
    <n v="610"/>
    <s v="Educação Básica com Qualidade e Equidade"/>
    <n v="13852"/>
    <s v="Operacionalização da educação básica - ADR - Rio do Sul"/>
    <n v="44"/>
    <s v="Investimentos"/>
    <n v="123648"/>
    <n v="0"/>
    <n v="0"/>
    <n v="0"/>
    <n v="0"/>
    <x v="1"/>
    <x v="8"/>
    <x v="6"/>
    <x v="1"/>
    <x v="6"/>
  </r>
  <r>
    <n v="410045"/>
    <s v="Agência de Desenvolvimento Regional de Videira"/>
    <n v="4"/>
    <s v="Administração"/>
    <n v="900"/>
    <s v="Gestão Administrativa - Poder Executivo"/>
    <n v="13784"/>
    <s v="Manutenção e modernização dos serviços de tecnologia da informação e comunicação - ADR - Videira"/>
    <n v="44"/>
    <s v="Investimentos"/>
    <n v="18000"/>
    <n v="0"/>
    <n v="0"/>
    <n v="0"/>
    <n v="0"/>
    <x v="1"/>
    <x v="75"/>
    <x v="2"/>
    <x v="1"/>
    <x v="4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4"/>
    <s v="Construção/supervisão de pontes ou viadutos, inclusive seus acessos"/>
    <n v="44"/>
    <s v="Investimentos"/>
    <n v="0"/>
    <n v="2150817.44"/>
    <n v="0"/>
    <n v="0"/>
    <n v="0"/>
    <x v="1"/>
    <x v="5"/>
    <x v="4"/>
    <x v="1"/>
    <x v="15"/>
  </r>
  <r>
    <n v="530001"/>
    <s v="Secretaria de Estado da Infraestrutura e Mobilidade"/>
    <n v="26"/>
    <s v="Transporte"/>
    <n v="110"/>
    <s v="2010, 2011: ProPav Rodoviário; 2012, 2013, 2014, 2015, 2016, 2017, 2018, 2019, 2020: Construção de Rodovias"/>
    <n v="14435"/>
    <s v="2019: Supervisão regional de obras de infraestrutura do Programa BID-VI; 2020: Supervisão regional de obras de infraestrutura"/>
    <n v="44"/>
    <s v="Investimentos"/>
    <n v="0"/>
    <n v="2883429.92"/>
    <n v="329000"/>
    <n v="233558.06"/>
    <n v="233558.06"/>
    <x v="1"/>
    <x v="5"/>
    <x v="4"/>
    <x v="1"/>
    <x v="15"/>
  </r>
  <r>
    <n v="410062"/>
    <s v="Agência de Desenvolvimento Regional de Lages"/>
    <n v="4"/>
    <s v="Administração"/>
    <n v="210"/>
    <s v="2010, 2011, 2012, 2013, 2014, 2015, 2016, 2017: Estudos, Projetos e Informações Estratégicas; 2018, 2019, 2020: Estudos e Projetos para o Desenvolvimento Regional"/>
    <n v="13947"/>
    <s v="Promoção do desenvolvimento regional - ADR - Lages"/>
    <n v="33"/>
    <s v="Outras Despesas Correntes"/>
    <n v="0"/>
    <n v="24952"/>
    <n v="24945"/>
    <n v="24945"/>
    <n v="24945"/>
    <x v="1"/>
    <x v="16"/>
    <x v="2"/>
    <x v="1"/>
    <x v="21"/>
  </r>
  <r>
    <n v="410057"/>
    <s v="Agência de Desenvolvimento Regional de Araranguá"/>
    <n v="26"/>
    <s v="Transporte"/>
    <n v="110"/>
    <s v="2010, 2011: ProPav Rodoviário; 2012, 2013, 2014, 2015, 2016, 2017, 2018, 2019, 2020: Construção de Rodovias"/>
    <n v="11126"/>
    <s v="Apoio ao sistema viário - FUNDOSOCIAL"/>
    <n v="44"/>
    <s v="Investimentos"/>
    <n v="0"/>
    <n v="565928.44999999995"/>
    <n v="565928.44999999995"/>
    <n v="565928.44999999995"/>
    <n v="565928.44999999995"/>
    <x v="1"/>
    <x v="28"/>
    <x v="4"/>
    <x v="1"/>
    <x v="15"/>
  </r>
  <r>
    <n v="160085"/>
    <s v="Fundo de Melhoria do Corpo de Bombeiros Militar"/>
    <n v="6"/>
    <s v="Segurança Pública"/>
    <n v="705"/>
    <s v="Segurança Cidadã"/>
    <n v="13131"/>
    <s v="2016: Gestão integrada das atividades aéreas - BM; 2017, 2018, 2019, 2020: Gestão das atividades aéreas - BM"/>
    <n v="44"/>
    <s v="Investimentos"/>
    <n v="441200"/>
    <n v="219690"/>
    <n v="192676.42"/>
    <n v="192676.42"/>
    <n v="192676.42"/>
    <x v="1"/>
    <x v="41"/>
    <x v="5"/>
    <x v="1"/>
    <x v="51"/>
  </r>
  <r>
    <n v="530025"/>
    <s v="Departamento Estadual de Infraestrutura"/>
    <n v="26"/>
    <s v="Transporte"/>
    <n v="145"/>
    <s v="2012, 2013, 2014, 2015, 2016, 2017, 2018, 2019: Elaboração de Projetos e Estudos de Infraestrutura; 2020: Elaboração de Planos, Estudos e Projetos de Infraestrutura"/>
    <n v="248"/>
    <s v="Consultoria de apoio institucional à Diretoria de Planejamento e Projetos - DEINFRA"/>
    <n v="33"/>
    <s v="Outras Despesas Correntes"/>
    <n v="9000000"/>
    <n v="2162555.16"/>
    <n v="2162555.16"/>
    <n v="2162555.16"/>
    <n v="2162555.16"/>
    <x v="1"/>
    <x v="24"/>
    <x v="4"/>
    <x v="1"/>
    <x v="38"/>
  </r>
  <r>
    <n v="410042"/>
    <s v="Agência de Desenvolvimento Regional de Concórdia"/>
    <n v="12"/>
    <s v="Educação"/>
    <n v="610"/>
    <s v="Educação Básica com Qualidade e Equidade"/>
    <n v="13726"/>
    <s v="Manutenção e reforma de escolas - educação básica - ADR - Concórdia"/>
    <n v="44"/>
    <s v="Investimentos"/>
    <n v="24956"/>
    <n v="16600"/>
    <n v="16600"/>
    <n v="16600"/>
    <n v="16600"/>
    <x v="1"/>
    <x v="78"/>
    <x v="6"/>
    <x v="1"/>
    <x v="6"/>
  </r>
  <r>
    <n v="540096"/>
    <s v="Fundo Penitenciário do Estado de Santa Catarina - FUPESC"/>
    <n v="14"/>
    <s v="Direitos da Cidadania"/>
    <n v="750"/>
    <s v="Expansão e Modernização do Sistema Prisional e Socioeducativo"/>
    <n v="12548"/>
    <s v="2012: Ampliação da penitenciária industrial de São Bento do Sul; 2013, 2014, 2015, 2016, 2017, 2018, 2019, 2020: Construção da penitenciária industrial de São Bento do Sul"/>
    <n v="44"/>
    <s v="Investimentos"/>
    <n v="1000000"/>
    <n v="24222222.219999999"/>
    <n v="5805555.5499999998"/>
    <n v="1465449.79"/>
    <n v="1465449.79"/>
    <x v="1"/>
    <x v="23"/>
    <x v="9"/>
    <x v="1"/>
    <x v="43"/>
  </r>
  <r>
    <n v="410048"/>
    <s v="Agência de Desenvolvimento Regional de Rio do Sul"/>
    <n v="10"/>
    <s v="Saúde"/>
    <n v="430"/>
    <s v="Atenção de Média e Alta Complexidade Ambulatorial e Hospitalar"/>
    <n v="5429"/>
    <s v="Manutenção das unidades assistenciais próprias"/>
    <n v="33"/>
    <s v="Outras Despesas Correntes"/>
    <n v="0"/>
    <n v="393893.37"/>
    <n v="393893.37"/>
    <n v="393893.37"/>
    <n v="393893.37"/>
    <x v="1"/>
    <x v="8"/>
    <x v="0"/>
    <x v="1"/>
    <x v="0"/>
  </r>
  <r>
    <n v="480091"/>
    <s v="Fundo Estadual de Saúde"/>
    <n v="10"/>
    <s v="Saúde"/>
    <n v="430"/>
    <s v="Atenção de Média e Alta Complexidade Ambulatorial e Hospitalar"/>
    <n v="13323"/>
    <s v="2016: AP - Construção de centro de reabilitação física, auditiva e ostomizados - SDR - Joaçaba; 2017, 2018, 2019: AP - Construção de centro de reabilitação física, auditiva e ostomizados - ADR - Joaçaba"/>
    <n v="44"/>
    <s v="Investimentos"/>
    <n v="100000"/>
    <n v="0"/>
    <n v="0"/>
    <n v="0"/>
    <n v="0"/>
    <x v="1"/>
    <x v="0"/>
    <x v="0"/>
    <x v="1"/>
    <x v="0"/>
  </r>
  <r>
    <n v="180001"/>
    <s v="Secretaria de Estado do Planejamento"/>
    <n v="4"/>
    <s v="Administração"/>
    <n v="208"/>
    <s v="Planejamento Estratégico de Desenvolvimento e Gestão de Informações"/>
    <n v="13145"/>
    <s v="2016: Fortalecimento do Sistema Estadual de Gestão Organizacional; 2017, 2018, 2019: Desenvolvimento de estudos, projetos e ações de gestão organizacional"/>
    <n v="33"/>
    <s v="Outras Despesas Correntes"/>
    <n v="8000"/>
    <n v="0"/>
    <n v="0"/>
    <n v="0"/>
    <n v="0"/>
    <x v="1"/>
    <x v="15"/>
    <x v="2"/>
    <x v="1"/>
    <x v="11"/>
  </r>
  <r>
    <n v="480091"/>
    <s v="Fundo Estadual de Saúde"/>
    <n v="10"/>
    <s v="Saúde"/>
    <n v="810"/>
    <s v="Comunicação do Poder Executivo"/>
    <n v="10345"/>
    <s v="Campanhas de caráter social, informativa e institucional - Saúde - SES"/>
    <n v="33"/>
    <s v="Outras Despesas Correntes"/>
    <n v="8500000"/>
    <n v="0"/>
    <n v="0"/>
    <n v="0"/>
    <n v="0"/>
    <x v="1"/>
    <x v="0"/>
    <x v="0"/>
    <x v="1"/>
    <x v="23"/>
  </r>
  <r>
    <n v="410094"/>
    <s v="Fundo de Desenvolvimento Social"/>
    <n v="17"/>
    <s v="Saneamento"/>
    <n v="360"/>
    <s v="2010, 2011: Abastecimento de Água e Esgoto Sanitário; 2012, 2013, 2014, 2015, 2016, 2017, 2018, 2019, 2020: Abastecimento de Água"/>
    <n v="11121"/>
    <s v="Apoio às ações de abastecimento de água e saneamento básico urbano - FUNDOSOCIAL"/>
    <n v="44"/>
    <s v="Investimentos"/>
    <n v="1000000"/>
    <n v="0"/>
    <n v="0"/>
    <n v="0"/>
    <n v="0"/>
    <x v="1"/>
    <x v="27"/>
    <x v="21"/>
    <x v="1"/>
    <x v="73"/>
  </r>
  <r>
    <n v="160091"/>
    <s v="Fundo para Melhoria da Segurança Pública"/>
    <n v="4"/>
    <s v="Administração"/>
    <n v="900"/>
    <s v="Gestão Administrativa - Poder Executivo"/>
    <n v="12753"/>
    <s v="2015, 2016, 2017, 2018, 2019: Aquisição de veículos e equipamentos - FUNPAT - SEA; 2020: Aquisição de bens móveis para serviços administrativos FUNPAT - SEA"/>
    <n v="44"/>
    <s v="Investimentos"/>
    <n v="0"/>
    <n v="0"/>
    <n v="0"/>
    <n v="0"/>
    <n v="0"/>
    <x v="1"/>
    <x v="65"/>
    <x v="2"/>
    <x v="1"/>
    <x v="4"/>
  </r>
  <r>
    <n v="230022"/>
    <s v="Fundação  Catarinense de Cultura"/>
    <n v="13"/>
    <s v="Cultura"/>
    <n v="850"/>
    <s v="2010, 2011: Qualificação e Valorização dos Servidores Públicos; 2012, 2013, 2014, 2015, 2016, 2017, 2018, 2019, 2020: Gestão de Pessoas"/>
    <n v="10736"/>
    <s v="Capacitação profissional dos agentes públicos - FCC"/>
    <n v="33"/>
    <s v="Outras Despesas Correntes"/>
    <n v="50000"/>
    <n v="0"/>
    <n v="0"/>
    <n v="0"/>
    <n v="0"/>
    <x v="1"/>
    <x v="38"/>
    <x v="14"/>
    <x v="1"/>
    <x v="1"/>
  </r>
  <r>
    <n v="530001"/>
    <s v="Secretaria de Estado da Infraestrutura e Mobilidade"/>
    <n v="26"/>
    <s v="Transporte"/>
    <n v="120"/>
    <s v="Integração Logística"/>
    <n v="12939"/>
    <s v="2016, 2017, 2018, 2019: Construção de edificações em aeroportos públicos; 2020: Construção e adequação de obras civis de interesse do Estado"/>
    <n v="44"/>
    <s v="Investimentos"/>
    <n v="300000"/>
    <n v="300000"/>
    <n v="0"/>
    <n v="0"/>
    <n v="0"/>
    <x v="1"/>
    <x v="5"/>
    <x v="4"/>
    <x v="1"/>
    <x v="46"/>
  </r>
  <r>
    <n v="470091"/>
    <s v="Fundo de Materiais, Publicações e Impressos Oficiais"/>
    <n v="4"/>
    <s v="Administração"/>
    <n v="900"/>
    <s v="Gestão Administrativa - Poder Executivo"/>
    <n v="12964"/>
    <s v="Administração e manutenção dos serviços das Perícias Médicas - FMPIO - SEA"/>
    <n v="44"/>
    <s v="Investimentos"/>
    <n v="26544"/>
    <n v="26544"/>
    <n v="0"/>
    <n v="0"/>
    <n v="0"/>
    <x v="1"/>
    <x v="36"/>
    <x v="2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Função / Programa / Subação">
  <location ref="A6:E20" firstHeaderRow="0" firstDataRow="1" firstDataCol="1" rowPageCount="2" colPageCount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dataField="1" numFmtId="43" showAll="0"/>
    <pivotField numFmtId="43" showAll="0"/>
    <pivotField dataField="1" numFmtId="43" showAll="0"/>
    <pivotField numFmtId="43" showAll="0"/>
    <pivotField axis="axisPage" multipleItemSelectionAllowed="1" showAll="0">
      <items count="3">
        <item x="0"/>
        <item h="1" x="1"/>
        <item t="default"/>
      </items>
    </pivotField>
    <pivotField axis="axisPage" multipleItemSelectionAllowed="1" showAll="0">
      <items count="99">
        <item h="1" x="20"/>
        <item h="1" x="97"/>
        <item h="1" x="52"/>
        <item h="1" x="41"/>
        <item h="1" x="65"/>
        <item h="1" x="6"/>
        <item h="1" x="15"/>
        <item h="1" x="12"/>
        <item h="1" x="47"/>
        <item h="1" x="44"/>
        <item h="1" x="38"/>
        <item h="1" x="64"/>
        <item h="1" x="22"/>
        <item h="1" x="39"/>
        <item h="1" x="67"/>
        <item h="1" x="30"/>
        <item h="1" x="82"/>
        <item h="1" x="90"/>
        <item h="1" x="61"/>
        <item h="1" x="9"/>
        <item h="1" x="55"/>
        <item h="1" x="53"/>
        <item h="1" x="63"/>
        <item h="1" x="89"/>
        <item h="1" x="93"/>
        <item h="1" x="62"/>
        <item h="1" x="87"/>
        <item h="1" x="4"/>
        <item h="1" x="73"/>
        <item h="1" x="77"/>
        <item h="1" x="45"/>
        <item h="1" x="84"/>
        <item h="1" x="31"/>
        <item h="1" x="76"/>
        <item h="1" x="10"/>
        <item h="1" x="34"/>
        <item h="1" x="71"/>
        <item h="1" x="14"/>
        <item h="1" x="69"/>
        <item h="1" x="78"/>
        <item h="1" x="7"/>
        <item h="1" x="33"/>
        <item h="1" x="75"/>
        <item h="1" x="32"/>
        <item h="1" x="8"/>
        <item h="1" x="21"/>
        <item h="1" x="68"/>
        <item h="1" x="66"/>
        <item h="1" x="19"/>
        <item h="1" x="28"/>
        <item h="1" x="26"/>
        <item h="1" x="59"/>
        <item h="1" x="2"/>
        <item h="1" x="16"/>
        <item h="1" x="40"/>
        <item h="1" x="27"/>
        <item h="1" x="51"/>
        <item h="1" x="48"/>
        <item h="1" x="70"/>
        <item h="1" x="60"/>
        <item h="1" x="13"/>
        <item h="1" x="85"/>
        <item h="1" x="18"/>
        <item h="1" x="94"/>
        <item h="1" x="42"/>
        <item h="1" x="29"/>
        <item h="1" x="50"/>
        <item h="1" x="92"/>
        <item h="1" x="91"/>
        <item h="1" x="35"/>
        <item h="1" x="1"/>
        <item h="1" x="25"/>
        <item h="1" x="36"/>
        <item h="1" x="49"/>
        <item h="1" x="46"/>
        <item x="0"/>
        <item h="1" x="95"/>
        <item h="1" x="79"/>
        <item h="1" x="37"/>
        <item h="1" x="3"/>
        <item h="1" x="58"/>
        <item h="1" x="56"/>
        <item h="1" x="57"/>
        <item h="1" x="83"/>
        <item h="1" x="81"/>
        <item h="1" x="5"/>
        <item h="1" x="11"/>
        <item h="1" x="24"/>
        <item h="1" x="43"/>
        <item h="1" x="17"/>
        <item h="1" x="80"/>
        <item h="1" x="88"/>
        <item h="1" x="54"/>
        <item h="1" x="23"/>
        <item h="1" x="74"/>
        <item h="1" x="86"/>
        <item h="1" x="72"/>
        <item h="1" x="96"/>
        <item t="default"/>
      </items>
    </pivotField>
    <pivotField axis="axisRow" showAll="0">
      <items count="25">
        <item x="0"/>
        <item x="19"/>
        <item x="6"/>
        <item x="14"/>
        <item x="9"/>
        <item x="10"/>
        <item x="15"/>
        <item x="21"/>
        <item x="7"/>
        <item x="20"/>
        <item x="18"/>
        <item x="8"/>
        <item x="12"/>
        <item x="13"/>
        <item x="22"/>
        <item x="4"/>
        <item x="17"/>
        <item x="3"/>
        <item x="16"/>
        <item x="2"/>
        <item x="5"/>
        <item x="11"/>
        <item x="1"/>
        <item x="23"/>
        <item t="default"/>
      </items>
    </pivotField>
    <pivotField axis="axisRow" showAll="0">
      <items count="50">
        <item x="5"/>
        <item x="27"/>
        <item x="36"/>
        <item x="0"/>
        <item x="41"/>
        <item x="33"/>
        <item x="12"/>
        <item x="43"/>
        <item x="9"/>
        <item x="4"/>
        <item x="42"/>
        <item x="47"/>
        <item x="22"/>
        <item x="38"/>
        <item x="29"/>
        <item x="26"/>
        <item x="40"/>
        <item x="18"/>
        <item x="28"/>
        <item x="46"/>
        <item x="34"/>
        <item x="2"/>
        <item x="6"/>
        <item x="19"/>
        <item x="10"/>
        <item x="35"/>
        <item x="11"/>
        <item x="16"/>
        <item x="31"/>
        <item x="25"/>
        <item x="13"/>
        <item x="17"/>
        <item x="48"/>
        <item x="39"/>
        <item x="14"/>
        <item x="24"/>
        <item x="30"/>
        <item x="7"/>
        <item x="20"/>
        <item x="8"/>
        <item x="45"/>
        <item x="15"/>
        <item x="23"/>
        <item x="44"/>
        <item x="21"/>
        <item x="3"/>
        <item x="32"/>
        <item x="37"/>
        <item x="1"/>
        <item t="default"/>
      </items>
    </pivotField>
    <pivotField axis="axisRow" showAll="0">
      <items count="75">
        <item x="28"/>
        <item x="35"/>
        <item x="19"/>
        <item x="61"/>
        <item x="39"/>
        <item x="15"/>
        <item x="40"/>
        <item x="24"/>
        <item x="46"/>
        <item x="10"/>
        <item x="25"/>
        <item x="38"/>
        <item x="41"/>
        <item x="11"/>
        <item x="22"/>
        <item x="21"/>
        <item x="70"/>
        <item x="55"/>
        <item x="18"/>
        <item x="9"/>
        <item x="42"/>
        <item x="13"/>
        <item x="71"/>
        <item x="7"/>
        <item x="57"/>
        <item x="44"/>
        <item x="62"/>
        <item x="26"/>
        <item x="73"/>
        <item x="2"/>
        <item x="60"/>
        <item x="54"/>
        <item x="0"/>
        <item x="48"/>
        <item x="47"/>
        <item x="27"/>
        <item x="37"/>
        <item x="64"/>
        <item x="53"/>
        <item x="6"/>
        <item x="69"/>
        <item x="8"/>
        <item x="66"/>
        <item x="63"/>
        <item x="36"/>
        <item x="67"/>
        <item x="20"/>
        <item x="45"/>
        <item x="32"/>
        <item x="51"/>
        <item x="5"/>
        <item x="33"/>
        <item x="59"/>
        <item x="30"/>
        <item x="58"/>
        <item x="52"/>
        <item x="16"/>
        <item x="14"/>
        <item x="43"/>
        <item x="12"/>
        <item x="23"/>
        <item x="68"/>
        <item x="56"/>
        <item x="1"/>
        <item x="29"/>
        <item x="17"/>
        <item x="31"/>
        <item x="4"/>
        <item x="50"/>
        <item x="49"/>
        <item x="34"/>
        <item x="65"/>
        <item x="3"/>
        <item x="72"/>
        <item t="default"/>
      </items>
    </pivotField>
    <pivotField dataField="1" dragToRow="0" dragToCol="0" dragToPage="0" showAll="0" defaultSubtotal="0"/>
  </pivotFields>
  <rowFields count="3">
    <field x="17"/>
    <field x="19"/>
    <field x="18"/>
  </rowFields>
  <rowItems count="14">
    <i>
      <x/>
    </i>
    <i r="1">
      <x v="2"/>
    </i>
    <i r="2">
      <x v="7"/>
    </i>
    <i r="2">
      <x v="13"/>
    </i>
    <i r="2">
      <x v="14"/>
    </i>
    <i r="2">
      <x v="18"/>
    </i>
    <i r="2">
      <x v="19"/>
    </i>
    <i r="2">
      <x v="28"/>
    </i>
    <i r="1">
      <x v="29"/>
    </i>
    <i r="2">
      <x v="20"/>
    </i>
    <i r="1">
      <x v="32"/>
    </i>
    <i r="2">
      <x v="3"/>
    </i>
    <i r="2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6" hier="-1"/>
    <pageField fld="15" hier="-1"/>
  </pageFields>
  <dataFields count="4">
    <dataField name="Dotação Inicial" fld="10" baseField="16" baseItem="2" numFmtId="4"/>
    <dataField name="Dotação Atualizada" fld="11" baseField="16" baseItem="2" numFmtId="4"/>
    <dataField name="Valor Liquidado" fld="13" baseField="16" baseItem="2" numFmtId="4"/>
    <dataField name="(% Liq)" fld="20" baseField="17" baseItem="18" numFmtId="164"/>
  </dataFields>
  <formats count="37">
    <format dxfId="36">
      <pivotArea field="17" type="button" dataOnly="0" labelOnly="1" outline="0" axis="axisRow" fieldPosition="0"/>
    </format>
    <format dxfId="35">
      <pivotArea dataOnly="0" labelOnly="1" fieldPosition="0">
        <references count="1">
          <reference field="17" count="10">
            <x v="0"/>
            <x v="2"/>
            <x v="4"/>
            <x v="6"/>
            <x v="8"/>
            <x v="9"/>
            <x v="11"/>
            <x v="15"/>
            <x v="18"/>
            <x v="20"/>
          </reference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2">
          <reference field="17" count="1" selected="0">
            <x v="0"/>
          </reference>
          <reference field="19" count="3">
            <x v="2"/>
            <x v="29"/>
            <x v="32"/>
          </reference>
        </references>
      </pivotArea>
    </format>
    <format dxfId="32">
      <pivotArea dataOnly="0" labelOnly="1" fieldPosition="0">
        <references count="2">
          <reference field="17" count="1" selected="0">
            <x v="2"/>
          </reference>
          <reference field="19" count="1">
            <x v="44"/>
          </reference>
        </references>
      </pivotArea>
    </format>
    <format dxfId="31">
      <pivotArea dataOnly="0" labelOnly="1" fieldPosition="0">
        <references count="2">
          <reference field="17" count="1" selected="0">
            <x v="4"/>
          </reference>
          <reference field="19" count="2">
            <x v="2"/>
            <x v="58"/>
          </reference>
        </references>
      </pivotArea>
    </format>
    <format dxfId="30">
      <pivotArea dataOnly="0" labelOnly="1" fieldPosition="0">
        <references count="2">
          <reference field="17" count="1" selected="0">
            <x v="6"/>
          </reference>
          <reference field="19" count="1">
            <x v="37"/>
          </reference>
        </references>
      </pivotArea>
    </format>
    <format dxfId="29">
      <pivotArea dataOnly="0" labelOnly="1" fieldPosition="0">
        <references count="2">
          <reference field="17" count="1" selected="0">
            <x v="8"/>
          </reference>
          <reference field="19" count="2">
            <x v="27"/>
            <x v="53"/>
          </reference>
        </references>
      </pivotArea>
    </format>
    <format dxfId="28">
      <pivotArea dataOnly="0" labelOnly="1" fieldPosition="0">
        <references count="2">
          <reference field="17" count="1" selected="0">
            <x v="9"/>
          </reference>
          <reference field="19" count="1">
            <x v="2"/>
          </reference>
        </references>
      </pivotArea>
    </format>
    <format dxfId="27">
      <pivotArea dataOnly="0" labelOnly="1" fieldPosition="0">
        <references count="2">
          <reference field="17" count="1" selected="0">
            <x v="11"/>
          </reference>
          <reference field="19" count="3">
            <x v="20"/>
            <x v="21"/>
            <x v="22"/>
          </reference>
        </references>
      </pivotArea>
    </format>
    <format dxfId="26">
      <pivotArea dataOnly="0" labelOnly="1" fieldPosition="0">
        <references count="2">
          <reference field="17" count="1" selected="0">
            <x v="15"/>
          </reference>
          <reference field="19" count="5">
            <x v="1"/>
            <x v="2"/>
            <x v="4"/>
            <x v="6"/>
            <x v="10"/>
          </reference>
        </references>
      </pivotArea>
    </format>
    <format dxfId="25">
      <pivotArea dataOnly="0" labelOnly="1" fieldPosition="0">
        <references count="2">
          <reference field="17" count="1" selected="0">
            <x v="18"/>
          </reference>
          <reference field="19" count="2">
            <x v="68"/>
            <x v="69"/>
          </reference>
        </references>
      </pivotArea>
    </format>
    <format dxfId="24">
      <pivotArea dataOnly="0" labelOnly="1" fieldPosition="0">
        <references count="2">
          <reference field="17" count="1" selected="0">
            <x v="20"/>
          </reference>
          <reference field="19" count="1">
            <x v="2"/>
          </reference>
        </references>
      </pivotArea>
    </format>
    <format dxfId="23">
      <pivotArea dataOnly="0" labelOnly="1" fieldPosition="0">
        <references count="3">
          <reference field="17" count="1" selected="0">
            <x v="0"/>
          </reference>
          <reference field="18" count="6">
            <x v="7"/>
            <x v="13"/>
            <x v="14"/>
            <x v="18"/>
            <x v="19"/>
            <x v="28"/>
          </reference>
          <reference field="19" count="1" selected="0">
            <x v="2"/>
          </reference>
        </references>
      </pivotArea>
    </format>
    <format dxfId="22">
      <pivotArea dataOnly="0" labelOnly="1" fieldPosition="0">
        <references count="3">
          <reference field="17" count="1" selected="0">
            <x v="0"/>
          </reference>
          <reference field="18" count="1">
            <x v="20"/>
          </reference>
          <reference field="19" count="1" selected="0">
            <x v="29"/>
          </reference>
        </references>
      </pivotArea>
    </format>
    <format dxfId="21">
      <pivotArea dataOnly="0" labelOnly="1" fieldPosition="0">
        <references count="3">
          <reference field="17" count="1" selected="0">
            <x v="0"/>
          </reference>
          <reference field="18" count="2">
            <x v="3"/>
            <x v="4"/>
          </reference>
          <reference field="19" count="1" selected="0">
            <x v="32"/>
          </reference>
        </references>
      </pivotArea>
    </format>
    <format dxfId="20">
      <pivotArea dataOnly="0" labelOnly="1" fieldPosition="0">
        <references count="3">
          <reference field="17" count="1" selected="0">
            <x v="2"/>
          </reference>
          <reference field="18" count="2">
            <x v="36"/>
            <x v="47"/>
          </reference>
          <reference field="19" count="1" selected="0">
            <x v="44"/>
          </reference>
        </references>
      </pivotArea>
    </format>
    <format dxfId="19">
      <pivotArea dataOnly="0" labelOnly="1" fieldPosition="0">
        <references count="3">
          <reference field="17" count="1" selected="0">
            <x v="4"/>
          </reference>
          <reference field="18" count="1">
            <x v="12"/>
          </reference>
          <reference field="19" count="1" selected="0">
            <x v="2"/>
          </reference>
        </references>
      </pivotArea>
    </format>
    <format dxfId="18">
      <pivotArea dataOnly="0" labelOnly="1" fieldPosition="0">
        <references count="3">
          <reference field="17" count="1" selected="0">
            <x v="4"/>
          </reference>
          <reference field="18" count="2">
            <x v="0"/>
            <x v="11"/>
          </reference>
          <reference field="19" count="1" selected="0">
            <x v="58"/>
          </reference>
        </references>
      </pivotArea>
    </format>
    <format dxfId="17">
      <pivotArea dataOnly="0" labelOnly="1" fieldPosition="0">
        <references count="3">
          <reference field="17" count="1" selected="0">
            <x v="6"/>
          </reference>
          <reference field="18" count="1">
            <x v="27"/>
          </reference>
          <reference field="19" count="1" selected="0">
            <x v="37"/>
          </reference>
        </references>
      </pivotArea>
    </format>
    <format dxfId="16">
      <pivotArea dataOnly="0" labelOnly="1" fieldPosition="0">
        <references count="3">
          <reference field="17" count="1" selected="0">
            <x v="8"/>
          </reference>
          <reference field="18" count="2">
            <x v="23"/>
            <x v="41"/>
          </reference>
          <reference field="19" count="1" selected="0">
            <x v="27"/>
          </reference>
        </references>
      </pivotArea>
    </format>
    <format dxfId="15">
      <pivotArea dataOnly="0" labelOnly="1" fieldPosition="0">
        <references count="3">
          <reference field="17" count="1" selected="0">
            <x v="8"/>
          </reference>
          <reference field="18" count="1">
            <x v="6"/>
          </reference>
          <reference field="19" count="1" selected="0">
            <x v="53"/>
          </reference>
        </references>
      </pivotArea>
    </format>
    <format dxfId="14">
      <pivotArea dataOnly="0" labelOnly="1" fieldPosition="0">
        <references count="3">
          <reference field="17" count="1" selected="0">
            <x v="9"/>
          </reference>
          <reference field="18" count="1">
            <x v="24"/>
          </reference>
          <reference field="19" count="1" selected="0">
            <x v="2"/>
          </reference>
        </references>
      </pivotArea>
    </format>
    <format dxfId="13">
      <pivotArea dataOnly="0" labelOnly="1" fieldPosition="0">
        <references count="3">
          <reference field="17" count="1" selected="0">
            <x v="11"/>
          </reference>
          <reference field="18" count="1">
            <x v="33"/>
          </reference>
          <reference field="19" count="1" selected="0">
            <x v="20"/>
          </reference>
        </references>
      </pivotArea>
    </format>
    <format dxfId="12">
      <pivotArea dataOnly="0" labelOnly="1" fieldPosition="0">
        <references count="3">
          <reference field="17" count="1" selected="0">
            <x v="11"/>
          </reference>
          <reference field="18" count="1">
            <x v="2"/>
          </reference>
          <reference field="19" count="1" selected="0">
            <x v="21"/>
          </reference>
        </references>
      </pivotArea>
    </format>
    <format dxfId="11">
      <pivotArea dataOnly="0" labelOnly="1" fieldPosition="0">
        <references count="3">
          <reference field="17" count="1" selected="0">
            <x v="11"/>
          </reference>
          <reference field="18" count="1">
            <x v="5"/>
          </reference>
          <reference field="19" count="1" selected="0">
            <x v="22"/>
          </reference>
        </references>
      </pivotArea>
    </format>
    <format dxfId="10">
      <pivotArea dataOnly="0" labelOnly="1" fieldPosition="0">
        <references count="3">
          <reference field="17" count="1" selected="0">
            <x v="15"/>
          </reference>
          <reference field="18" count="2">
            <x v="10"/>
            <x v="21"/>
          </reference>
          <reference field="19" count="1" selected="0">
            <x v="1"/>
          </reference>
        </references>
      </pivotArea>
    </format>
    <format dxfId="9">
      <pivotArea dataOnly="0" labelOnly="1" fieldPosition="0">
        <references count="3">
          <reference field="17" count="1" selected="0">
            <x v="15"/>
          </reference>
          <reference field="18" count="1">
            <x v="38"/>
          </reference>
          <reference field="19" count="1" selected="0">
            <x v="2"/>
          </reference>
        </references>
      </pivotArea>
    </format>
    <format dxfId="8">
      <pivotArea dataOnly="0" labelOnly="1" fieldPosition="0">
        <references count="3">
          <reference field="17" count="1" selected="0">
            <x v="15"/>
          </reference>
          <reference field="18" count="3">
            <x v="25"/>
            <x v="40"/>
            <x v="45"/>
          </reference>
          <reference field="19" count="1" selected="0">
            <x v="4"/>
          </reference>
        </references>
      </pivotArea>
    </format>
    <format dxfId="7">
      <pivotArea dataOnly="0" labelOnly="1" fieldPosition="0">
        <references count="3">
          <reference field="17" count="1" selected="0">
            <x v="15"/>
          </reference>
          <reference field="18" count="8">
            <x v="9"/>
            <x v="22"/>
            <x v="26"/>
            <x v="34"/>
            <x v="42"/>
            <x v="43"/>
            <x v="44"/>
            <x v="46"/>
          </reference>
          <reference field="19" count="1" selected="0">
            <x v="6"/>
          </reference>
        </references>
      </pivotArea>
    </format>
    <format dxfId="6">
      <pivotArea dataOnly="0" labelOnly="1" fieldPosition="0">
        <references count="3">
          <reference field="17" count="1" selected="0">
            <x v="15"/>
          </reference>
          <reference field="18" count="7">
            <x v="1"/>
            <x v="8"/>
            <x v="29"/>
            <x v="30"/>
            <x v="31"/>
            <x v="32"/>
            <x v="35"/>
          </reference>
          <reference field="19" count="1" selected="0">
            <x v="10"/>
          </reference>
        </references>
      </pivotArea>
    </format>
    <format dxfId="5">
      <pivotArea dataOnly="0" labelOnly="1" fieldPosition="0">
        <references count="3">
          <reference field="17" count="1" selected="0">
            <x v="18"/>
          </reference>
          <reference field="18" count="1">
            <x v="39"/>
          </reference>
          <reference field="19" count="1" selected="0">
            <x v="68"/>
          </reference>
        </references>
      </pivotArea>
    </format>
    <format dxfId="4">
      <pivotArea dataOnly="0" labelOnly="1" fieldPosition="0">
        <references count="3">
          <reference field="17" count="1" selected="0">
            <x v="18"/>
          </reference>
          <reference field="18" count="1">
            <x v="37"/>
          </reference>
          <reference field="19" count="1" selected="0">
            <x v="69"/>
          </reference>
        </references>
      </pivotArea>
    </format>
    <format dxfId="3">
      <pivotArea dataOnly="0" labelOnly="1" fieldPosition="0">
        <references count="3">
          <reference field="17" count="1" selected="0">
            <x v="20"/>
          </reference>
          <reference field="18" count="3">
            <x v="15"/>
            <x v="16"/>
            <x v="17"/>
          </reference>
          <reference field="19" count="1" selected="0">
            <x v="2"/>
          </reference>
        </references>
      </pivotArea>
    </format>
    <format dxfId="2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T1843" totalsRowShown="0" dataDxfId="42" dataCellStyle="Vírgula">
  <autoFilter ref="A1:T1843"/>
  <tableColumns count="20">
    <tableColumn id="1" name="cdunidadegestora"/>
    <tableColumn id="2" name="nmunidadegestora"/>
    <tableColumn id="3" name="cdfuncao"/>
    <tableColumn id="4" name="nmfuncao"/>
    <tableColumn id="5" name="cdprograma"/>
    <tableColumn id="6" name="nmprograma"/>
    <tableColumn id="7" name="cdsubacao"/>
    <tableColumn id="8" name="nmsubacao"/>
    <tableColumn id="9" name="cdgruponaturezadespesa"/>
    <tableColumn id="10" name="nmgruponaturezadespesa"/>
    <tableColumn id="11" name="vldotacaoinicial" dataDxfId="47" dataCellStyle="Vírgula"/>
    <tableColumn id="12" name="vldotacaoatualizada" dataDxfId="46" dataCellStyle="Vírgula"/>
    <tableColumn id="13" name="vlempenhado" dataDxfId="45" dataCellStyle="Vírgula"/>
    <tableColumn id="14" name="vlliquidado" dataDxfId="44" dataCellStyle="Vírgula"/>
    <tableColumn id="15" name="vlpago" dataDxfId="43" dataCellStyle="Vírgula"/>
    <tableColumn id="16" name="LDO" dataDxfId="41" dataCellStyle="Vírgula">
      <calculatedColumnFormula>VLOOKUP(Tabela1[[#This Row],[cdsubacao]],LDO!$B$2:$D$115,3,0)</calculatedColumnFormula>
    </tableColumn>
    <tableColumn id="17" name="UG" dataDxfId="40" dataCellStyle="Vírgula">
      <calculatedColumnFormula>CONCATENATE(Tabela1[[#This Row],[cdunidadegestora]]," - ",Tabela1[[#This Row],[nmunidadegestora]])</calculatedColumnFormula>
    </tableColumn>
    <tableColumn id="18" name="Função" dataDxfId="39" dataCellStyle="Vírgula">
      <calculatedColumnFormula>CONCATENATE(Tabela1[[#This Row],[cdfuncao]]," - ",Tabela1[[#This Row],[nmfuncao]])</calculatedColumnFormula>
    </tableColumn>
    <tableColumn id="19" name="Subação" dataDxfId="38" dataCellStyle="Vírgula">
      <calculatedColumnFormula>VLOOKUP(Tabela1[[#This Row],[cdsubacao]],LDO!$B$2:$E$115,4,0)</calculatedColumnFormula>
    </tableColumn>
    <tableColumn id="20" name="Programa" dataDxfId="37" dataCellStyle="Vírgula">
      <calculatedColumnFormula>CONCATENATE(Tabela1[[#This Row],[cdprograma]]," - ",Tabela1[[#This Row],[nmprograma]])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>
      <selection activeCell="A132" sqref="A2:C132"/>
    </sheetView>
  </sheetViews>
  <sheetFormatPr defaultRowHeight="15" x14ac:dyDescent="0.25"/>
  <cols>
    <col min="1" max="1" width="9.140625" style="1"/>
    <col min="2" max="2" width="6.42578125" style="8" bestFit="1" customWidth="1"/>
    <col min="3" max="3" width="105.85546875" style="1" customWidth="1"/>
    <col min="4" max="16384" width="9.140625" style="1"/>
  </cols>
  <sheetData>
    <row r="1" spans="1:3" x14ac:dyDescent="0.25">
      <c r="B1" s="13"/>
      <c r="C1" s="13"/>
    </row>
    <row r="2" spans="1:3" x14ac:dyDescent="0.25">
      <c r="A2" s="1" t="s">
        <v>141</v>
      </c>
      <c r="B2" s="2">
        <v>11324</v>
      </c>
      <c r="C2" s="3" t="s">
        <v>0</v>
      </c>
    </row>
    <row r="3" spans="1:3" x14ac:dyDescent="0.25">
      <c r="A3" s="1" t="s">
        <v>141</v>
      </c>
      <c r="B3" s="2">
        <v>11320</v>
      </c>
      <c r="C3" s="3" t="s">
        <v>1</v>
      </c>
    </row>
    <row r="4" spans="1:3" x14ac:dyDescent="0.25">
      <c r="A4" s="1" t="s">
        <v>141</v>
      </c>
      <c r="B4" s="2">
        <v>12191</v>
      </c>
      <c r="C4" s="3" t="s">
        <v>2</v>
      </c>
    </row>
    <row r="5" spans="1:3" x14ac:dyDescent="0.25">
      <c r="A5" s="1" t="s">
        <v>141</v>
      </c>
      <c r="B5" s="2">
        <v>12586</v>
      </c>
      <c r="C5" s="3" t="s">
        <v>3</v>
      </c>
    </row>
    <row r="6" spans="1:3" x14ac:dyDescent="0.25">
      <c r="A6" s="1" t="s">
        <v>141</v>
      </c>
      <c r="B6" s="2">
        <v>12588</v>
      </c>
      <c r="C6" s="3" t="s">
        <v>4</v>
      </c>
    </row>
    <row r="7" spans="1:3" x14ac:dyDescent="0.25">
      <c r="A7" s="1" t="s">
        <v>141</v>
      </c>
      <c r="B7" s="2">
        <v>12664</v>
      </c>
      <c r="C7" s="3" t="s">
        <v>5</v>
      </c>
    </row>
    <row r="8" spans="1:3" x14ac:dyDescent="0.25">
      <c r="A8" s="1" t="s">
        <v>141</v>
      </c>
      <c r="B8" s="2">
        <v>14147</v>
      </c>
      <c r="C8" s="3" t="s">
        <v>6</v>
      </c>
    </row>
    <row r="9" spans="1:3" x14ac:dyDescent="0.25">
      <c r="A9" s="1" t="s">
        <v>141</v>
      </c>
      <c r="B9" s="2">
        <v>12666</v>
      </c>
      <c r="C9" s="3" t="s">
        <v>7</v>
      </c>
    </row>
    <row r="10" spans="1:3" x14ac:dyDescent="0.25">
      <c r="A10" s="1" t="s">
        <v>141</v>
      </c>
      <c r="B10" s="2">
        <v>12665</v>
      </c>
      <c r="C10" s="3" t="s">
        <v>8</v>
      </c>
    </row>
    <row r="11" spans="1:3" x14ac:dyDescent="0.25">
      <c r="B11" s="12"/>
      <c r="C11" s="12"/>
    </row>
    <row r="12" spans="1:3" x14ac:dyDescent="0.25">
      <c r="A12" s="1" t="s">
        <v>140</v>
      </c>
      <c r="B12" s="2">
        <v>12599</v>
      </c>
      <c r="C12" s="3" t="s">
        <v>9</v>
      </c>
    </row>
    <row r="13" spans="1:3" x14ac:dyDescent="0.25">
      <c r="A13" s="1" t="s">
        <v>140</v>
      </c>
      <c r="B13" s="2">
        <v>12605</v>
      </c>
      <c r="C13" s="3" t="s">
        <v>10</v>
      </c>
    </row>
    <row r="14" spans="1:3" x14ac:dyDescent="0.25">
      <c r="A14" s="1" t="s">
        <v>140</v>
      </c>
      <c r="B14" s="2">
        <v>12606</v>
      </c>
      <c r="C14" s="3" t="s">
        <v>11</v>
      </c>
    </row>
    <row r="15" spans="1:3" x14ac:dyDescent="0.25">
      <c r="B15" s="12"/>
      <c r="C15" s="12"/>
    </row>
    <row r="16" spans="1:3" x14ac:dyDescent="0.25">
      <c r="A16" s="1" t="s">
        <v>139</v>
      </c>
      <c r="B16" s="2">
        <v>12536</v>
      </c>
      <c r="C16" s="3" t="s">
        <v>12</v>
      </c>
    </row>
    <row r="17" spans="1:3" x14ac:dyDescent="0.25">
      <c r="A17" s="1" t="s">
        <v>139</v>
      </c>
      <c r="B17" s="2" t="s">
        <v>13</v>
      </c>
      <c r="C17" s="3" t="s">
        <v>14</v>
      </c>
    </row>
    <row r="18" spans="1:3" x14ac:dyDescent="0.25">
      <c r="A18" s="1" t="s">
        <v>139</v>
      </c>
      <c r="B18" s="2">
        <v>12541</v>
      </c>
      <c r="C18" s="3" t="s">
        <v>15</v>
      </c>
    </row>
    <row r="19" spans="1:3" x14ac:dyDescent="0.25">
      <c r="A19" s="1" t="s">
        <v>139</v>
      </c>
      <c r="B19" s="2">
        <v>10924</v>
      </c>
      <c r="C19" s="3" t="s">
        <v>16</v>
      </c>
    </row>
    <row r="20" spans="1:3" x14ac:dyDescent="0.25">
      <c r="A20" s="1" t="s">
        <v>139</v>
      </c>
      <c r="B20" s="2">
        <v>10924</v>
      </c>
      <c r="C20" s="3" t="s">
        <v>17</v>
      </c>
    </row>
    <row r="21" spans="1:3" x14ac:dyDescent="0.25">
      <c r="B21" s="12"/>
      <c r="C21" s="12"/>
    </row>
    <row r="22" spans="1:3" x14ac:dyDescent="0.25">
      <c r="A22" s="1" t="s">
        <v>138</v>
      </c>
      <c r="B22" s="2" t="s">
        <v>18</v>
      </c>
      <c r="C22" s="3" t="s">
        <v>19</v>
      </c>
    </row>
    <row r="23" spans="1:3" x14ac:dyDescent="0.25">
      <c r="A23" s="1" t="s">
        <v>138</v>
      </c>
      <c r="B23" s="4" t="s">
        <v>20</v>
      </c>
      <c r="C23" s="5" t="s">
        <v>21</v>
      </c>
    </row>
    <row r="24" spans="1:3" x14ac:dyDescent="0.25">
      <c r="A24" s="1" t="s">
        <v>138</v>
      </c>
      <c r="B24" s="2" t="s">
        <v>22</v>
      </c>
      <c r="C24" s="3" t="s">
        <v>23</v>
      </c>
    </row>
    <row r="25" spans="1:3" x14ac:dyDescent="0.25">
      <c r="B25" s="12"/>
      <c r="C25" s="12"/>
    </row>
    <row r="26" spans="1:3" x14ac:dyDescent="0.25">
      <c r="A26" s="1" t="s">
        <v>137</v>
      </c>
      <c r="B26" s="2">
        <v>12935</v>
      </c>
      <c r="C26" s="3" t="s">
        <v>24</v>
      </c>
    </row>
    <row r="27" spans="1:3" x14ac:dyDescent="0.25">
      <c r="A27" s="1" t="s">
        <v>137</v>
      </c>
      <c r="B27" s="2">
        <v>8575</v>
      </c>
      <c r="C27" s="3" t="s">
        <v>25</v>
      </c>
    </row>
    <row r="28" spans="1:3" x14ac:dyDescent="0.25">
      <c r="A28" s="1" t="s">
        <v>137</v>
      </c>
      <c r="B28" s="2">
        <v>12932</v>
      </c>
      <c r="C28" s="3" t="s">
        <v>26</v>
      </c>
    </row>
    <row r="29" spans="1:3" x14ac:dyDescent="0.25">
      <c r="A29" s="1" t="s">
        <v>137</v>
      </c>
      <c r="B29" s="2">
        <v>8579</v>
      </c>
      <c r="C29" s="3" t="s">
        <v>27</v>
      </c>
    </row>
    <row r="30" spans="1:3" x14ac:dyDescent="0.25">
      <c r="B30" s="12"/>
      <c r="C30" s="12"/>
    </row>
    <row r="31" spans="1:3" x14ac:dyDescent="0.25">
      <c r="A31" s="1" t="s">
        <v>136</v>
      </c>
      <c r="B31" s="2">
        <v>12730</v>
      </c>
      <c r="C31" s="3" t="s">
        <v>28</v>
      </c>
    </row>
    <row r="32" spans="1:3" x14ac:dyDescent="0.25">
      <c r="A32" s="1" t="s">
        <v>136</v>
      </c>
      <c r="B32" s="2">
        <v>12027</v>
      </c>
      <c r="C32" s="3" t="s">
        <v>29</v>
      </c>
    </row>
    <row r="33" spans="1:3" x14ac:dyDescent="0.25">
      <c r="B33" s="12"/>
      <c r="C33" s="12"/>
    </row>
    <row r="34" spans="1:3" x14ac:dyDescent="0.25">
      <c r="A34" s="1" t="s">
        <v>135</v>
      </c>
      <c r="B34" s="2">
        <v>5314</v>
      </c>
      <c r="C34" s="3" t="s">
        <v>30</v>
      </c>
    </row>
    <row r="35" spans="1:3" x14ac:dyDescent="0.25">
      <c r="A35" s="1" t="s">
        <v>135</v>
      </c>
      <c r="B35" s="2">
        <v>9111</v>
      </c>
      <c r="C35" s="3" t="s">
        <v>31</v>
      </c>
    </row>
    <row r="36" spans="1:3" x14ac:dyDescent="0.25">
      <c r="B36" s="12"/>
      <c r="C36" s="12"/>
    </row>
    <row r="37" spans="1:3" x14ac:dyDescent="0.25">
      <c r="A37" s="1" t="s">
        <v>134</v>
      </c>
      <c r="B37" s="2" t="s">
        <v>32</v>
      </c>
      <c r="C37" s="3" t="s">
        <v>33</v>
      </c>
    </row>
    <row r="38" spans="1:3" x14ac:dyDescent="0.25">
      <c r="A38" s="1" t="s">
        <v>134</v>
      </c>
      <c r="B38" s="2" t="s">
        <v>34</v>
      </c>
      <c r="C38" s="3" t="s">
        <v>35</v>
      </c>
    </row>
    <row r="39" spans="1:3" x14ac:dyDescent="0.25">
      <c r="A39" s="1" t="s">
        <v>134</v>
      </c>
      <c r="B39" s="2" t="s">
        <v>36</v>
      </c>
      <c r="C39" s="3" t="s">
        <v>37</v>
      </c>
    </row>
    <row r="40" spans="1:3" x14ac:dyDescent="0.25">
      <c r="A40" s="1" t="s">
        <v>134</v>
      </c>
      <c r="B40" s="2">
        <v>12227</v>
      </c>
      <c r="C40" s="3" t="s">
        <v>38</v>
      </c>
    </row>
    <row r="41" spans="1:3" x14ac:dyDescent="0.25">
      <c r="A41" s="1" t="s">
        <v>134</v>
      </c>
      <c r="B41" s="2">
        <v>6661</v>
      </c>
      <c r="C41" s="3" t="s">
        <v>39</v>
      </c>
    </row>
    <row r="42" spans="1:3" x14ac:dyDescent="0.25">
      <c r="A42" s="1" t="s">
        <v>134</v>
      </c>
      <c r="B42" s="2" t="s">
        <v>40</v>
      </c>
      <c r="C42" s="3" t="s">
        <v>41</v>
      </c>
    </row>
    <row r="43" spans="1:3" x14ac:dyDescent="0.25">
      <c r="A43" s="1" t="s">
        <v>134</v>
      </c>
      <c r="B43" s="2" t="s">
        <v>42</v>
      </c>
      <c r="C43" s="3" t="s">
        <v>43</v>
      </c>
    </row>
    <row r="44" spans="1:3" x14ac:dyDescent="0.25">
      <c r="A44" s="1" t="s">
        <v>134</v>
      </c>
      <c r="B44" s="2" t="s">
        <v>44</v>
      </c>
      <c r="C44" s="3" t="s">
        <v>45</v>
      </c>
    </row>
    <row r="45" spans="1:3" x14ac:dyDescent="0.25">
      <c r="A45" s="1" t="s">
        <v>134</v>
      </c>
      <c r="B45" s="2">
        <v>846</v>
      </c>
      <c r="C45" s="3" t="s">
        <v>46</v>
      </c>
    </row>
    <row r="46" spans="1:3" x14ac:dyDescent="0.25">
      <c r="A46" s="1" t="s">
        <v>134</v>
      </c>
      <c r="B46" s="2">
        <v>910</v>
      </c>
      <c r="C46" s="3" t="s">
        <v>47</v>
      </c>
    </row>
    <row r="47" spans="1:3" x14ac:dyDescent="0.25">
      <c r="A47" s="1" t="s">
        <v>134</v>
      </c>
      <c r="B47" s="2">
        <v>335</v>
      </c>
      <c r="C47" s="3" t="s">
        <v>48</v>
      </c>
    </row>
    <row r="48" spans="1:3" x14ac:dyDescent="0.25">
      <c r="A48" s="1" t="s">
        <v>134</v>
      </c>
      <c r="B48" s="2">
        <v>1605</v>
      </c>
      <c r="C48" s="3" t="s">
        <v>49</v>
      </c>
    </row>
    <row r="49" spans="1:3" x14ac:dyDescent="0.25">
      <c r="A49" s="1" t="s">
        <v>134</v>
      </c>
      <c r="B49" s="2">
        <v>2002</v>
      </c>
      <c r="C49" s="3" t="s">
        <v>50</v>
      </c>
    </row>
    <row r="50" spans="1:3" x14ac:dyDescent="0.25">
      <c r="A50" s="1" t="s">
        <v>134</v>
      </c>
      <c r="B50" s="2">
        <v>3548</v>
      </c>
      <c r="C50" s="3" t="s">
        <v>51</v>
      </c>
    </row>
    <row r="51" spans="1:3" x14ac:dyDescent="0.25">
      <c r="A51" s="1" t="s">
        <v>134</v>
      </c>
      <c r="B51" s="2">
        <v>2255</v>
      </c>
      <c r="C51" s="3" t="s">
        <v>52</v>
      </c>
    </row>
    <row r="52" spans="1:3" x14ac:dyDescent="0.25">
      <c r="A52" s="1" t="s">
        <v>134</v>
      </c>
      <c r="B52" s="2">
        <v>11220</v>
      </c>
      <c r="C52" s="3" t="s">
        <v>53</v>
      </c>
    </row>
    <row r="53" spans="1:3" x14ac:dyDescent="0.25">
      <c r="A53" s="1" t="s">
        <v>134</v>
      </c>
      <c r="B53" s="2">
        <v>12672</v>
      </c>
      <c r="C53" s="3" t="s">
        <v>54</v>
      </c>
    </row>
    <row r="54" spans="1:3" x14ac:dyDescent="0.25">
      <c r="A54" s="1" t="s">
        <v>134</v>
      </c>
      <c r="B54" s="2">
        <v>852</v>
      </c>
      <c r="C54" s="3" t="s">
        <v>55</v>
      </c>
    </row>
    <row r="55" spans="1:3" x14ac:dyDescent="0.25">
      <c r="A55" s="1" t="s">
        <v>134</v>
      </c>
      <c r="B55" s="2">
        <v>12697</v>
      </c>
      <c r="C55" s="3" t="s">
        <v>56</v>
      </c>
    </row>
    <row r="56" spans="1:3" x14ac:dyDescent="0.25">
      <c r="A56" s="1" t="s">
        <v>134</v>
      </c>
      <c r="B56" s="2">
        <v>12440</v>
      </c>
      <c r="C56" s="3" t="s">
        <v>57</v>
      </c>
    </row>
    <row r="57" spans="1:3" x14ac:dyDescent="0.25">
      <c r="A57" s="1" t="s">
        <v>134</v>
      </c>
      <c r="B57" s="2">
        <v>1239</v>
      </c>
      <c r="C57" s="3" t="s">
        <v>58</v>
      </c>
    </row>
    <row r="58" spans="1:3" x14ac:dyDescent="0.25">
      <c r="A58" s="1" t="s">
        <v>134</v>
      </c>
      <c r="B58" s="2">
        <v>2227</v>
      </c>
      <c r="C58" s="3" t="s">
        <v>59</v>
      </c>
    </row>
    <row r="59" spans="1:3" x14ac:dyDescent="0.25">
      <c r="A59" s="1" t="s">
        <v>134</v>
      </c>
      <c r="B59" s="2">
        <v>70</v>
      </c>
      <c r="C59" s="3" t="s">
        <v>60</v>
      </c>
    </row>
    <row r="60" spans="1:3" x14ac:dyDescent="0.25">
      <c r="B60" s="11"/>
      <c r="C60" s="11"/>
    </row>
    <row r="61" spans="1:3" x14ac:dyDescent="0.25">
      <c r="A61" s="1" t="s">
        <v>133</v>
      </c>
      <c r="B61" s="2">
        <v>2967</v>
      </c>
      <c r="C61" s="3" t="s">
        <v>61</v>
      </c>
    </row>
    <row r="62" spans="1:3" x14ac:dyDescent="0.25">
      <c r="A62" s="1" t="s">
        <v>133</v>
      </c>
      <c r="B62" s="2">
        <v>11348</v>
      </c>
      <c r="C62" s="3" t="s">
        <v>62</v>
      </c>
    </row>
    <row r="63" spans="1:3" x14ac:dyDescent="0.25">
      <c r="A63" s="1" t="s">
        <v>133</v>
      </c>
      <c r="B63" s="2">
        <v>11310</v>
      </c>
      <c r="C63" s="6" t="s">
        <v>63</v>
      </c>
    </row>
    <row r="64" spans="1:3" x14ac:dyDescent="0.25">
      <c r="B64" s="11"/>
      <c r="C64" s="11"/>
    </row>
    <row r="65" spans="1:3" x14ac:dyDescent="0.25">
      <c r="A65" s="1" t="s">
        <v>132</v>
      </c>
      <c r="B65" s="2">
        <v>12737</v>
      </c>
      <c r="C65" s="6" t="s">
        <v>64</v>
      </c>
    </row>
    <row r="66" spans="1:3" x14ac:dyDescent="0.25">
      <c r="B66" s="11"/>
      <c r="C66" s="11"/>
    </row>
    <row r="67" spans="1:3" x14ac:dyDescent="0.25">
      <c r="A67" s="1" t="s">
        <v>131</v>
      </c>
      <c r="B67" s="2">
        <v>13096</v>
      </c>
      <c r="C67" s="3" t="s">
        <v>65</v>
      </c>
    </row>
    <row r="68" spans="1:3" x14ac:dyDescent="0.25">
      <c r="B68" s="11"/>
      <c r="C68" s="11"/>
    </row>
    <row r="69" spans="1:3" x14ac:dyDescent="0.25">
      <c r="A69" s="1" t="s">
        <v>130</v>
      </c>
      <c r="B69" s="2">
        <v>7658</v>
      </c>
      <c r="C69" s="3" t="s">
        <v>66</v>
      </c>
    </row>
    <row r="70" spans="1:3" x14ac:dyDescent="0.25">
      <c r="B70" s="11"/>
      <c r="C70" s="11"/>
    </row>
    <row r="71" spans="1:3" x14ac:dyDescent="0.25">
      <c r="A71" s="1" t="s">
        <v>129</v>
      </c>
      <c r="B71" s="2">
        <v>2008</v>
      </c>
      <c r="C71" s="3" t="s">
        <v>67</v>
      </c>
    </row>
    <row r="72" spans="1:3" x14ac:dyDescent="0.25">
      <c r="A72" s="1" t="s">
        <v>129</v>
      </c>
      <c r="B72" s="2">
        <v>9540</v>
      </c>
      <c r="C72" s="3" t="s">
        <v>68</v>
      </c>
    </row>
    <row r="73" spans="1:3" x14ac:dyDescent="0.25">
      <c r="A73" s="1" t="s">
        <v>129</v>
      </c>
      <c r="B73" s="2">
        <v>9559</v>
      </c>
      <c r="C73" s="3" t="s">
        <v>69</v>
      </c>
    </row>
    <row r="74" spans="1:3" x14ac:dyDescent="0.25">
      <c r="A74" s="1" t="s">
        <v>129</v>
      </c>
      <c r="B74" s="2">
        <v>9573</v>
      </c>
      <c r="C74" s="3" t="s">
        <v>70</v>
      </c>
    </row>
    <row r="75" spans="1:3" x14ac:dyDescent="0.25">
      <c r="A75" s="1" t="s">
        <v>129</v>
      </c>
      <c r="B75" s="2">
        <v>10237</v>
      </c>
      <c r="C75" s="3" t="s">
        <v>71</v>
      </c>
    </row>
    <row r="76" spans="1:3" x14ac:dyDescent="0.25">
      <c r="A76" s="1" t="s">
        <v>129</v>
      </c>
      <c r="B76" s="2">
        <v>10272</v>
      </c>
      <c r="C76" s="3" t="s">
        <v>72</v>
      </c>
    </row>
    <row r="77" spans="1:3" x14ac:dyDescent="0.25">
      <c r="A77" s="1" t="s">
        <v>129</v>
      </c>
      <c r="B77" s="2">
        <v>10273</v>
      </c>
      <c r="C77" s="3" t="s">
        <v>73</v>
      </c>
    </row>
    <row r="78" spans="1:3" x14ac:dyDescent="0.25">
      <c r="A78" s="1" t="s">
        <v>129</v>
      </c>
      <c r="B78" s="2">
        <v>10274</v>
      </c>
      <c r="C78" s="3" t="s">
        <v>74</v>
      </c>
    </row>
    <row r="79" spans="1:3" x14ac:dyDescent="0.25">
      <c r="A79" s="1" t="s">
        <v>129</v>
      </c>
      <c r="B79" s="2">
        <v>1245</v>
      </c>
      <c r="C79" s="3" t="s">
        <v>75</v>
      </c>
    </row>
    <row r="80" spans="1:3" x14ac:dyDescent="0.25">
      <c r="A80" s="1" t="s">
        <v>129</v>
      </c>
      <c r="B80" s="2">
        <v>10554</v>
      </c>
      <c r="C80" s="3" t="s">
        <v>76</v>
      </c>
    </row>
    <row r="81" spans="1:3" x14ac:dyDescent="0.25">
      <c r="A81" s="1" t="s">
        <v>129</v>
      </c>
      <c r="B81" s="2">
        <v>12642</v>
      </c>
      <c r="C81" s="3" t="s">
        <v>77</v>
      </c>
    </row>
    <row r="82" spans="1:3" x14ac:dyDescent="0.25">
      <c r="A82" s="1" t="s">
        <v>129</v>
      </c>
      <c r="B82" s="2">
        <v>12647</v>
      </c>
      <c r="C82" s="3" t="s">
        <v>78</v>
      </c>
    </row>
    <row r="83" spans="1:3" x14ac:dyDescent="0.25">
      <c r="A83" s="1" t="s">
        <v>129</v>
      </c>
      <c r="B83" s="2">
        <v>12648</v>
      </c>
      <c r="C83" s="3" t="s">
        <v>79</v>
      </c>
    </row>
    <row r="84" spans="1:3" x14ac:dyDescent="0.25">
      <c r="A84" s="1" t="s">
        <v>129</v>
      </c>
      <c r="B84" s="2">
        <v>13049</v>
      </c>
      <c r="C84" s="3" t="s">
        <v>80</v>
      </c>
    </row>
    <row r="85" spans="1:3" x14ac:dyDescent="0.25">
      <c r="B85" s="11"/>
      <c r="C85" s="11"/>
    </row>
    <row r="86" spans="1:3" x14ac:dyDescent="0.25">
      <c r="A86" s="1" t="s">
        <v>128</v>
      </c>
      <c r="B86" s="2">
        <v>14181</v>
      </c>
      <c r="C86" s="3" t="s">
        <v>81</v>
      </c>
    </row>
    <row r="87" spans="1:3" x14ac:dyDescent="0.25">
      <c r="A87" s="1" t="s">
        <v>128</v>
      </c>
      <c r="B87" s="2">
        <v>14183</v>
      </c>
      <c r="C87" s="3" t="s">
        <v>82</v>
      </c>
    </row>
    <row r="88" spans="1:3" x14ac:dyDescent="0.25">
      <c r="A88" s="1" t="s">
        <v>128</v>
      </c>
      <c r="B88" s="2">
        <v>14184</v>
      </c>
      <c r="C88" s="3" t="s">
        <v>83</v>
      </c>
    </row>
    <row r="89" spans="1:3" x14ac:dyDescent="0.25">
      <c r="A89" s="1" t="s">
        <v>128</v>
      </c>
      <c r="B89" s="2">
        <v>14186</v>
      </c>
      <c r="C89" s="3" t="s">
        <v>84</v>
      </c>
    </row>
    <row r="90" spans="1:3" x14ac:dyDescent="0.25">
      <c r="A90" s="1" t="s">
        <v>128</v>
      </c>
      <c r="B90" s="2">
        <v>599</v>
      </c>
      <c r="C90" s="3" t="s">
        <v>85</v>
      </c>
    </row>
    <row r="91" spans="1:3" x14ac:dyDescent="0.25">
      <c r="A91" s="1" t="s">
        <v>128</v>
      </c>
      <c r="B91" s="2">
        <v>526</v>
      </c>
      <c r="C91" s="3" t="s">
        <v>86</v>
      </c>
    </row>
    <row r="92" spans="1:3" x14ac:dyDescent="0.25">
      <c r="A92" s="1" t="s">
        <v>128</v>
      </c>
      <c r="B92" s="2">
        <v>583</v>
      </c>
      <c r="C92" s="3" t="s">
        <v>87</v>
      </c>
    </row>
    <row r="93" spans="1:3" x14ac:dyDescent="0.25">
      <c r="A93" s="1" t="s">
        <v>128</v>
      </c>
      <c r="B93" s="2">
        <v>922</v>
      </c>
      <c r="C93" s="3" t="s">
        <v>88</v>
      </c>
    </row>
    <row r="94" spans="1:3" x14ac:dyDescent="0.25">
      <c r="A94" s="1" t="s">
        <v>128</v>
      </c>
      <c r="B94" s="2">
        <v>744</v>
      </c>
      <c r="C94" s="3" t="s">
        <v>89</v>
      </c>
    </row>
    <row r="95" spans="1:3" x14ac:dyDescent="0.25">
      <c r="A95" s="1" t="s">
        <v>128</v>
      </c>
      <c r="B95" s="2">
        <v>812</v>
      </c>
      <c r="C95" s="3" t="s">
        <v>90</v>
      </c>
    </row>
    <row r="96" spans="1:3" x14ac:dyDescent="0.25">
      <c r="A96" s="1" t="s">
        <v>128</v>
      </c>
      <c r="B96" s="2">
        <v>815</v>
      </c>
      <c r="C96" s="3" t="s">
        <v>91</v>
      </c>
    </row>
    <row r="97" spans="1:3" x14ac:dyDescent="0.25">
      <c r="A97" s="1" t="s">
        <v>128</v>
      </c>
      <c r="B97" s="2">
        <v>949</v>
      </c>
      <c r="C97" s="3" t="s">
        <v>92</v>
      </c>
    </row>
    <row r="98" spans="1:3" x14ac:dyDescent="0.25">
      <c r="A98" s="1" t="s">
        <v>128</v>
      </c>
      <c r="B98" s="2">
        <v>281</v>
      </c>
      <c r="C98" s="3" t="s">
        <v>93</v>
      </c>
    </row>
    <row r="99" spans="1:3" x14ac:dyDescent="0.25">
      <c r="B99" s="12"/>
      <c r="C99" s="12"/>
    </row>
    <row r="100" spans="1:3" x14ac:dyDescent="0.25">
      <c r="A100" s="1" t="s">
        <v>127</v>
      </c>
      <c r="B100" s="2">
        <v>11510</v>
      </c>
      <c r="C100" s="3" t="s">
        <v>94</v>
      </c>
    </row>
    <row r="101" spans="1:3" x14ac:dyDescent="0.25">
      <c r="A101" s="1" t="s">
        <v>127</v>
      </c>
      <c r="B101" s="2">
        <v>11511</v>
      </c>
      <c r="C101" s="3" t="s">
        <v>95</v>
      </c>
    </row>
    <row r="102" spans="1:3" x14ac:dyDescent="0.25">
      <c r="A102" s="1" t="s">
        <v>127</v>
      </c>
      <c r="B102" s="2">
        <v>11512</v>
      </c>
      <c r="C102" s="3" t="s">
        <v>96</v>
      </c>
    </row>
    <row r="103" spans="1:3" x14ac:dyDescent="0.25">
      <c r="A103" s="1" t="s">
        <v>127</v>
      </c>
      <c r="B103" s="2">
        <v>13497</v>
      </c>
      <c r="C103" s="3" t="s">
        <v>97</v>
      </c>
    </row>
    <row r="104" spans="1:3" x14ac:dyDescent="0.25">
      <c r="A104" s="1" t="s">
        <v>127</v>
      </c>
      <c r="B104" s="2">
        <v>13502</v>
      </c>
      <c r="C104" s="3" t="s">
        <v>98</v>
      </c>
    </row>
    <row r="105" spans="1:3" x14ac:dyDescent="0.25">
      <c r="A105" s="1" t="s">
        <v>127</v>
      </c>
      <c r="B105" s="2">
        <v>13508</v>
      </c>
      <c r="C105" s="3" t="s">
        <v>99</v>
      </c>
    </row>
    <row r="106" spans="1:3" x14ac:dyDescent="0.25">
      <c r="B106" s="12"/>
      <c r="C106" s="12"/>
    </row>
    <row r="107" spans="1:3" x14ac:dyDescent="0.25">
      <c r="A107" s="1" t="s">
        <v>126</v>
      </c>
      <c r="B107" s="2">
        <v>12831</v>
      </c>
      <c r="C107" s="3" t="s">
        <v>100</v>
      </c>
    </row>
    <row r="108" spans="1:3" x14ac:dyDescent="0.25">
      <c r="A108" s="1" t="s">
        <v>126</v>
      </c>
      <c r="B108" s="2">
        <v>12832</v>
      </c>
      <c r="C108" s="3" t="s">
        <v>101</v>
      </c>
    </row>
    <row r="109" spans="1:3" x14ac:dyDescent="0.25">
      <c r="A109" s="1" t="s">
        <v>126</v>
      </c>
      <c r="B109" s="2">
        <v>12827</v>
      </c>
      <c r="C109" s="3" t="s">
        <v>102</v>
      </c>
    </row>
    <row r="110" spans="1:3" x14ac:dyDescent="0.25">
      <c r="A110" s="1" t="s">
        <v>126</v>
      </c>
      <c r="B110" s="2">
        <v>12834</v>
      </c>
      <c r="C110" s="3" t="s">
        <v>103</v>
      </c>
    </row>
    <row r="111" spans="1:3" x14ac:dyDescent="0.25">
      <c r="B111" s="7"/>
    </row>
    <row r="112" spans="1:3" x14ac:dyDescent="0.25">
      <c r="A112" s="1" t="s">
        <v>125</v>
      </c>
      <c r="B112" s="2">
        <v>12002</v>
      </c>
      <c r="C112" s="3" t="s">
        <v>104</v>
      </c>
    </row>
    <row r="113" spans="1:3" x14ac:dyDescent="0.25">
      <c r="A113" s="1" t="s">
        <v>125</v>
      </c>
      <c r="B113" s="2">
        <v>11640</v>
      </c>
      <c r="C113" s="3" t="s">
        <v>105</v>
      </c>
    </row>
    <row r="114" spans="1:3" x14ac:dyDescent="0.25">
      <c r="A114" s="1" t="s">
        <v>125</v>
      </c>
      <c r="B114" s="2">
        <v>6602</v>
      </c>
      <c r="C114" s="3" t="s">
        <v>106</v>
      </c>
    </row>
    <row r="115" spans="1:3" x14ac:dyDescent="0.25">
      <c r="A115" s="1" t="s">
        <v>125</v>
      </c>
      <c r="B115" s="2">
        <v>11628</v>
      </c>
      <c r="C115" s="3" t="s">
        <v>107</v>
      </c>
    </row>
    <row r="116" spans="1:3" x14ac:dyDescent="0.25">
      <c r="A116" s="1" t="s">
        <v>125</v>
      </c>
      <c r="B116" s="2">
        <v>11634</v>
      </c>
      <c r="C116" s="3" t="s">
        <v>108</v>
      </c>
    </row>
    <row r="118" spans="1:3" x14ac:dyDescent="0.25">
      <c r="A118" s="9" t="s">
        <v>124</v>
      </c>
      <c r="B118" s="2">
        <v>6763</v>
      </c>
      <c r="C118" s="3" t="s">
        <v>109</v>
      </c>
    </row>
    <row r="119" spans="1:3" x14ac:dyDescent="0.25">
      <c r="A119" s="9" t="s">
        <v>124</v>
      </c>
      <c r="B119" s="2">
        <v>6765</v>
      </c>
      <c r="C119" s="3" t="s">
        <v>110</v>
      </c>
    </row>
    <row r="120" spans="1:3" x14ac:dyDescent="0.25">
      <c r="A120" s="9" t="s">
        <v>124</v>
      </c>
      <c r="B120" s="2">
        <v>10117</v>
      </c>
      <c r="C120" s="3" t="s">
        <v>111</v>
      </c>
    </row>
    <row r="121" spans="1:3" x14ac:dyDescent="0.25">
      <c r="A121" s="9" t="s">
        <v>124</v>
      </c>
      <c r="B121" s="2">
        <v>14087</v>
      </c>
      <c r="C121" s="3" t="s">
        <v>112</v>
      </c>
    </row>
    <row r="122" spans="1:3" x14ac:dyDescent="0.25">
      <c r="A122" s="9" t="s">
        <v>124</v>
      </c>
      <c r="B122" s="2">
        <v>6499</v>
      </c>
      <c r="C122" s="3" t="s">
        <v>113</v>
      </c>
    </row>
    <row r="123" spans="1:3" x14ac:dyDescent="0.25">
      <c r="A123" s="9" t="s">
        <v>124</v>
      </c>
      <c r="B123" s="2">
        <v>6518</v>
      </c>
      <c r="C123" s="3" t="s">
        <v>114</v>
      </c>
    </row>
    <row r="124" spans="1:3" x14ac:dyDescent="0.25">
      <c r="A124" s="9" t="s">
        <v>124</v>
      </c>
      <c r="B124" s="2">
        <v>6766</v>
      </c>
      <c r="C124" s="3" t="s">
        <v>115</v>
      </c>
    </row>
    <row r="125" spans="1:3" x14ac:dyDescent="0.25">
      <c r="A125" s="9" t="s">
        <v>124</v>
      </c>
      <c r="B125" s="2">
        <v>6614</v>
      </c>
      <c r="C125" s="3" t="s">
        <v>116</v>
      </c>
    </row>
    <row r="126" spans="1:3" x14ac:dyDescent="0.25">
      <c r="A126" s="9" t="s">
        <v>124</v>
      </c>
      <c r="B126" s="2">
        <v>11114</v>
      </c>
      <c r="C126" s="3" t="s">
        <v>117</v>
      </c>
    </row>
    <row r="127" spans="1:3" x14ac:dyDescent="0.25">
      <c r="A127" s="9" t="s">
        <v>124</v>
      </c>
      <c r="B127" s="2">
        <v>12716</v>
      </c>
      <c r="C127" s="3" t="s">
        <v>118</v>
      </c>
    </row>
    <row r="128" spans="1:3" x14ac:dyDescent="0.25">
      <c r="A128" s="9" t="s">
        <v>124</v>
      </c>
      <c r="B128" s="2">
        <v>12717</v>
      </c>
      <c r="C128" s="3" t="s">
        <v>119</v>
      </c>
    </row>
    <row r="129" spans="1:3" x14ac:dyDescent="0.25">
      <c r="A129" s="9" t="s">
        <v>124</v>
      </c>
      <c r="B129" s="2">
        <v>12718</v>
      </c>
      <c r="C129" s="3" t="s">
        <v>120</v>
      </c>
    </row>
    <row r="130" spans="1:3" x14ac:dyDescent="0.25">
      <c r="A130" s="9" t="s">
        <v>124</v>
      </c>
      <c r="B130" s="2">
        <v>14085</v>
      </c>
      <c r="C130" s="3" t="s">
        <v>121</v>
      </c>
    </row>
    <row r="131" spans="1:3" x14ac:dyDescent="0.25">
      <c r="A131" s="9" t="s">
        <v>124</v>
      </c>
      <c r="B131" s="2">
        <v>14086</v>
      </c>
      <c r="C131" s="3" t="s">
        <v>122</v>
      </c>
    </row>
    <row r="132" spans="1:3" x14ac:dyDescent="0.25">
      <c r="A132" s="9" t="s">
        <v>124</v>
      </c>
      <c r="B132" s="2">
        <v>14171</v>
      </c>
      <c r="C132" s="3" t="s">
        <v>123</v>
      </c>
    </row>
    <row r="133" spans="1:3" x14ac:dyDescent="0.25">
      <c r="B133" s="10"/>
    </row>
  </sheetData>
  <mergeCells count="16">
    <mergeCell ref="B30:C30"/>
    <mergeCell ref="B1:C1"/>
    <mergeCell ref="B11:C11"/>
    <mergeCell ref="B15:C15"/>
    <mergeCell ref="B21:C21"/>
    <mergeCell ref="B25:C25"/>
    <mergeCell ref="B70:C70"/>
    <mergeCell ref="B85:C85"/>
    <mergeCell ref="B99:C99"/>
    <mergeCell ref="B106:C106"/>
    <mergeCell ref="B33:C33"/>
    <mergeCell ref="B36:C36"/>
    <mergeCell ref="B60:C60"/>
    <mergeCell ref="B64:C64"/>
    <mergeCell ref="B66:C66"/>
    <mergeCell ref="B68:C6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N34"/>
  <sheetViews>
    <sheetView showGridLines="0" tabSelected="1" workbookViewId="0">
      <selection activeCell="P20" sqref="P20"/>
    </sheetView>
  </sheetViews>
  <sheetFormatPr defaultRowHeight="15" x14ac:dyDescent="0.25"/>
  <cols>
    <col min="13" max="13" width="2.5703125" customWidth="1"/>
    <col min="14" max="14" width="1.85546875" customWidth="1"/>
  </cols>
  <sheetData>
    <row r="1" spans="1:14" x14ac:dyDescent="0.25">
      <c r="N1" s="34"/>
    </row>
    <row r="2" spans="1:14" ht="23.25" x14ac:dyDescent="0.35">
      <c r="A2" s="33" t="s">
        <v>1458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N3" s="34"/>
    </row>
    <row r="4" spans="1:14" x14ac:dyDescent="0.25">
      <c r="N4" s="34"/>
    </row>
    <row r="5" spans="1:14" x14ac:dyDescent="0.25">
      <c r="N5" s="34"/>
    </row>
    <row r="6" spans="1:14" x14ac:dyDescent="0.25">
      <c r="N6" s="34"/>
    </row>
    <row r="7" spans="1:14" x14ac:dyDescent="0.25">
      <c r="N7" s="34"/>
    </row>
    <row r="8" spans="1:14" ht="23.25" x14ac:dyDescent="0.35">
      <c r="A8" s="33" t="s">
        <v>1459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8.75" x14ac:dyDescent="0.3">
      <c r="A9" s="35" t="s">
        <v>1460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x14ac:dyDescent="0.25">
      <c r="N10" s="34"/>
    </row>
    <row r="11" spans="1:14" x14ac:dyDescent="0.25">
      <c r="N11" s="34"/>
    </row>
    <row r="12" spans="1:14" x14ac:dyDescent="0.25">
      <c r="N12" s="34"/>
    </row>
    <row r="13" spans="1:14" x14ac:dyDescent="0.25">
      <c r="N13" s="34"/>
    </row>
    <row r="14" spans="1:14" x14ac:dyDescent="0.25">
      <c r="N14" s="34"/>
    </row>
    <row r="15" spans="1:14" x14ac:dyDescent="0.25">
      <c r="N15" s="34"/>
    </row>
    <row r="16" spans="1:14" x14ac:dyDescent="0.25">
      <c r="N16" s="34"/>
    </row>
    <row r="17" spans="14:14" x14ac:dyDescent="0.25">
      <c r="N17" s="34"/>
    </row>
    <row r="18" spans="14:14" x14ac:dyDescent="0.25">
      <c r="N18" s="34"/>
    </row>
    <row r="19" spans="14:14" x14ac:dyDescent="0.25">
      <c r="N19" s="34"/>
    </row>
    <row r="20" spans="14:14" x14ac:dyDescent="0.25">
      <c r="N20" s="34"/>
    </row>
    <row r="21" spans="14:14" x14ac:dyDescent="0.25">
      <c r="N21" s="34"/>
    </row>
    <row r="22" spans="14:14" x14ac:dyDescent="0.25">
      <c r="N22" s="34"/>
    </row>
    <row r="23" spans="14:14" x14ac:dyDescent="0.25">
      <c r="N23" s="34"/>
    </row>
    <row r="24" spans="14:14" x14ac:dyDescent="0.25">
      <c r="N24" s="34"/>
    </row>
    <row r="25" spans="14:14" x14ac:dyDescent="0.25">
      <c r="N25" s="34"/>
    </row>
    <row r="26" spans="14:14" x14ac:dyDescent="0.25">
      <c r="N26" s="34"/>
    </row>
    <row r="27" spans="14:14" x14ac:dyDescent="0.25">
      <c r="N27" s="34"/>
    </row>
    <row r="28" spans="14:14" x14ac:dyDescent="0.25">
      <c r="N28" s="34"/>
    </row>
    <row r="29" spans="14:14" x14ac:dyDescent="0.25">
      <c r="N29" s="34"/>
    </row>
    <row r="30" spans="14:14" x14ac:dyDescent="0.25">
      <c r="N30" s="34"/>
    </row>
    <row r="31" spans="14:14" x14ac:dyDescent="0.25">
      <c r="N31" s="34"/>
    </row>
    <row r="32" spans="14:14" x14ac:dyDescent="0.25">
      <c r="N32" s="34"/>
    </row>
    <row r="34" spans="1:1" ht="21" x14ac:dyDescent="0.35">
      <c r="A34" s="36" t="s">
        <v>1461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86"/>
  <sheetViews>
    <sheetView workbookViewId="0">
      <selection activeCell="B1" sqref="B1"/>
    </sheetView>
  </sheetViews>
  <sheetFormatPr defaultRowHeight="15" x14ac:dyDescent="0.25"/>
  <cols>
    <col min="1" max="1" width="69.85546875" style="28" customWidth="1"/>
    <col min="2" max="2" width="15.7109375" customWidth="1"/>
    <col min="3" max="3" width="18.140625" bestFit="1" customWidth="1"/>
    <col min="4" max="4" width="15" bestFit="1" customWidth="1"/>
    <col min="5" max="5" width="9.140625" style="31"/>
  </cols>
  <sheetData>
    <row r="1" spans="1:5" ht="23.25" x14ac:dyDescent="0.35">
      <c r="A1" s="27" t="s">
        <v>1456</v>
      </c>
    </row>
    <row r="3" spans="1:5" x14ac:dyDescent="0.25">
      <c r="A3" s="24" t="s">
        <v>1426</v>
      </c>
      <c r="B3" t="s">
        <v>1437</v>
      </c>
      <c r="C3" s="26"/>
      <c r="D3" s="26"/>
      <c r="E3" s="26"/>
    </row>
    <row r="4" spans="1:5" x14ac:dyDescent="0.25">
      <c r="A4" s="24" t="s">
        <v>1425</v>
      </c>
      <c r="B4" t="s">
        <v>1425</v>
      </c>
      <c r="C4" s="26"/>
      <c r="D4" s="26"/>
      <c r="E4" s="26"/>
    </row>
    <row r="6" spans="1:5" x14ac:dyDescent="0.25">
      <c r="A6" s="29" t="s">
        <v>1455</v>
      </c>
      <c r="B6" t="s">
        <v>1452</v>
      </c>
      <c r="C6" t="s">
        <v>1453</v>
      </c>
      <c r="D6" t="s">
        <v>1454</v>
      </c>
      <c r="E6" s="31" t="s">
        <v>1457</v>
      </c>
    </row>
    <row r="7" spans="1:5" x14ac:dyDescent="0.25">
      <c r="A7" s="30" t="s">
        <v>1439</v>
      </c>
      <c r="B7" s="25">
        <v>412106766</v>
      </c>
      <c r="C7" s="25">
        <v>501110926.68999994</v>
      </c>
      <c r="D7" s="25">
        <v>319027972.71999997</v>
      </c>
      <c r="E7" s="32">
        <v>0.6366414215456907</v>
      </c>
    </row>
    <row r="8" spans="1:5" x14ac:dyDescent="0.25">
      <c r="A8" s="30" t="s">
        <v>1440</v>
      </c>
      <c r="B8" s="25">
        <v>12700000</v>
      </c>
      <c r="C8" s="25">
        <v>39676410.269999996</v>
      </c>
      <c r="D8" s="25">
        <v>6996989.0500000007</v>
      </c>
      <c r="E8" s="32">
        <v>0.17635136350252287</v>
      </c>
    </row>
    <row r="9" spans="1:5" ht="30" x14ac:dyDescent="0.25">
      <c r="A9" s="30" t="s">
        <v>1444</v>
      </c>
      <c r="B9" s="25">
        <v>4000000</v>
      </c>
      <c r="C9" s="25">
        <v>11851306.73</v>
      </c>
      <c r="D9" s="25">
        <v>3733235.16</v>
      </c>
      <c r="E9" s="32">
        <v>0.31500620522712602</v>
      </c>
    </row>
    <row r="10" spans="1:5" x14ac:dyDescent="0.25">
      <c r="A10" s="30" t="s">
        <v>1445</v>
      </c>
      <c r="B10" s="25">
        <v>3700000</v>
      </c>
      <c r="C10" s="25">
        <v>16707216.609999999</v>
      </c>
      <c r="D10" s="25">
        <v>1823068.11</v>
      </c>
      <c r="E10" s="32">
        <v>0.10911860141376357</v>
      </c>
    </row>
    <row r="11" spans="1:5" x14ac:dyDescent="0.25">
      <c r="A11" s="30" t="s">
        <v>1443</v>
      </c>
      <c r="B11" s="25">
        <v>2000000</v>
      </c>
      <c r="C11" s="25">
        <v>9117886.9299999997</v>
      </c>
      <c r="D11" s="25">
        <v>1440685.78</v>
      </c>
      <c r="E11" s="32">
        <v>0.15800654154416016</v>
      </c>
    </row>
    <row r="12" spans="1:5" x14ac:dyDescent="0.25">
      <c r="A12" s="30" t="s">
        <v>1446</v>
      </c>
      <c r="B12" s="25">
        <v>1000000</v>
      </c>
      <c r="C12" s="25">
        <v>1000000</v>
      </c>
      <c r="D12" s="25">
        <v>0</v>
      </c>
      <c r="E12" s="32">
        <v>0</v>
      </c>
    </row>
    <row r="13" spans="1:5" x14ac:dyDescent="0.25">
      <c r="A13" s="30" t="s">
        <v>1447</v>
      </c>
      <c r="B13" s="25">
        <v>1000000</v>
      </c>
      <c r="C13" s="25">
        <v>1000000</v>
      </c>
      <c r="D13" s="25">
        <v>0</v>
      </c>
      <c r="E13" s="32">
        <v>0</v>
      </c>
    </row>
    <row r="14" spans="1:5" x14ac:dyDescent="0.25">
      <c r="A14" s="30" t="s">
        <v>1448</v>
      </c>
      <c r="B14" s="25">
        <v>1000000</v>
      </c>
      <c r="C14" s="25">
        <v>0</v>
      </c>
      <c r="D14" s="25">
        <v>0</v>
      </c>
      <c r="E14" s="32">
        <v>0</v>
      </c>
    </row>
    <row r="15" spans="1:5" x14ac:dyDescent="0.25">
      <c r="A15" s="30" t="s">
        <v>1441</v>
      </c>
      <c r="B15" s="25">
        <v>100000</v>
      </c>
      <c r="C15" s="25">
        <v>0</v>
      </c>
      <c r="D15" s="25">
        <v>0</v>
      </c>
      <c r="E15" s="32">
        <v>0</v>
      </c>
    </row>
    <row r="16" spans="1:5" x14ac:dyDescent="0.25">
      <c r="A16" s="30" t="s">
        <v>1449</v>
      </c>
      <c r="B16" s="25">
        <v>100000</v>
      </c>
      <c r="C16" s="25">
        <v>0</v>
      </c>
      <c r="D16" s="25">
        <v>0</v>
      </c>
      <c r="E16" s="32">
        <v>0</v>
      </c>
    </row>
    <row r="17" spans="1:5" x14ac:dyDescent="0.25">
      <c r="A17" s="30" t="s">
        <v>1442</v>
      </c>
      <c r="B17" s="25">
        <v>399306766</v>
      </c>
      <c r="C17" s="25">
        <v>461434516.41999996</v>
      </c>
      <c r="D17" s="25">
        <v>312030983.66999996</v>
      </c>
      <c r="E17" s="32">
        <v>0.6762194256529952</v>
      </c>
    </row>
    <row r="18" spans="1:5" ht="30" x14ac:dyDescent="0.25">
      <c r="A18" s="30" t="s">
        <v>1450</v>
      </c>
      <c r="B18" s="25">
        <v>374306766</v>
      </c>
      <c r="C18" s="25">
        <v>433476291.09999996</v>
      </c>
      <c r="D18" s="25">
        <v>300598422.89999998</v>
      </c>
      <c r="E18" s="32">
        <v>0.69345989405140041</v>
      </c>
    </row>
    <row r="19" spans="1:5" x14ac:dyDescent="0.25">
      <c r="A19" s="30" t="s">
        <v>1451</v>
      </c>
      <c r="B19" s="25">
        <v>25000000</v>
      </c>
      <c r="C19" s="25">
        <v>27958225.32</v>
      </c>
      <c r="D19" s="25">
        <v>11432560.77</v>
      </c>
      <c r="E19" s="32">
        <v>0.40891582491903317</v>
      </c>
    </row>
    <row r="20" spans="1:5" x14ac:dyDescent="0.25">
      <c r="A20" s="30" t="s">
        <v>1438</v>
      </c>
      <c r="B20" s="25">
        <v>412106766</v>
      </c>
      <c r="C20" s="25">
        <v>501110926.68999994</v>
      </c>
      <c r="D20" s="25">
        <v>319027972.71999997</v>
      </c>
      <c r="E20" s="32">
        <v>0.6366414215456907</v>
      </c>
    </row>
    <row r="21" spans="1:5" x14ac:dyDescent="0.25">
      <c r="A21"/>
      <c r="E21"/>
    </row>
    <row r="22" spans="1:5" x14ac:dyDescent="0.25">
      <c r="A22"/>
      <c r="E22"/>
    </row>
    <row r="23" spans="1:5" x14ac:dyDescent="0.25">
      <c r="A23"/>
      <c r="E23"/>
    </row>
    <row r="24" spans="1:5" x14ac:dyDescent="0.25">
      <c r="A24"/>
      <c r="E24"/>
    </row>
    <row r="25" spans="1:5" x14ac:dyDescent="0.25">
      <c r="A25"/>
      <c r="E25"/>
    </row>
    <row r="26" spans="1:5" x14ac:dyDescent="0.25">
      <c r="A26"/>
      <c r="E26"/>
    </row>
    <row r="27" spans="1:5" x14ac:dyDescent="0.25">
      <c r="A27"/>
      <c r="E27"/>
    </row>
    <row r="28" spans="1:5" x14ac:dyDescent="0.25">
      <c r="A28"/>
      <c r="E28"/>
    </row>
    <row r="29" spans="1:5" x14ac:dyDescent="0.25">
      <c r="A29"/>
      <c r="E29"/>
    </row>
    <row r="30" spans="1:5" x14ac:dyDescent="0.25">
      <c r="A30"/>
      <c r="E30"/>
    </row>
    <row r="31" spans="1:5" x14ac:dyDescent="0.25">
      <c r="A31"/>
      <c r="E31"/>
    </row>
    <row r="32" spans="1:5" x14ac:dyDescent="0.25">
      <c r="A32"/>
      <c r="E32"/>
    </row>
    <row r="33" spans="1:5" x14ac:dyDescent="0.25">
      <c r="A33"/>
      <c r="E33"/>
    </row>
    <row r="34" spans="1:5" x14ac:dyDescent="0.25">
      <c r="A34"/>
      <c r="E34"/>
    </row>
    <row r="35" spans="1:5" x14ac:dyDescent="0.25">
      <c r="A35"/>
      <c r="E35"/>
    </row>
    <row r="36" spans="1:5" x14ac:dyDescent="0.25">
      <c r="A36"/>
      <c r="E36"/>
    </row>
    <row r="37" spans="1:5" x14ac:dyDescent="0.25">
      <c r="A37"/>
      <c r="E37"/>
    </row>
    <row r="38" spans="1:5" x14ac:dyDescent="0.25">
      <c r="A38"/>
      <c r="E38"/>
    </row>
    <row r="39" spans="1:5" x14ac:dyDescent="0.25">
      <c r="A39"/>
      <c r="E39"/>
    </row>
    <row r="40" spans="1:5" x14ac:dyDescent="0.25">
      <c r="A40"/>
      <c r="E40"/>
    </row>
    <row r="41" spans="1:5" x14ac:dyDescent="0.25">
      <c r="A41"/>
      <c r="E41"/>
    </row>
    <row r="42" spans="1:5" x14ac:dyDescent="0.25">
      <c r="A42"/>
      <c r="E42"/>
    </row>
    <row r="43" spans="1:5" x14ac:dyDescent="0.25">
      <c r="A43"/>
      <c r="E43"/>
    </row>
    <row r="44" spans="1:5" x14ac:dyDescent="0.25">
      <c r="A44"/>
      <c r="E44"/>
    </row>
    <row r="45" spans="1:5" x14ac:dyDescent="0.25">
      <c r="A45"/>
      <c r="E45"/>
    </row>
    <row r="46" spans="1:5" x14ac:dyDescent="0.25">
      <c r="A46"/>
      <c r="E46"/>
    </row>
    <row r="47" spans="1:5" x14ac:dyDescent="0.25">
      <c r="A47"/>
      <c r="E47"/>
    </row>
    <row r="48" spans="1:5" x14ac:dyDescent="0.25">
      <c r="A48"/>
      <c r="E48"/>
    </row>
    <row r="49" spans="1:5" x14ac:dyDescent="0.25">
      <c r="A49"/>
      <c r="E49"/>
    </row>
    <row r="50" spans="1:5" x14ac:dyDescent="0.25">
      <c r="A50"/>
      <c r="E50"/>
    </row>
    <row r="51" spans="1:5" x14ac:dyDescent="0.25">
      <c r="A51"/>
      <c r="E51"/>
    </row>
    <row r="52" spans="1:5" x14ac:dyDescent="0.25">
      <c r="A52"/>
      <c r="E52"/>
    </row>
    <row r="53" spans="1:5" x14ac:dyDescent="0.25">
      <c r="A53"/>
      <c r="E53"/>
    </row>
    <row r="54" spans="1:5" x14ac:dyDescent="0.25">
      <c r="A54"/>
      <c r="E54"/>
    </row>
    <row r="55" spans="1:5" x14ac:dyDescent="0.25">
      <c r="A55"/>
      <c r="E55"/>
    </row>
    <row r="56" spans="1:5" x14ac:dyDescent="0.25">
      <c r="A56"/>
      <c r="E56"/>
    </row>
    <row r="57" spans="1:5" x14ac:dyDescent="0.25">
      <c r="A57"/>
      <c r="E57"/>
    </row>
    <row r="58" spans="1:5" x14ac:dyDescent="0.25">
      <c r="A58"/>
      <c r="E58"/>
    </row>
    <row r="59" spans="1:5" x14ac:dyDescent="0.25">
      <c r="A59"/>
      <c r="E59"/>
    </row>
    <row r="60" spans="1:5" x14ac:dyDescent="0.25">
      <c r="A60"/>
      <c r="E60"/>
    </row>
    <row r="61" spans="1:5" x14ac:dyDescent="0.25">
      <c r="A61"/>
      <c r="E61"/>
    </row>
    <row r="62" spans="1:5" x14ac:dyDescent="0.25">
      <c r="A62"/>
      <c r="E62"/>
    </row>
    <row r="63" spans="1:5" x14ac:dyDescent="0.25">
      <c r="A63"/>
      <c r="E63"/>
    </row>
    <row r="64" spans="1:5" x14ac:dyDescent="0.25">
      <c r="A64"/>
      <c r="E64"/>
    </row>
    <row r="65" spans="1:5" x14ac:dyDescent="0.25">
      <c r="A65"/>
      <c r="E65"/>
    </row>
    <row r="66" spans="1:5" x14ac:dyDescent="0.25">
      <c r="A66"/>
      <c r="E66"/>
    </row>
    <row r="67" spans="1:5" x14ac:dyDescent="0.25">
      <c r="A67"/>
      <c r="E67"/>
    </row>
    <row r="68" spans="1:5" x14ac:dyDescent="0.25">
      <c r="A68"/>
      <c r="E68"/>
    </row>
    <row r="69" spans="1:5" x14ac:dyDescent="0.25">
      <c r="A69"/>
      <c r="E69"/>
    </row>
    <row r="70" spans="1:5" x14ac:dyDescent="0.25">
      <c r="A70"/>
      <c r="E70"/>
    </row>
    <row r="71" spans="1:5" x14ac:dyDescent="0.25">
      <c r="A71"/>
      <c r="E71"/>
    </row>
    <row r="72" spans="1:5" x14ac:dyDescent="0.25">
      <c r="A72"/>
      <c r="E72"/>
    </row>
    <row r="73" spans="1:5" x14ac:dyDescent="0.25">
      <c r="A73"/>
      <c r="E73"/>
    </row>
    <row r="74" spans="1:5" x14ac:dyDescent="0.25">
      <c r="A74"/>
      <c r="E74"/>
    </row>
    <row r="75" spans="1:5" x14ac:dyDescent="0.25">
      <c r="A75"/>
      <c r="E75"/>
    </row>
    <row r="76" spans="1:5" x14ac:dyDescent="0.25">
      <c r="A76"/>
      <c r="E76"/>
    </row>
    <row r="77" spans="1:5" x14ac:dyDescent="0.25">
      <c r="A77"/>
      <c r="E77"/>
    </row>
    <row r="78" spans="1:5" x14ac:dyDescent="0.25">
      <c r="A78"/>
      <c r="E78"/>
    </row>
    <row r="79" spans="1:5" x14ac:dyDescent="0.25">
      <c r="A79"/>
      <c r="E79"/>
    </row>
    <row r="80" spans="1:5" x14ac:dyDescent="0.25">
      <c r="A80"/>
      <c r="E80"/>
    </row>
    <row r="81" spans="1:5" x14ac:dyDescent="0.25">
      <c r="A81"/>
      <c r="E81"/>
    </row>
    <row r="82" spans="1:5" x14ac:dyDescent="0.25">
      <c r="A82"/>
      <c r="E82"/>
    </row>
    <row r="83" spans="1:5" x14ac:dyDescent="0.25">
      <c r="A83"/>
      <c r="E83"/>
    </row>
    <row r="84" spans="1:5" x14ac:dyDescent="0.25">
      <c r="A84"/>
      <c r="E84"/>
    </row>
    <row r="85" spans="1:5" x14ac:dyDescent="0.25">
      <c r="A85"/>
      <c r="E85"/>
    </row>
    <row r="86" spans="1:5" x14ac:dyDescent="0.25">
      <c r="A86"/>
      <c r="E86"/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G25" sqref="G2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workbookViewId="0">
      <selection activeCell="E2" sqref="E2"/>
    </sheetView>
  </sheetViews>
  <sheetFormatPr defaultRowHeight="15" x14ac:dyDescent="0.25"/>
  <cols>
    <col min="3" max="3" width="55.28515625" customWidth="1"/>
  </cols>
  <sheetData>
    <row r="2" spans="1:5" x14ac:dyDescent="0.25">
      <c r="A2" s="14" t="s">
        <v>141</v>
      </c>
      <c r="B2" s="15">
        <v>11324</v>
      </c>
      <c r="C2" s="16" t="s">
        <v>0</v>
      </c>
      <c r="D2" t="s">
        <v>1425</v>
      </c>
      <c r="E2" t="str">
        <f>CONCATENATE(B2," - ",C2)</f>
        <v>11324 - Realização de cirurgias eletivas ambulatoriais e hospitalares</v>
      </c>
    </row>
    <row r="3" spans="1:5" ht="24" x14ac:dyDescent="0.25">
      <c r="A3" s="14" t="s">
        <v>141</v>
      </c>
      <c r="B3" s="15">
        <v>11320</v>
      </c>
      <c r="C3" s="16" t="s">
        <v>1</v>
      </c>
      <c r="D3" t="s">
        <v>1425</v>
      </c>
      <c r="E3" t="str">
        <f t="shared" ref="E3:E66" si="0">CONCATENATE(B3," - ",C3)</f>
        <v>11320 - Realização de procedimentos contemplados na programação pactuada e integrada (PPI)</v>
      </c>
    </row>
    <row r="4" spans="1:5" ht="24" x14ac:dyDescent="0.25">
      <c r="A4" s="14" t="s">
        <v>141</v>
      </c>
      <c r="B4" s="15">
        <v>12191</v>
      </c>
      <c r="C4" s="16" t="s">
        <v>2</v>
      </c>
      <c r="D4" t="s">
        <v>1425</v>
      </c>
      <c r="E4" t="str">
        <f t="shared" si="0"/>
        <v>12191 - Ampliação e readequação do Hospital Hans Dieter Schmidt - Joinville</v>
      </c>
    </row>
    <row r="5" spans="1:5" ht="24" x14ac:dyDescent="0.25">
      <c r="A5" s="14" t="s">
        <v>141</v>
      </c>
      <c r="B5" s="15">
        <v>12586</v>
      </c>
      <c r="C5" s="16" t="s">
        <v>3</v>
      </c>
      <c r="D5" t="s">
        <v>1425</v>
      </c>
      <c r="E5" t="str">
        <f t="shared" si="0"/>
        <v>12586 - Equipar as unidades assistenciais da Secretaria de Estado da Saúde</v>
      </c>
    </row>
    <row r="6" spans="1:5" x14ac:dyDescent="0.25">
      <c r="A6" s="14" t="s">
        <v>141</v>
      </c>
      <c r="B6" s="15">
        <v>12588</v>
      </c>
      <c r="C6" s="16" t="s">
        <v>4</v>
      </c>
      <c r="D6" t="s">
        <v>1425</v>
      </c>
      <c r="E6" t="str">
        <f t="shared" si="0"/>
        <v>12588 - AP - Ampliação e readequação do Hospital São Paulo - Xanxerê</v>
      </c>
    </row>
    <row r="7" spans="1:5" x14ac:dyDescent="0.25">
      <c r="A7" s="14" t="s">
        <v>141</v>
      </c>
      <c r="B7" s="15">
        <v>12664</v>
      </c>
      <c r="C7" s="16" t="s">
        <v>5</v>
      </c>
      <c r="D7" t="s">
        <v>1425</v>
      </c>
      <c r="E7" t="str">
        <f t="shared" si="0"/>
        <v>12664 - Equipar o Hospital Regional do Oeste - Chapecó</v>
      </c>
    </row>
    <row r="8" spans="1:5" x14ac:dyDescent="0.25">
      <c r="A8" s="14" t="s">
        <v>141</v>
      </c>
      <c r="B8" s="15">
        <v>14147</v>
      </c>
      <c r="C8" s="16" t="s">
        <v>6</v>
      </c>
      <c r="D8" t="s">
        <v>1425</v>
      </c>
      <c r="E8" t="str">
        <f t="shared" si="0"/>
        <v>14147 - Equipar o Hospital São Paulo de Xanxerê</v>
      </c>
    </row>
    <row r="9" spans="1:5" x14ac:dyDescent="0.25">
      <c r="A9" s="14" t="s">
        <v>141</v>
      </c>
      <c r="B9" s="15">
        <v>12666</v>
      </c>
      <c r="C9" s="16" t="s">
        <v>7</v>
      </c>
      <c r="D9" t="s">
        <v>1425</v>
      </c>
      <c r="E9" t="str">
        <f t="shared" si="0"/>
        <v>12666 - Readequação do Hospital de Araranguá</v>
      </c>
    </row>
    <row r="10" spans="1:5" x14ac:dyDescent="0.25">
      <c r="A10" s="14" t="s">
        <v>141</v>
      </c>
      <c r="B10" s="15">
        <v>12665</v>
      </c>
      <c r="C10" s="16" t="s">
        <v>8</v>
      </c>
      <c r="D10" t="s">
        <v>1425</v>
      </c>
      <c r="E10" t="str">
        <f t="shared" si="0"/>
        <v>12665 - Equipar o Hospital Marieta Konder Bornhausen - Itajaí</v>
      </c>
    </row>
    <row r="11" spans="1:5" x14ac:dyDescent="0.25">
      <c r="A11" s="14" t="s">
        <v>140</v>
      </c>
      <c r="B11" s="15">
        <v>12599</v>
      </c>
      <c r="C11" s="16" t="s">
        <v>9</v>
      </c>
      <c r="D11" t="s">
        <v>1425</v>
      </c>
      <c r="E11" t="str">
        <f t="shared" si="0"/>
        <v>12599 - Renovação da frota e equipamentos - SSP</v>
      </c>
    </row>
    <row r="12" spans="1:5" ht="24" x14ac:dyDescent="0.25">
      <c r="A12" s="14" t="s">
        <v>140</v>
      </c>
      <c r="B12" s="15">
        <v>12605</v>
      </c>
      <c r="C12" s="16" t="s">
        <v>10</v>
      </c>
      <c r="D12" t="s">
        <v>1425</v>
      </c>
      <c r="E12" t="str">
        <f t="shared" si="0"/>
        <v>12605 - Modernização e integração da tecnologia da informação e comunicação - SSP</v>
      </c>
    </row>
    <row r="13" spans="1:5" x14ac:dyDescent="0.25">
      <c r="A13" s="14" t="s">
        <v>140</v>
      </c>
      <c r="B13" s="15">
        <v>12606</v>
      </c>
      <c r="C13" s="16" t="s">
        <v>11</v>
      </c>
      <c r="D13" t="s">
        <v>1425</v>
      </c>
      <c r="E13" t="str">
        <f t="shared" si="0"/>
        <v>12606 - Construção e ampliação de instalações físicas municípios - SSP</v>
      </c>
    </row>
    <row r="14" spans="1:5" x14ac:dyDescent="0.25">
      <c r="A14" s="14" t="s">
        <v>139</v>
      </c>
      <c r="B14" s="15">
        <v>12536</v>
      </c>
      <c r="C14" s="16" t="s">
        <v>12</v>
      </c>
      <c r="D14" t="s">
        <v>1425</v>
      </c>
      <c r="E14" t="str">
        <f t="shared" si="0"/>
        <v>12536 - Construção presídio regional de Biguaçu </v>
      </c>
    </row>
    <row r="15" spans="1:5" x14ac:dyDescent="0.25">
      <c r="A15" s="14" t="s">
        <v>139</v>
      </c>
      <c r="B15" s="15" t="s">
        <v>13</v>
      </c>
      <c r="C15" s="16" t="s">
        <v>14</v>
      </c>
      <c r="D15" t="s">
        <v>1425</v>
      </c>
      <c r="E15" t="str">
        <f t="shared" si="0"/>
        <v> 12548 - Construção da penitenciária industrial de São Bento do Sul </v>
      </c>
    </row>
    <row r="16" spans="1:5" x14ac:dyDescent="0.25">
      <c r="A16" s="14" t="s">
        <v>139</v>
      </c>
      <c r="B16" s="15">
        <v>12541</v>
      </c>
      <c r="C16" s="16" t="s">
        <v>15</v>
      </c>
      <c r="D16" t="s">
        <v>1425</v>
      </c>
      <c r="E16" t="str">
        <f t="shared" si="0"/>
        <v>12541 - Construção presídio feminino de Tubarão</v>
      </c>
    </row>
    <row r="17" spans="1:5" ht="24" x14ac:dyDescent="0.25">
      <c r="A17" s="14" t="s">
        <v>139</v>
      </c>
      <c r="B17" s="15">
        <v>10924</v>
      </c>
      <c r="C17" s="16" t="s">
        <v>16</v>
      </c>
      <c r="D17" t="s">
        <v>1425</v>
      </c>
      <c r="E17" t="str">
        <f t="shared" si="0"/>
        <v>10924 - Construção reforma e ampliação de unidades d o sistema prisional e socioeducativo (penitenciária de Tijucas)</v>
      </c>
    </row>
    <row r="18" spans="1:5" ht="24" x14ac:dyDescent="0.25">
      <c r="A18" s="14" t="s">
        <v>139</v>
      </c>
      <c r="B18" s="15">
        <v>10924</v>
      </c>
      <c r="C18" s="16" t="s">
        <v>17</v>
      </c>
      <c r="D18" t="s">
        <v>1425</v>
      </c>
      <c r="E18" t="str">
        <f t="shared" si="0"/>
        <v>10924 - Construção reforma e ampliação de unidades do sistema prisional e socioeducativo (presídio regional de Blumenau)</v>
      </c>
    </row>
    <row r="19" spans="1:5" ht="24" x14ac:dyDescent="0.25">
      <c r="A19" s="14" t="s">
        <v>138</v>
      </c>
      <c r="B19" s="15" t="s">
        <v>18</v>
      </c>
      <c r="C19" s="16" t="s">
        <v>19</v>
      </c>
      <c r="D19" t="s">
        <v>1425</v>
      </c>
      <c r="E19" t="str">
        <f t="shared" si="0"/>
        <v>11490  - AP ‑ Construção, ampliação ou reforma de unidades escolares ‑ rede física ‑ educação básica</v>
      </c>
    </row>
    <row r="20" spans="1:5" x14ac:dyDescent="0.25">
      <c r="A20" s="14" t="s">
        <v>138</v>
      </c>
      <c r="B20" s="17" t="s">
        <v>20</v>
      </c>
      <c r="C20" s="18" t="s">
        <v>21</v>
      </c>
      <c r="D20" t="s">
        <v>1425</v>
      </c>
      <c r="E20" t="str">
        <f t="shared" si="0"/>
        <v>12842  - Revitalização da rede física nas UES - lote I - FEDUC - SED </v>
      </c>
    </row>
    <row r="21" spans="1:5" x14ac:dyDescent="0.25">
      <c r="A21" s="14" t="s">
        <v>138</v>
      </c>
      <c r="B21" s="15" t="s">
        <v>22</v>
      </c>
      <c r="C21" s="16" t="s">
        <v>23</v>
      </c>
      <c r="D21" t="s">
        <v>1425</v>
      </c>
      <c r="E21" t="str">
        <f t="shared" si="0"/>
        <v>12843  - Revitalização da rede física nas UES - lote II - FEDUC - SED </v>
      </c>
    </row>
    <row r="22" spans="1:5" x14ac:dyDescent="0.25">
      <c r="A22" s="14" t="s">
        <v>137</v>
      </c>
      <c r="B22" s="15">
        <v>12935</v>
      </c>
      <c r="C22" s="16" t="s">
        <v>24</v>
      </c>
      <c r="D22" t="s">
        <v>1425</v>
      </c>
      <c r="E22" t="str">
        <f t="shared" si="0"/>
        <v>12935 - AP - Implantação do contorno viário de Capinzal - Ouro - SIE</v>
      </c>
    </row>
    <row r="23" spans="1:5" x14ac:dyDescent="0.25">
      <c r="A23" s="14" t="s">
        <v>137</v>
      </c>
      <c r="B23" s="15">
        <v>8575</v>
      </c>
      <c r="C23" s="16" t="s">
        <v>25</v>
      </c>
      <c r="D23" t="s">
        <v>1425</v>
      </c>
      <c r="E23" t="str">
        <f t="shared" si="0"/>
        <v>8575 - Apoio ao sistema viário estadual - SIE</v>
      </c>
    </row>
    <row r="24" spans="1:5" x14ac:dyDescent="0.25">
      <c r="A24" s="14" t="s">
        <v>137</v>
      </c>
      <c r="B24" s="15">
        <v>12932</v>
      </c>
      <c r="C24" s="16" t="s">
        <v>26</v>
      </c>
      <c r="D24" t="s">
        <v>1425</v>
      </c>
      <c r="E24" t="str">
        <f t="shared" si="0"/>
        <v>12932 - Implantação do acesso norte de Blumenau - Vila Itoupava - SIE</v>
      </c>
    </row>
    <row r="25" spans="1:5" x14ac:dyDescent="0.25">
      <c r="A25" s="14" t="s">
        <v>137</v>
      </c>
      <c r="B25" s="15">
        <v>8579</v>
      </c>
      <c r="C25" s="16" t="s">
        <v>27</v>
      </c>
      <c r="D25" t="s">
        <v>1425</v>
      </c>
      <c r="E25" t="str">
        <f t="shared" si="0"/>
        <v>8579 - Apoio ao sistema viário urbano - SIE</v>
      </c>
    </row>
    <row r="26" spans="1:5" x14ac:dyDescent="0.25">
      <c r="A26" s="14" t="s">
        <v>136</v>
      </c>
      <c r="B26" s="15">
        <v>12730</v>
      </c>
      <c r="C26" s="16" t="s">
        <v>28</v>
      </c>
      <c r="D26" t="s">
        <v>1425</v>
      </c>
      <c r="E26" t="str">
        <f t="shared" si="0"/>
        <v>12730 - Reforma, manutenção e conservação de barragens</v>
      </c>
    </row>
    <row r="27" spans="1:5" ht="24" x14ac:dyDescent="0.25">
      <c r="A27" s="14" t="s">
        <v>136</v>
      </c>
      <c r="B27" s="15">
        <v>12027</v>
      </c>
      <c r="C27" s="16" t="s">
        <v>29</v>
      </c>
      <c r="D27" t="s">
        <v>1425</v>
      </c>
      <c r="E27" t="str">
        <f t="shared" si="0"/>
        <v>12027 - Projetos e obras preventivas de alta complexidade nas Bacias Hidrográficas Catarinenses</v>
      </c>
    </row>
    <row r="28" spans="1:5" x14ac:dyDescent="0.25">
      <c r="A28" s="14" t="s">
        <v>135</v>
      </c>
      <c r="B28" s="15">
        <v>5314</v>
      </c>
      <c r="C28" s="16" t="s">
        <v>30</v>
      </c>
      <c r="D28" t="s">
        <v>1425</v>
      </c>
      <c r="E28" t="str">
        <f t="shared" si="0"/>
        <v>5314 - Aquisição, construção e reforma de bens imóveis – UDESC/Fpolis</v>
      </c>
    </row>
    <row r="29" spans="1:5" ht="24" x14ac:dyDescent="0.25">
      <c r="A29" s="14" t="s">
        <v>135</v>
      </c>
      <c r="B29" s="15">
        <v>9111</v>
      </c>
      <c r="C29" s="16" t="s">
        <v>31</v>
      </c>
      <c r="D29" t="s">
        <v>1425</v>
      </c>
      <c r="E29" t="str">
        <f t="shared" si="0"/>
        <v>9111 - Aquisição, construção e reforma de bens imóveis – UDESC/Balneário Camboriú</v>
      </c>
    </row>
    <row r="30" spans="1:5" x14ac:dyDescent="0.25">
      <c r="A30" s="14" t="s">
        <v>134</v>
      </c>
      <c r="B30" s="15" t="s">
        <v>32</v>
      </c>
      <c r="C30" s="16" t="s">
        <v>33</v>
      </c>
      <c r="D30" t="s">
        <v>1425</v>
      </c>
      <c r="E30" t="str">
        <f t="shared" si="0"/>
        <v>9367  - Reabilitação da Ponte Hercílio Luz – Obras e Supervisão </v>
      </c>
    </row>
    <row r="31" spans="1:5" ht="24" x14ac:dyDescent="0.25">
      <c r="A31" s="14" t="s">
        <v>134</v>
      </c>
      <c r="B31" s="15" t="s">
        <v>34</v>
      </c>
      <c r="C31" s="16" t="s">
        <v>35</v>
      </c>
      <c r="D31" t="s">
        <v>1425</v>
      </c>
      <c r="E31" t="str">
        <f t="shared" si="0"/>
        <v>1450  - Conclusão da Implantação/Supervisão obras da Via Expressa Sul e Acessos em Fpolis, inclusive ao Aeroporto Hercílio Luz </v>
      </c>
    </row>
    <row r="32" spans="1:5" ht="24" x14ac:dyDescent="0.25">
      <c r="A32" s="14" t="s">
        <v>134</v>
      </c>
      <c r="B32" s="15" t="s">
        <v>36</v>
      </c>
      <c r="C32" s="16" t="s">
        <v>37</v>
      </c>
      <c r="D32" t="s">
        <v>1425</v>
      </c>
      <c r="E32" t="str">
        <f t="shared" si="0"/>
        <v>1302  - Pavimentação da SC-390, trecho Urubici - Serra do Corvo Branco - Aiurê - Grão Pará </v>
      </c>
    </row>
    <row r="33" spans="1:5" x14ac:dyDescent="0.25">
      <c r="A33" s="14" t="s">
        <v>134</v>
      </c>
      <c r="B33" s="15">
        <v>12227</v>
      </c>
      <c r="C33" s="16" t="s">
        <v>38</v>
      </c>
      <c r="D33" t="s">
        <v>1425</v>
      </c>
      <c r="E33" t="str">
        <f t="shared" si="0"/>
        <v>12227 - Reabilitação da SC-135, trecho Caçador - Rio das Antas - Videira </v>
      </c>
    </row>
    <row r="34" spans="1:5" x14ac:dyDescent="0.25">
      <c r="A34" s="14" t="s">
        <v>134</v>
      </c>
      <c r="B34" s="15">
        <v>6661</v>
      </c>
      <c r="C34" s="16" t="s">
        <v>39</v>
      </c>
      <c r="D34" t="s">
        <v>1425</v>
      </c>
      <c r="E34" t="str">
        <f t="shared" si="0"/>
        <v>6661 - Pavimentação do trecho Entr. BR-280 (p/ Araquari) - Rio do Morro</v>
      </c>
    </row>
    <row r="35" spans="1:5" ht="24" x14ac:dyDescent="0.25">
      <c r="A35" s="14" t="s">
        <v>134</v>
      </c>
      <c r="B35" s="15" t="s">
        <v>40</v>
      </c>
      <c r="C35" s="16" t="s">
        <v>41</v>
      </c>
      <c r="D35" t="s">
        <v>1425</v>
      </c>
      <c r="E35" t="str">
        <f t="shared" si="0"/>
        <v> 8781 - Pavimentação da SC-120, trecho Curitibanos - BR-282 (p/ São José do Cerrito) </v>
      </c>
    </row>
    <row r="36" spans="1:5" ht="24" x14ac:dyDescent="0.25">
      <c r="A36" s="14" t="s">
        <v>134</v>
      </c>
      <c r="B36" s="15" t="s">
        <v>42</v>
      </c>
      <c r="C36" s="16" t="s">
        <v>43</v>
      </c>
      <c r="D36" t="s">
        <v>1425</v>
      </c>
      <c r="E36" t="str">
        <f t="shared" si="0"/>
        <v> 1296 - Pavimentação da SC-114, Caminho das Neves, trecho São Joaquim – Divisa SC/RS </v>
      </c>
    </row>
    <row r="37" spans="1:5" x14ac:dyDescent="0.25">
      <c r="A37" s="14" t="s">
        <v>134</v>
      </c>
      <c r="B37" s="15" t="s">
        <v>44</v>
      </c>
      <c r="C37" s="16" t="s">
        <v>45</v>
      </c>
      <c r="D37" t="s">
        <v>1425</v>
      </c>
      <c r="E37" t="str">
        <f t="shared" si="0"/>
        <v> 333 - Pavimentação trecho Vila da Glória - Jaca / Itapoá </v>
      </c>
    </row>
    <row r="38" spans="1:5" ht="24" x14ac:dyDescent="0.25">
      <c r="A38" s="14" t="s">
        <v>134</v>
      </c>
      <c r="B38" s="15">
        <v>846</v>
      </c>
      <c r="C38" s="16" t="s">
        <v>46</v>
      </c>
      <c r="D38" t="s">
        <v>1425</v>
      </c>
      <c r="E38" t="str">
        <f t="shared" si="0"/>
        <v>846 - Pavimentação da SC-467, trecho Jaborá - SC-150 / Contorno e Acesso a Jaborá / Acesso a Santa Helena - BID-VI</v>
      </c>
    </row>
    <row r="39" spans="1:5" ht="24" x14ac:dyDescent="0.25">
      <c r="A39" s="14" t="s">
        <v>134</v>
      </c>
      <c r="B39" s="15">
        <v>910</v>
      </c>
      <c r="C39" s="16" t="s">
        <v>47</v>
      </c>
      <c r="D39" t="s">
        <v>1425</v>
      </c>
      <c r="E39" t="str">
        <f t="shared" si="0"/>
        <v>910 - Pavimentação da SC-290, trecho Praia Grande - Divisa SC/RS - BID-VI</v>
      </c>
    </row>
    <row r="40" spans="1:5" ht="24" x14ac:dyDescent="0.25">
      <c r="A40" s="14" t="s">
        <v>134</v>
      </c>
      <c r="B40" s="15">
        <v>335</v>
      </c>
      <c r="C40" s="16" t="s">
        <v>48</v>
      </c>
      <c r="D40" t="s">
        <v>1425</v>
      </c>
      <c r="E40" t="str">
        <f t="shared" si="0"/>
        <v>335 - Pavimentação da SC-477, trecho Papanduva - Entroncamento SC-114, Itaió – Moema - Dr. Pedrinho</v>
      </c>
    </row>
    <row r="41" spans="1:5" ht="24" x14ac:dyDescent="0.25">
      <c r="A41" s="14" t="s">
        <v>134</v>
      </c>
      <c r="B41" s="15">
        <v>1605</v>
      </c>
      <c r="C41" s="16" t="s">
        <v>49</v>
      </c>
      <c r="D41" t="s">
        <v>1425</v>
      </c>
      <c r="E41" t="str">
        <f t="shared" si="0"/>
        <v>1605 - Reabilitação/Aumento de Capacidade/Melhorias/Supervisão Rodovias SC-400/401/402/403/404/405/406 em Florianópolis</v>
      </c>
    </row>
    <row r="42" spans="1:5" ht="24" x14ac:dyDescent="0.25">
      <c r="A42" s="14" t="s">
        <v>134</v>
      </c>
      <c r="B42" s="15">
        <v>2002</v>
      </c>
      <c r="C42" s="16" t="s">
        <v>50</v>
      </c>
      <c r="D42" t="s">
        <v>1425</v>
      </c>
      <c r="E42" t="str">
        <f t="shared" si="0"/>
        <v>2002 - Reabilitação/Aumento de Capacidade da SC-283, trecho BR-153 - Concórdia – Chapecó - S. Carlos - Mondaí</v>
      </c>
    </row>
    <row r="43" spans="1:5" ht="24" x14ac:dyDescent="0.25">
      <c r="A43" s="14" t="s">
        <v>134</v>
      </c>
      <c r="B43" s="15">
        <v>3548</v>
      </c>
      <c r="C43" s="16" t="s">
        <v>51</v>
      </c>
      <c r="D43" t="s">
        <v>1425</v>
      </c>
      <c r="E43" t="str">
        <f t="shared" si="0"/>
        <v>3548 - Reabilitação e Aumento de Capacidade de Rodovias - Obras e Supervisão (trechos diversos ou emergenciais)</v>
      </c>
    </row>
    <row r="44" spans="1:5" ht="24" x14ac:dyDescent="0.25">
      <c r="A44" s="14" t="s">
        <v>134</v>
      </c>
      <c r="B44" s="15">
        <v>2255</v>
      </c>
      <c r="C44" s="16" t="s">
        <v>52</v>
      </c>
      <c r="D44" t="s">
        <v>1425</v>
      </c>
      <c r="E44" t="str">
        <f t="shared" si="0"/>
        <v>2255 - Reabilitação/Aumento de Capacidade da SC-486, trecho Brusque - BR-101 - BID-VI</v>
      </c>
    </row>
    <row r="45" spans="1:5" ht="24" x14ac:dyDescent="0.25">
      <c r="A45" s="14" t="s">
        <v>134</v>
      </c>
      <c r="B45" s="15">
        <v>11220</v>
      </c>
      <c r="C45" s="16" t="s">
        <v>53</v>
      </c>
      <c r="D45" t="s">
        <v>1425</v>
      </c>
      <c r="E45" t="str">
        <f t="shared" si="0"/>
        <v>11220 - Reabilitação da SC-114, trecho Otacílio Costa - Entr BR-282 (p/ Lages)</v>
      </c>
    </row>
    <row r="46" spans="1:5" x14ac:dyDescent="0.25">
      <c r="A46" s="14" t="s">
        <v>134</v>
      </c>
      <c r="B46" s="15">
        <v>12672</v>
      </c>
      <c r="C46" s="16" t="s">
        <v>54</v>
      </c>
      <c r="D46" t="s">
        <v>1425</v>
      </c>
      <c r="E46" t="str">
        <f t="shared" si="0"/>
        <v>12672 - Implant Contorno de Tubarão, trecho Entr BR-101 - Entr SC-370</v>
      </c>
    </row>
    <row r="47" spans="1:5" ht="24" x14ac:dyDescent="0.25">
      <c r="A47" s="14" t="s">
        <v>134</v>
      </c>
      <c r="B47" s="15">
        <v>852</v>
      </c>
      <c r="C47" s="16" t="s">
        <v>55</v>
      </c>
      <c r="D47" t="s">
        <v>1425</v>
      </c>
      <c r="E47" t="str">
        <f t="shared" si="0"/>
        <v>852 - AP - Pavimentação da SC-108, trecho Jacinto Machado – Praia Grande</v>
      </c>
    </row>
    <row r="48" spans="1:5" ht="24" x14ac:dyDescent="0.25">
      <c r="A48" s="14" t="s">
        <v>134</v>
      </c>
      <c r="B48" s="15">
        <v>12697</v>
      </c>
      <c r="C48" s="16" t="s">
        <v>56</v>
      </c>
      <c r="D48" t="s">
        <v>1425</v>
      </c>
      <c r="E48" t="str">
        <f t="shared" si="0"/>
        <v>12697 - Pavimentação da SC-390, trecho BR-116 (p/ Lages) – São Jorge, acesso Bodegão (p/ Usina Pai-Querê / Coxilha Rica)</v>
      </c>
    </row>
    <row r="49" spans="1:5" ht="24" x14ac:dyDescent="0.25">
      <c r="A49" s="14" t="s">
        <v>134</v>
      </c>
      <c r="B49" s="15">
        <v>12440</v>
      </c>
      <c r="C49" s="16" t="s">
        <v>57</v>
      </c>
      <c r="D49" t="s">
        <v>1425</v>
      </c>
      <c r="E49" t="str">
        <f t="shared" si="0"/>
        <v>12440 - Reabilitação/Aumento de Capacidade da SC-412, trecho BR-101 – Ilhota – Gaspar e Contorno de Ilhota</v>
      </c>
    </row>
    <row r="50" spans="1:5" x14ac:dyDescent="0.25">
      <c r="A50" s="14" t="s">
        <v>134</v>
      </c>
      <c r="B50" s="15">
        <v>1239</v>
      </c>
      <c r="C50" s="16" t="s">
        <v>58</v>
      </c>
      <c r="D50" t="s">
        <v>1425</v>
      </c>
      <c r="E50" t="str">
        <f t="shared" si="0"/>
        <v>1239 - Pavimentação da SC-390, trecho Anita Garibaldi – Celso Ramos</v>
      </c>
    </row>
    <row r="51" spans="1:5" x14ac:dyDescent="0.25">
      <c r="A51" s="14" t="s">
        <v>134</v>
      </c>
      <c r="B51" s="15">
        <v>2227</v>
      </c>
      <c r="C51" s="16" t="s">
        <v>59</v>
      </c>
      <c r="D51" t="s">
        <v>1425</v>
      </c>
      <c r="E51" t="str">
        <f t="shared" si="0"/>
        <v>2227 - Reabilitação da SC-114, trecho BR-116 – Itaiópolis – SC-477</v>
      </c>
    </row>
    <row r="52" spans="1:5" ht="24" x14ac:dyDescent="0.25">
      <c r="A52" s="14" t="s">
        <v>134</v>
      </c>
      <c r="B52" s="15">
        <v>70</v>
      </c>
      <c r="C52" s="16" t="s">
        <v>60</v>
      </c>
      <c r="D52" t="s">
        <v>1425</v>
      </c>
      <c r="E52" t="str">
        <f t="shared" si="0"/>
        <v>70 - Manutenção e Melhorias das pontes Colombo Machado Salles e Pedro Ivo Campos - Florianópolis</v>
      </c>
    </row>
    <row r="53" spans="1:5" x14ac:dyDescent="0.25">
      <c r="A53" s="14" t="s">
        <v>133</v>
      </c>
      <c r="B53" s="15">
        <v>2967</v>
      </c>
      <c r="C53" s="16" t="s">
        <v>61</v>
      </c>
      <c r="D53" t="s">
        <v>1425</v>
      </c>
      <c r="E53" t="str">
        <f t="shared" si="0"/>
        <v>2967 - Ações de Defesa Sanitária Animal</v>
      </c>
    </row>
    <row r="54" spans="1:5" ht="24" x14ac:dyDescent="0.25">
      <c r="A54" s="14" t="s">
        <v>133</v>
      </c>
      <c r="B54" s="15">
        <v>11348</v>
      </c>
      <c r="C54" s="16" t="s">
        <v>62</v>
      </c>
      <c r="D54" t="s">
        <v>1425</v>
      </c>
      <c r="E54" t="str">
        <f t="shared" si="0"/>
        <v>11348 - Apoio financeiro a projetos de melhoria de sistemas de produção - FDR</v>
      </c>
    </row>
    <row r="55" spans="1:5" x14ac:dyDescent="0.25">
      <c r="A55" s="14" t="s">
        <v>133</v>
      </c>
      <c r="B55" s="15">
        <v>11310</v>
      </c>
      <c r="C55" s="19" t="s">
        <v>63</v>
      </c>
      <c r="D55" t="s">
        <v>1425</v>
      </c>
      <c r="E55" t="str">
        <f t="shared" si="0"/>
        <v>11310 - Infraestrutura básica para produtores rurais - FTE</v>
      </c>
    </row>
    <row r="56" spans="1:5" x14ac:dyDescent="0.25">
      <c r="A56" s="14" t="s">
        <v>132</v>
      </c>
      <c r="B56" s="15">
        <v>12737</v>
      </c>
      <c r="C56" s="19" t="s">
        <v>64</v>
      </c>
      <c r="D56" t="s">
        <v>1425</v>
      </c>
      <c r="E56" t="str">
        <f t="shared" si="0"/>
        <v>12737 - Apoio financeiro a construção de Centros de Inovação</v>
      </c>
    </row>
    <row r="57" spans="1:5" ht="24" x14ac:dyDescent="0.25">
      <c r="A57" s="14" t="s">
        <v>131</v>
      </c>
      <c r="B57" s="15">
        <v>13096</v>
      </c>
      <c r="C57" s="16" t="s">
        <v>65</v>
      </c>
      <c r="D57" t="s">
        <v>1425</v>
      </c>
      <c r="E57" t="str">
        <f t="shared" si="0"/>
        <v>13096 - Implementação e consolidação das políticas habitacionais – Regularização Fundiária</v>
      </c>
    </row>
    <row r="58" spans="1:5" ht="24" x14ac:dyDescent="0.25">
      <c r="A58" s="14" t="s">
        <v>130</v>
      </c>
      <c r="B58" s="15">
        <v>7658</v>
      </c>
      <c r="C58" s="16" t="s">
        <v>66</v>
      </c>
      <c r="D58" t="s">
        <v>1425</v>
      </c>
      <c r="E58" t="str">
        <f t="shared" si="0"/>
        <v>7658 - Fortalecimento dos comitês de gerenciamento de bacias hidrográficas - SDS</v>
      </c>
    </row>
    <row r="59" spans="1:5" x14ac:dyDescent="0.25">
      <c r="A59" s="14" t="s">
        <v>129</v>
      </c>
      <c r="B59" s="15">
        <v>2008</v>
      </c>
      <c r="C59" s="16" t="s">
        <v>67</v>
      </c>
      <c r="D59" t="s">
        <v>1425</v>
      </c>
      <c r="E59" t="str">
        <f t="shared" si="0"/>
        <v>2008 - Ampliação e renovação do parque de hidrometria</v>
      </c>
    </row>
    <row r="60" spans="1:5" ht="24" x14ac:dyDescent="0.25">
      <c r="A60" s="14" t="s">
        <v>129</v>
      </c>
      <c r="B60" s="15">
        <v>9540</v>
      </c>
      <c r="C60" s="16" t="s">
        <v>68</v>
      </c>
      <c r="D60" t="s">
        <v>1425</v>
      </c>
      <c r="E60" t="str">
        <f t="shared" si="0"/>
        <v>9540 - AP - Implantação do sistema de esgotamento sanitário de Rio do Sul</v>
      </c>
    </row>
    <row r="61" spans="1:5" x14ac:dyDescent="0.25">
      <c r="A61" s="14" t="s">
        <v>129</v>
      </c>
      <c r="B61" s="15">
        <v>9559</v>
      </c>
      <c r="C61" s="16" t="s">
        <v>69</v>
      </c>
      <c r="D61" t="s">
        <v>1425</v>
      </c>
      <c r="E61" t="str">
        <f t="shared" si="0"/>
        <v>9559 - Implantação do sistema de esgotamento sanitário de Biguaçu</v>
      </c>
    </row>
    <row r="62" spans="1:5" ht="24" x14ac:dyDescent="0.25">
      <c r="A62" s="14" t="s">
        <v>129</v>
      </c>
      <c r="B62" s="15">
        <v>9573</v>
      </c>
      <c r="C62" s="16" t="s">
        <v>70</v>
      </c>
      <c r="D62" t="s">
        <v>1425</v>
      </c>
      <c r="E62" t="str">
        <f t="shared" si="0"/>
        <v>9573 - Ampliação do sistema de abastecimento de água de São José (diversos bairros – etapa 2)</v>
      </c>
    </row>
    <row r="63" spans="1:5" ht="24" x14ac:dyDescent="0.25">
      <c r="A63" s="14" t="s">
        <v>129</v>
      </c>
      <c r="B63" s="15">
        <v>10237</v>
      </c>
      <c r="C63" s="16" t="s">
        <v>71</v>
      </c>
      <c r="D63" t="s">
        <v>1425</v>
      </c>
      <c r="E63" t="str">
        <f t="shared" si="0"/>
        <v>10237 - Ampliação do sistema de esgotamento sanitário de Criciúma (Próspera)</v>
      </c>
    </row>
    <row r="64" spans="1:5" ht="24" x14ac:dyDescent="0.25">
      <c r="A64" s="14" t="s">
        <v>129</v>
      </c>
      <c r="B64" s="15">
        <v>10272</v>
      </c>
      <c r="C64" s="16" t="s">
        <v>72</v>
      </c>
      <c r="D64" t="s">
        <v>1425</v>
      </c>
      <c r="E64" t="str">
        <f t="shared" si="0"/>
        <v>10272 - Ampliação do sistema de esgotamento sanitário de Florianópolis (Ingleses)</v>
      </c>
    </row>
    <row r="65" spans="1:5" ht="24" x14ac:dyDescent="0.25">
      <c r="A65" s="14" t="s">
        <v>129</v>
      </c>
      <c r="B65" s="15">
        <v>10273</v>
      </c>
      <c r="C65" s="16" t="s">
        <v>73</v>
      </c>
      <c r="D65" t="s">
        <v>1425</v>
      </c>
      <c r="E65" t="str">
        <f t="shared" si="0"/>
        <v>10273 - Ampliação do sistema de esgotamento sanitário de Florianópolis (Bacia D/F)</v>
      </c>
    </row>
    <row r="66" spans="1:5" ht="24" x14ac:dyDescent="0.25">
      <c r="A66" s="14" t="s">
        <v>129</v>
      </c>
      <c r="B66" s="15">
        <v>10274</v>
      </c>
      <c r="C66" s="16" t="s">
        <v>74</v>
      </c>
      <c r="D66" t="s">
        <v>1425</v>
      </c>
      <c r="E66" t="str">
        <f t="shared" si="0"/>
        <v>10274 - Ampliação do sistema de esgotamento sanitário de Florianópolis (Saco Grande/Monte Verde/João Paulo)</v>
      </c>
    </row>
    <row r="67" spans="1:5" x14ac:dyDescent="0.25">
      <c r="A67" s="14" t="s">
        <v>129</v>
      </c>
      <c r="B67" s="15">
        <v>1245</v>
      </c>
      <c r="C67" s="16" t="s">
        <v>75</v>
      </c>
      <c r="D67" t="s">
        <v>1425</v>
      </c>
      <c r="E67" t="str">
        <f t="shared" ref="E67:E115" si="1">CONCATENATE(B67," - ",C67)</f>
        <v>1245 - AP - Construção de Barragem do Rio do Salto em Timbé do Sul</v>
      </c>
    </row>
    <row r="68" spans="1:5" x14ac:dyDescent="0.25">
      <c r="A68" s="14" t="s">
        <v>129</v>
      </c>
      <c r="B68" s="15">
        <v>10554</v>
      </c>
      <c r="C68" s="16" t="s">
        <v>76</v>
      </c>
      <c r="D68" t="s">
        <v>1425</v>
      </c>
      <c r="E68" t="str">
        <f t="shared" si="1"/>
        <v>10554 - Implantação da adutora do rio Chapecozinho em Xanxerê</v>
      </c>
    </row>
    <row r="69" spans="1:5" x14ac:dyDescent="0.25">
      <c r="A69" s="14" t="s">
        <v>129</v>
      </c>
      <c r="B69" s="15">
        <v>12642</v>
      </c>
      <c r="C69" s="16" t="s">
        <v>77</v>
      </c>
      <c r="D69" t="s">
        <v>1425</v>
      </c>
      <c r="E69" t="str">
        <f t="shared" si="1"/>
        <v>12642 - Implantação do sistema de esgotamento sanitário de Lauro Muller</v>
      </c>
    </row>
    <row r="70" spans="1:5" ht="24" x14ac:dyDescent="0.25">
      <c r="A70" s="14" t="s">
        <v>129</v>
      </c>
      <c r="B70" s="15">
        <v>12647</v>
      </c>
      <c r="C70" s="16" t="s">
        <v>78</v>
      </c>
      <c r="D70" t="s">
        <v>1425</v>
      </c>
      <c r="E70" t="str">
        <f t="shared" si="1"/>
        <v>12647 - AP - Implantação do sistema de esgotamento sanitário de Curitibanos</v>
      </c>
    </row>
    <row r="71" spans="1:5" x14ac:dyDescent="0.25">
      <c r="A71" s="14" t="s">
        <v>129</v>
      </c>
      <c r="B71" s="15">
        <v>12648</v>
      </c>
      <c r="C71" s="16" t="s">
        <v>79</v>
      </c>
      <c r="D71" t="s">
        <v>1425</v>
      </c>
      <c r="E71" t="str">
        <f t="shared" si="1"/>
        <v>12648 - Implantação do sistema de esgotamento sanitário de Indaial</v>
      </c>
    </row>
    <row r="72" spans="1:5" ht="24" x14ac:dyDescent="0.25">
      <c r="A72" s="14" t="s">
        <v>129</v>
      </c>
      <c r="B72" s="15">
        <v>13049</v>
      </c>
      <c r="C72" s="16" t="s">
        <v>80</v>
      </c>
      <c r="D72" t="s">
        <v>1425</v>
      </c>
      <c r="E72" t="str">
        <f t="shared" si="1"/>
        <v>13049 - Ampliação do sistema de esgotamento sanitário de Florianópolis (Campeche)</v>
      </c>
    </row>
    <row r="73" spans="1:5" ht="24" x14ac:dyDescent="0.25">
      <c r="A73" s="14" t="s">
        <v>128</v>
      </c>
      <c r="B73" s="15">
        <v>14181</v>
      </c>
      <c r="C73" s="16" t="s">
        <v>81</v>
      </c>
      <c r="D73" t="s">
        <v>1425</v>
      </c>
      <c r="E73" t="str">
        <f t="shared" si="1"/>
        <v>14181 - Construção de linhas de transmissão e subestações em parceria com empresas privadas</v>
      </c>
    </row>
    <row r="74" spans="1:5" ht="24" x14ac:dyDescent="0.25">
      <c r="A74" s="14" t="s">
        <v>128</v>
      </c>
      <c r="B74" s="15">
        <v>14183</v>
      </c>
      <c r="C74" s="16" t="s">
        <v>82</v>
      </c>
      <c r="D74" t="s">
        <v>1425</v>
      </c>
      <c r="E74" t="str">
        <f t="shared" si="1"/>
        <v>14183 - Construção de UHE/PCH/CGH em parceria com empresas privadas</v>
      </c>
    </row>
    <row r="75" spans="1:5" x14ac:dyDescent="0.25">
      <c r="A75" s="14" t="s">
        <v>128</v>
      </c>
      <c r="B75" s="15">
        <v>14184</v>
      </c>
      <c r="C75" s="16" t="s">
        <v>83</v>
      </c>
      <c r="D75" t="s">
        <v>1425</v>
      </c>
      <c r="E75" t="str">
        <f t="shared" si="1"/>
        <v>14184 - Construção de UHE/PCH/CGH</v>
      </c>
    </row>
    <row r="76" spans="1:5" x14ac:dyDescent="0.25">
      <c r="A76" s="14" t="s">
        <v>128</v>
      </c>
      <c r="B76" s="15">
        <v>14186</v>
      </c>
      <c r="C76" s="16" t="s">
        <v>84</v>
      </c>
      <c r="D76" t="s">
        <v>1425</v>
      </c>
      <c r="E76" t="str">
        <f t="shared" si="1"/>
        <v>14186 - Melhorias de UHE/PCH/CGH</v>
      </c>
    </row>
    <row r="77" spans="1:5" x14ac:dyDescent="0.25">
      <c r="A77" s="14" t="s">
        <v>128</v>
      </c>
      <c r="B77" s="15">
        <v>599</v>
      </c>
      <c r="C77" s="16" t="s">
        <v>85</v>
      </c>
      <c r="D77" t="s">
        <v>1425</v>
      </c>
      <c r="E77" t="str">
        <f t="shared" si="1"/>
        <v>599 - Construção de linha de transmissão de alta tensão</v>
      </c>
    </row>
    <row r="78" spans="1:5" x14ac:dyDescent="0.25">
      <c r="A78" s="14" t="s">
        <v>128</v>
      </c>
      <c r="B78" s="15">
        <v>526</v>
      </c>
      <c r="C78" s="16" t="s">
        <v>86</v>
      </c>
      <c r="D78" t="s">
        <v>1425</v>
      </c>
      <c r="E78" t="str">
        <f t="shared" si="1"/>
        <v>526 - Construção subestação alta tensão</v>
      </c>
    </row>
    <row r="79" spans="1:5" x14ac:dyDescent="0.25">
      <c r="A79" s="14" t="s">
        <v>128</v>
      </c>
      <c r="B79" s="15">
        <v>583</v>
      </c>
      <c r="C79" s="16" t="s">
        <v>87</v>
      </c>
      <c r="D79" t="s">
        <v>1425</v>
      </c>
      <c r="E79" t="str">
        <f t="shared" si="1"/>
        <v>583 - Ampliação subestação alta tensão</v>
      </c>
    </row>
    <row r="80" spans="1:5" x14ac:dyDescent="0.25">
      <c r="A80" s="14" t="s">
        <v>128</v>
      </c>
      <c r="B80" s="15">
        <v>922</v>
      </c>
      <c r="C80" s="16" t="s">
        <v>88</v>
      </c>
      <c r="D80" t="s">
        <v>1425</v>
      </c>
      <c r="E80" t="str">
        <f t="shared" si="1"/>
        <v>922 - Construção de alimentadores</v>
      </c>
    </row>
    <row r="81" spans="1:5" x14ac:dyDescent="0.25">
      <c r="A81" s="14" t="s">
        <v>128</v>
      </c>
      <c r="B81" s="15">
        <v>744</v>
      </c>
      <c r="C81" s="16" t="s">
        <v>89</v>
      </c>
      <c r="D81" t="s">
        <v>1425</v>
      </c>
      <c r="E81" t="str">
        <f t="shared" si="1"/>
        <v>744 - Ampliação rede distribuição elétrica</v>
      </c>
    </row>
    <row r="82" spans="1:5" x14ac:dyDescent="0.25">
      <c r="A82" s="14" t="s">
        <v>128</v>
      </c>
      <c r="B82" s="15">
        <v>812</v>
      </c>
      <c r="C82" s="16" t="s">
        <v>90</v>
      </c>
      <c r="D82" t="s">
        <v>1425</v>
      </c>
      <c r="E82" t="str">
        <f t="shared" si="1"/>
        <v>812 - Melhoria rede distribuição elétrica</v>
      </c>
    </row>
    <row r="83" spans="1:5" x14ac:dyDescent="0.25">
      <c r="A83" s="14" t="s">
        <v>128</v>
      </c>
      <c r="B83" s="15">
        <v>815</v>
      </c>
      <c r="C83" s="16" t="s">
        <v>91</v>
      </c>
      <c r="D83" t="s">
        <v>1425</v>
      </c>
      <c r="E83" t="str">
        <f t="shared" si="1"/>
        <v>815 - Automação de redes de distribuição</v>
      </c>
    </row>
    <row r="84" spans="1:5" x14ac:dyDescent="0.25">
      <c r="A84" s="14" t="s">
        <v>128</v>
      </c>
      <c r="B84" s="15">
        <v>949</v>
      </c>
      <c r="C84" s="16" t="s">
        <v>92</v>
      </c>
      <c r="D84" t="s">
        <v>1425</v>
      </c>
      <c r="E84" t="str">
        <f t="shared" si="1"/>
        <v>949 - Pesquisa e desenvolvimento</v>
      </c>
    </row>
    <row r="85" spans="1:5" x14ac:dyDescent="0.25">
      <c r="A85" s="14" t="s">
        <v>128</v>
      </c>
      <c r="B85" s="15">
        <v>281</v>
      </c>
      <c r="C85" s="16" t="s">
        <v>93</v>
      </c>
      <c r="D85" t="s">
        <v>1425</v>
      </c>
      <c r="E85" t="str">
        <f t="shared" si="1"/>
        <v>281 - Eficientização energética</v>
      </c>
    </row>
    <row r="86" spans="1:5" x14ac:dyDescent="0.25">
      <c r="A86" s="14" t="s">
        <v>127</v>
      </c>
      <c r="B86" s="15">
        <v>11510</v>
      </c>
      <c r="C86" s="16" t="s">
        <v>94</v>
      </c>
      <c r="D86" t="s">
        <v>1425</v>
      </c>
      <c r="E86" t="str">
        <f t="shared" si="1"/>
        <v>11510 - Extensão da rede de distribuição de gás natural - Industrial</v>
      </c>
    </row>
    <row r="87" spans="1:5" x14ac:dyDescent="0.25">
      <c r="A87" s="14" t="s">
        <v>127</v>
      </c>
      <c r="B87" s="15">
        <v>11511</v>
      </c>
      <c r="C87" s="16" t="s">
        <v>95</v>
      </c>
      <c r="D87" t="s">
        <v>1425</v>
      </c>
      <c r="E87" t="str">
        <f t="shared" si="1"/>
        <v>11511 - Extensão de rede de distribuição de gás natural - GNV</v>
      </c>
    </row>
    <row r="88" spans="1:5" x14ac:dyDescent="0.25">
      <c r="A88" s="14" t="s">
        <v>127</v>
      </c>
      <c r="B88" s="15">
        <v>11512</v>
      </c>
      <c r="C88" s="16" t="s">
        <v>96</v>
      </c>
      <c r="D88" t="s">
        <v>1425</v>
      </c>
      <c r="E88" t="str">
        <f t="shared" si="1"/>
        <v>11512 - Extensão de rede de distribuição de gás natural - Comercial</v>
      </c>
    </row>
    <row r="89" spans="1:5" x14ac:dyDescent="0.25">
      <c r="A89" s="14" t="s">
        <v>127</v>
      </c>
      <c r="B89" s="15">
        <v>13497</v>
      </c>
      <c r="C89" s="16" t="s">
        <v>97</v>
      </c>
      <c r="D89" t="s">
        <v>1425</v>
      </c>
      <c r="E89" t="str">
        <f t="shared" si="1"/>
        <v>13497 - Extensão de rede de distribuição de gás natural - Residencial</v>
      </c>
    </row>
    <row r="90" spans="1:5" ht="24" x14ac:dyDescent="0.25">
      <c r="A90" s="14" t="s">
        <v>127</v>
      </c>
      <c r="B90" s="15">
        <v>13502</v>
      </c>
      <c r="C90" s="16" t="s">
        <v>98</v>
      </c>
      <c r="D90" t="s">
        <v>1425</v>
      </c>
      <c r="E90" t="str">
        <f t="shared" si="1"/>
        <v>13502 - Expansão de rede de distribuição de gás natural - Projeto Serra Catarinense</v>
      </c>
    </row>
    <row r="91" spans="1:5" ht="24" x14ac:dyDescent="0.25">
      <c r="A91" s="14" t="s">
        <v>127</v>
      </c>
      <c r="B91" s="15">
        <v>13508</v>
      </c>
      <c r="C91" s="16" t="s">
        <v>99</v>
      </c>
      <c r="D91" t="s">
        <v>1425</v>
      </c>
      <c r="E91" t="str">
        <f t="shared" si="1"/>
        <v>13508 - Remanejamento de rede de distribuição de gás natural - BR-470 e BR-280</v>
      </c>
    </row>
    <row r="92" spans="1:5" x14ac:dyDescent="0.25">
      <c r="A92" s="14" t="s">
        <v>126</v>
      </c>
      <c r="B92" s="15">
        <v>12831</v>
      </c>
      <c r="C92" s="16" t="s">
        <v>100</v>
      </c>
      <c r="D92" t="s">
        <v>1425</v>
      </c>
      <c r="E92" t="str">
        <f t="shared" si="1"/>
        <v>12831 - Ampliação do sistema viário - SCPar Porto</v>
      </c>
    </row>
    <row r="93" spans="1:5" x14ac:dyDescent="0.25">
      <c r="A93" s="14" t="s">
        <v>126</v>
      </c>
      <c r="B93" s="15">
        <v>12832</v>
      </c>
      <c r="C93" s="16" t="s">
        <v>101</v>
      </c>
      <c r="D93" t="s">
        <v>1425</v>
      </c>
      <c r="E93" t="str">
        <f t="shared" si="1"/>
        <v>12832 - Melhorias na sinalização náutica - SCPar Porto</v>
      </c>
    </row>
    <row r="94" spans="1:5" x14ac:dyDescent="0.25">
      <c r="A94" s="14" t="s">
        <v>126</v>
      </c>
      <c r="B94" s="15">
        <v>12827</v>
      </c>
      <c r="C94" s="16" t="s">
        <v>102</v>
      </c>
      <c r="D94" t="s">
        <v>1425</v>
      </c>
      <c r="E94" t="str">
        <f t="shared" si="1"/>
        <v>12827 - Projeto e execução de ampliação do berço 3 - SCPar Porto</v>
      </c>
    </row>
    <row r="95" spans="1:5" x14ac:dyDescent="0.25">
      <c r="A95" s="14" t="s">
        <v>126</v>
      </c>
      <c r="B95" s="15">
        <v>12834</v>
      </c>
      <c r="C95" s="16" t="s">
        <v>103</v>
      </c>
      <c r="D95" t="s">
        <v>1425</v>
      </c>
      <c r="E95" t="str">
        <f t="shared" si="1"/>
        <v>12834 - Recuperação e ampliação do molhe - SCPar Porto</v>
      </c>
    </row>
    <row r="96" spans="1:5" x14ac:dyDescent="0.25">
      <c r="A96" s="14" t="s">
        <v>125</v>
      </c>
      <c r="B96" s="15">
        <v>12002</v>
      </c>
      <c r="C96" s="16" t="s">
        <v>104</v>
      </c>
      <c r="D96" t="s">
        <v>1425</v>
      </c>
      <c r="E96" t="str">
        <f t="shared" si="1"/>
        <v>12002 - Construção do Fórum de Timbó – FRJ</v>
      </c>
    </row>
    <row r="97" spans="1:5" x14ac:dyDescent="0.25">
      <c r="A97" s="14" t="s">
        <v>125</v>
      </c>
      <c r="B97" s="15">
        <v>11640</v>
      </c>
      <c r="C97" s="16" t="s">
        <v>105</v>
      </c>
      <c r="D97" t="s">
        <v>1425</v>
      </c>
      <c r="E97" t="str">
        <f t="shared" si="1"/>
        <v>11640 - Reforma do Fórum de Tubarão - FRJ</v>
      </c>
    </row>
    <row r="98" spans="1:5" x14ac:dyDescent="0.25">
      <c r="A98" s="14" t="s">
        <v>125</v>
      </c>
      <c r="B98" s="15">
        <v>6602</v>
      </c>
      <c r="C98" s="16" t="s">
        <v>106</v>
      </c>
      <c r="D98" t="s">
        <v>1425</v>
      </c>
      <c r="E98" t="str">
        <f t="shared" si="1"/>
        <v>6602 - Reforma dos prédios do Fórum de Blumenau - FRJ</v>
      </c>
    </row>
    <row r="99" spans="1:5" x14ac:dyDescent="0.25">
      <c r="A99" s="14" t="s">
        <v>125</v>
      </c>
      <c r="B99" s="15">
        <v>11628</v>
      </c>
      <c r="C99" s="16" t="s">
        <v>107</v>
      </c>
      <c r="D99" t="s">
        <v>1425</v>
      </c>
      <c r="E99" t="str">
        <f t="shared" si="1"/>
        <v>11628 - Construção do Fórum de Sombrio - FRJ</v>
      </c>
    </row>
    <row r="100" spans="1:5" x14ac:dyDescent="0.25">
      <c r="A100" s="14" t="s">
        <v>125</v>
      </c>
      <c r="B100" s="15">
        <v>11634</v>
      </c>
      <c r="C100" s="16" t="s">
        <v>108</v>
      </c>
      <c r="D100" t="s">
        <v>1425</v>
      </c>
      <c r="E100" t="str">
        <f t="shared" si="1"/>
        <v>11634 - Construção do Fórum de Imbituba - FRJ</v>
      </c>
    </row>
    <row r="101" spans="1:5" x14ac:dyDescent="0.25">
      <c r="A101" s="20" t="s">
        <v>124</v>
      </c>
      <c r="B101" s="15">
        <v>6763</v>
      </c>
      <c r="C101" s="16" t="s">
        <v>109</v>
      </c>
      <c r="D101" t="s">
        <v>1425</v>
      </c>
      <c r="E101" t="str">
        <f t="shared" si="1"/>
        <v>6763 - Coordenação e manutenção dos serviços administrativos</v>
      </c>
    </row>
    <row r="102" spans="1:5" x14ac:dyDescent="0.25">
      <c r="A102" s="20" t="s">
        <v>124</v>
      </c>
      <c r="B102" s="15">
        <v>6765</v>
      </c>
      <c r="C102" s="16" t="s">
        <v>110</v>
      </c>
      <c r="D102" t="s">
        <v>1425</v>
      </c>
      <c r="E102" t="str">
        <f t="shared" si="1"/>
        <v>6765 - Coordenação institucional</v>
      </c>
    </row>
    <row r="103" spans="1:5" x14ac:dyDescent="0.25">
      <c r="A103" s="20" t="s">
        <v>124</v>
      </c>
      <c r="B103" s="15">
        <v>10117</v>
      </c>
      <c r="C103" s="16" t="s">
        <v>111</v>
      </c>
      <c r="D103" t="s">
        <v>1425</v>
      </c>
      <c r="E103" t="str">
        <f t="shared" si="1"/>
        <v>10117 - Manutenção, conservação e reforma das instalações</v>
      </c>
    </row>
    <row r="104" spans="1:5" ht="24" x14ac:dyDescent="0.25">
      <c r="A104" s="20" t="s">
        <v>124</v>
      </c>
      <c r="B104" s="15">
        <v>14087</v>
      </c>
      <c r="C104" s="16" t="s">
        <v>112</v>
      </c>
      <c r="D104" t="s">
        <v>1425</v>
      </c>
      <c r="E104" t="str">
        <f t="shared" si="1"/>
        <v>14087 - Coordenação e suporte dos serviços de Tecnologia da Informação e Comunicação</v>
      </c>
    </row>
    <row r="105" spans="1:5" x14ac:dyDescent="0.25">
      <c r="A105" s="20" t="s">
        <v>124</v>
      </c>
      <c r="B105" s="15">
        <v>6499</v>
      </c>
      <c r="C105" s="16" t="s">
        <v>113</v>
      </c>
      <c r="D105" t="s">
        <v>1425</v>
      </c>
      <c r="E105" t="str">
        <f t="shared" si="1"/>
        <v>6499 - Reconstituição de bens lesados</v>
      </c>
    </row>
    <row r="106" spans="1:5" x14ac:dyDescent="0.25">
      <c r="A106" s="20" t="s">
        <v>124</v>
      </c>
      <c r="B106" s="15">
        <v>6518</v>
      </c>
      <c r="C106" s="16" t="s">
        <v>114</v>
      </c>
      <c r="D106" t="s">
        <v>1425</v>
      </c>
      <c r="E106" t="str">
        <f t="shared" si="1"/>
        <v>6518 - Custeio dos honorários periciais</v>
      </c>
    </row>
    <row r="107" spans="1:5" x14ac:dyDescent="0.25">
      <c r="A107" s="20" t="s">
        <v>124</v>
      </c>
      <c r="B107" s="15">
        <v>6766</v>
      </c>
      <c r="C107" s="16" t="s">
        <v>115</v>
      </c>
      <c r="D107" t="s">
        <v>1425</v>
      </c>
      <c r="E107" t="str">
        <f t="shared" si="1"/>
        <v>6766 - Aperfeiçoamento de membros e servidores do Ministério Público</v>
      </c>
    </row>
    <row r="108" spans="1:5" x14ac:dyDescent="0.25">
      <c r="A108" s="20" t="s">
        <v>124</v>
      </c>
      <c r="B108" s="15">
        <v>6614</v>
      </c>
      <c r="C108" s="16" t="s">
        <v>116</v>
      </c>
      <c r="D108" t="s">
        <v>1425</v>
      </c>
      <c r="E108" t="str">
        <f t="shared" si="1"/>
        <v>6614 - Modernização e desenvolvimento institucional</v>
      </c>
    </row>
    <row r="109" spans="1:5" ht="24" x14ac:dyDescent="0.25">
      <c r="A109" s="20" t="s">
        <v>124</v>
      </c>
      <c r="B109" s="15">
        <v>11114</v>
      </c>
      <c r="C109" s="16" t="s">
        <v>117</v>
      </c>
      <c r="D109" t="s">
        <v>1425</v>
      </c>
      <c r="E109" t="str">
        <f t="shared" si="1"/>
        <v>11114 - Aquisição, construção ou ampliação de espaços físicos do Ministério Público</v>
      </c>
    </row>
    <row r="110" spans="1:5" x14ac:dyDescent="0.25">
      <c r="A110" s="20" t="s">
        <v>124</v>
      </c>
      <c r="B110" s="15">
        <v>12716</v>
      </c>
      <c r="C110" s="16" t="s">
        <v>118</v>
      </c>
      <c r="D110" t="s">
        <v>1425</v>
      </c>
      <c r="E110" t="str">
        <f t="shared" si="1"/>
        <v>12716 - Construção do edifício das Promotorias de Justiça de Lages</v>
      </c>
    </row>
    <row r="111" spans="1:5" x14ac:dyDescent="0.25">
      <c r="A111" s="20" t="s">
        <v>124</v>
      </c>
      <c r="B111" s="15">
        <v>12717</v>
      </c>
      <c r="C111" s="16" t="s">
        <v>119</v>
      </c>
      <c r="D111" t="s">
        <v>1425</v>
      </c>
      <c r="E111" t="str">
        <f t="shared" si="1"/>
        <v>12717 - Construção do edifício das Promotorias de Justiça de Chapecó</v>
      </c>
    </row>
    <row r="112" spans="1:5" x14ac:dyDescent="0.25">
      <c r="A112" s="20" t="s">
        <v>124</v>
      </c>
      <c r="B112" s="15">
        <v>12718</v>
      </c>
      <c r="C112" s="16" t="s">
        <v>120</v>
      </c>
      <c r="D112" t="s">
        <v>1425</v>
      </c>
      <c r="E112" t="str">
        <f t="shared" si="1"/>
        <v>12718 - Construção do edifício das Promotorias de Justiça de Joinville</v>
      </c>
    </row>
    <row r="113" spans="1:5" ht="24" x14ac:dyDescent="0.25">
      <c r="A113" s="20" t="s">
        <v>124</v>
      </c>
      <c r="B113" s="15">
        <v>14085</v>
      </c>
      <c r="C113" s="16" t="s">
        <v>121</v>
      </c>
      <c r="D113" t="s">
        <v>1425</v>
      </c>
      <c r="E113" t="str">
        <f t="shared" si="1"/>
        <v>14085 - Aquisição/construção do edifício das Promotorias de Justiça de São José</v>
      </c>
    </row>
    <row r="114" spans="1:5" ht="24" x14ac:dyDescent="0.25">
      <c r="A114" s="20" t="s">
        <v>124</v>
      </c>
      <c r="B114" s="15">
        <v>14086</v>
      </c>
      <c r="C114" s="16" t="s">
        <v>122</v>
      </c>
      <c r="D114" t="s">
        <v>1425</v>
      </c>
      <c r="E114" t="str">
        <f t="shared" si="1"/>
        <v>14086 - Aquisição/construção do edifício das Promotorias de Justiça de Brusque</v>
      </c>
    </row>
    <row r="115" spans="1:5" x14ac:dyDescent="0.25">
      <c r="A115" s="20" t="s">
        <v>124</v>
      </c>
      <c r="B115" s="15">
        <v>14171</v>
      </c>
      <c r="C115" s="16" t="s">
        <v>123</v>
      </c>
      <c r="D115" t="s">
        <v>1425</v>
      </c>
      <c r="E115" t="str">
        <f t="shared" si="1"/>
        <v>14171 - Reforma da Sede Paço da Bocaiúva - MPSC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3"/>
  <sheetViews>
    <sheetView topLeftCell="A2" workbookViewId="0"/>
  </sheetViews>
  <sheetFormatPr defaultRowHeight="15" x14ac:dyDescent="0.25"/>
  <cols>
    <col min="1" max="1" width="19" customWidth="1"/>
    <col min="2" max="2" width="19.85546875" customWidth="1"/>
    <col min="3" max="3" width="6.5703125" customWidth="1"/>
    <col min="4" max="4" width="12" customWidth="1"/>
    <col min="5" max="5" width="8.5703125" customWidth="1"/>
    <col min="6" max="6" width="14.42578125" customWidth="1"/>
    <col min="7" max="7" width="12.28515625" customWidth="1"/>
    <col min="8" max="8" width="13.140625" customWidth="1"/>
    <col min="9" max="9" width="6" customWidth="1"/>
    <col min="10" max="10" width="26.140625" customWidth="1"/>
    <col min="11" max="11" width="17" customWidth="1"/>
    <col min="12" max="12" width="20.7109375" customWidth="1"/>
    <col min="13" max="13" width="15.42578125" customWidth="1"/>
    <col min="14" max="14" width="15.5703125" customWidth="1"/>
    <col min="15" max="15" width="16.5703125" customWidth="1"/>
  </cols>
  <sheetData>
    <row r="1" spans="1:20" x14ac:dyDescent="0.2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1425</v>
      </c>
      <c r="Q1" t="s">
        <v>1426</v>
      </c>
      <c r="R1" t="s">
        <v>1427</v>
      </c>
      <c r="S1" t="s">
        <v>1435</v>
      </c>
      <c r="T1" t="s">
        <v>1436</v>
      </c>
    </row>
    <row r="2" spans="1:20" x14ac:dyDescent="0.25">
      <c r="A2">
        <v>480091</v>
      </c>
      <c r="B2" t="s">
        <v>157</v>
      </c>
      <c r="C2">
        <v>10</v>
      </c>
      <c r="D2" t="s">
        <v>158</v>
      </c>
      <c r="E2">
        <v>430</v>
      </c>
      <c r="F2" t="s">
        <v>159</v>
      </c>
      <c r="G2">
        <v>11320</v>
      </c>
      <c r="H2" t="s">
        <v>1432</v>
      </c>
      <c r="I2">
        <v>33</v>
      </c>
      <c r="J2" t="s">
        <v>160</v>
      </c>
      <c r="K2" s="21">
        <v>374306766</v>
      </c>
      <c r="L2" s="21">
        <v>424458525.44999999</v>
      </c>
      <c r="M2" s="21">
        <v>313452680.80000001</v>
      </c>
      <c r="N2" s="21">
        <v>300598422.89999998</v>
      </c>
      <c r="O2" s="21">
        <v>300083422.89999998</v>
      </c>
      <c r="P2" s="22" t="str">
        <f>VLOOKUP(Tabela1[[#This Row],[cdsubacao]],LDO!$B$2:$D$115,3,0)</f>
        <v>LDO</v>
      </c>
      <c r="Q2" s="22" t="str">
        <f>CONCATENATE(Tabela1[[#This Row],[cdunidadegestora]]," - ",Tabela1[[#This Row],[nmunidadegestora]])</f>
        <v>480091 - Fundo Estadual de Saúde</v>
      </c>
      <c r="R2" s="22" t="str">
        <f>CONCATENATE(Tabela1[[#This Row],[cdfuncao]]," - ",Tabela1[[#This Row],[nmfuncao]])</f>
        <v>10 - Saúde</v>
      </c>
      <c r="S2" s="23" t="str">
        <f>VLOOKUP(Tabela1[[#This Row],[cdsubacao]],LDO!$B$2:$E$115,4,0)</f>
        <v>11320 - Realização de procedimentos contemplados na programação pactuada e integrada (PPI)</v>
      </c>
      <c r="T2" s="23" t="str">
        <f>CONCATENATE(Tabela1[[#This Row],[cdprograma]]," - ",Tabela1[[#This Row],[nmprograma]])</f>
        <v>430 - Atenção de Média e Alta Complexidade Ambulatorial e Hospitalar</v>
      </c>
    </row>
    <row r="3" spans="1:20" x14ac:dyDescent="0.25">
      <c r="A3">
        <v>470022</v>
      </c>
      <c r="B3" t="s">
        <v>161</v>
      </c>
      <c r="C3">
        <v>9</v>
      </c>
      <c r="D3" t="s">
        <v>162</v>
      </c>
      <c r="E3">
        <v>850</v>
      </c>
      <c r="F3" t="s">
        <v>163</v>
      </c>
      <c r="G3">
        <v>669</v>
      </c>
      <c r="H3" t="s">
        <v>164</v>
      </c>
      <c r="I3">
        <v>31</v>
      </c>
      <c r="J3" t="s">
        <v>165</v>
      </c>
      <c r="K3" s="21">
        <v>43077300</v>
      </c>
      <c r="L3" s="21">
        <v>42814300</v>
      </c>
      <c r="M3" s="21">
        <v>32354320.73</v>
      </c>
      <c r="N3" s="21">
        <v>32354320.73</v>
      </c>
      <c r="O3" s="21">
        <v>32354320.73</v>
      </c>
      <c r="P3" s="22" t="e">
        <f>VLOOKUP(Tabela1[[#This Row],[cdsubacao]],LDO!$B$2:$D$115,3,0)</f>
        <v>#N/A</v>
      </c>
      <c r="Q3" s="22" t="str">
        <f>CONCATENATE(Tabela1[[#This Row],[cdunidadegestora]]," - ",Tabela1[[#This Row],[nmunidadegestora]])</f>
        <v>470022 - Instituto de Previdência do Estado de Santa Catarina</v>
      </c>
      <c r="R3" s="22" t="str">
        <f>CONCATENATE(Tabela1[[#This Row],[cdfuncao]]," - ",Tabela1[[#This Row],[nmfuncao]])</f>
        <v>9 - Previdência Social</v>
      </c>
      <c r="S3" s="23" t="e">
        <f>VLOOKUP(Tabela1[[#This Row],[cdsubacao]],LDO!$B$2:$E$115,4,0)</f>
        <v>#N/A</v>
      </c>
      <c r="T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" spans="1:20" x14ac:dyDescent="0.25">
      <c r="A4">
        <v>480091</v>
      </c>
      <c r="B4" t="s">
        <v>157</v>
      </c>
      <c r="C4">
        <v>10</v>
      </c>
      <c r="D4" t="s">
        <v>158</v>
      </c>
      <c r="E4">
        <v>400</v>
      </c>
      <c r="F4" t="s">
        <v>166</v>
      </c>
      <c r="G4">
        <v>11283</v>
      </c>
      <c r="H4" t="s">
        <v>167</v>
      </c>
      <c r="I4">
        <v>33</v>
      </c>
      <c r="J4" t="s">
        <v>160</v>
      </c>
      <c r="K4" s="21">
        <v>1900000</v>
      </c>
      <c r="L4" s="21">
        <v>3543386.11</v>
      </c>
      <c r="M4" s="21">
        <v>1493753.77</v>
      </c>
      <c r="N4" s="21">
        <v>174519.88</v>
      </c>
      <c r="O4" s="21">
        <v>117589.12</v>
      </c>
      <c r="P4" s="22" t="e">
        <f>VLOOKUP(Tabela1[[#This Row],[cdsubacao]],LDO!$B$2:$D$115,3,0)</f>
        <v>#N/A</v>
      </c>
      <c r="Q4" s="22" t="str">
        <f>CONCATENATE(Tabela1[[#This Row],[cdunidadegestora]]," - ",Tabela1[[#This Row],[nmunidadegestora]])</f>
        <v>480091 - Fundo Estadual de Saúde</v>
      </c>
      <c r="R4" s="22" t="str">
        <f>CONCATENATE(Tabela1[[#This Row],[cdfuncao]]," - ",Tabela1[[#This Row],[nmfuncao]])</f>
        <v>10 - Saúde</v>
      </c>
      <c r="S4" s="23" t="e">
        <f>VLOOKUP(Tabela1[[#This Row],[cdsubacao]],LDO!$B$2:$E$115,4,0)</f>
        <v>#N/A</v>
      </c>
      <c r="T4" s="23" t="str">
        <f>CONCATENATE(Tabela1[[#This Row],[cdprograma]]," - ",Tabela1[[#This Row],[nmprograma]])</f>
        <v>400 - Gestão do SUS</v>
      </c>
    </row>
    <row r="5" spans="1:20" x14ac:dyDescent="0.25">
      <c r="A5">
        <v>410060</v>
      </c>
      <c r="B5" t="s">
        <v>168</v>
      </c>
      <c r="C5">
        <v>4</v>
      </c>
      <c r="D5" t="s">
        <v>169</v>
      </c>
      <c r="E5">
        <v>850</v>
      </c>
      <c r="F5" t="s">
        <v>163</v>
      </c>
      <c r="G5">
        <v>13884</v>
      </c>
      <c r="H5" t="s">
        <v>170</v>
      </c>
      <c r="I5">
        <v>31</v>
      </c>
      <c r="J5" t="s">
        <v>165</v>
      </c>
      <c r="K5" s="21">
        <v>2094922</v>
      </c>
      <c r="L5" s="21">
        <v>1393730.98</v>
      </c>
      <c r="M5" s="21">
        <v>1393730.98</v>
      </c>
      <c r="N5" s="21">
        <v>1393730.98</v>
      </c>
      <c r="O5" s="21">
        <v>1393730.98</v>
      </c>
      <c r="P5" s="22" t="e">
        <f>VLOOKUP(Tabela1[[#This Row],[cdsubacao]],LDO!$B$2:$D$115,3,0)</f>
        <v>#N/A</v>
      </c>
      <c r="Q5" s="22" t="str">
        <f>CONCATENATE(Tabela1[[#This Row],[cdunidadegestora]]," - ",Tabela1[[#This Row],[nmunidadegestora]])</f>
        <v>410060 - Agência de Desenvolvimento Regional de Mafra</v>
      </c>
      <c r="R5" s="22" t="str">
        <f>CONCATENATE(Tabela1[[#This Row],[cdfuncao]]," - ",Tabela1[[#This Row],[nmfuncao]])</f>
        <v>4 - Administração</v>
      </c>
      <c r="S5" s="23" t="e">
        <f>VLOOKUP(Tabela1[[#This Row],[cdsubacao]],LDO!$B$2:$E$115,4,0)</f>
        <v>#N/A</v>
      </c>
      <c r="T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" spans="1:20" x14ac:dyDescent="0.25">
      <c r="A6">
        <v>520002</v>
      </c>
      <c r="B6" t="s">
        <v>171</v>
      </c>
      <c r="C6">
        <v>28</v>
      </c>
      <c r="D6" t="s">
        <v>172</v>
      </c>
      <c r="E6">
        <v>990</v>
      </c>
      <c r="F6" t="s">
        <v>172</v>
      </c>
      <c r="G6">
        <v>3562</v>
      </c>
      <c r="H6" t="s">
        <v>173</v>
      </c>
      <c r="I6">
        <v>46</v>
      </c>
      <c r="J6" t="s">
        <v>174</v>
      </c>
      <c r="K6" s="21">
        <v>420647454</v>
      </c>
      <c r="L6" s="21">
        <v>435480552.88999999</v>
      </c>
      <c r="M6" s="21">
        <v>401720173.47000003</v>
      </c>
      <c r="N6" s="21">
        <v>401720173.47000003</v>
      </c>
      <c r="O6" s="21">
        <v>401720173.47000003</v>
      </c>
      <c r="P6" s="22" t="e">
        <f>VLOOKUP(Tabela1[[#This Row],[cdsubacao]],LDO!$B$2:$D$115,3,0)</f>
        <v>#N/A</v>
      </c>
      <c r="Q6" s="22" t="str">
        <f>CONCATENATE(Tabela1[[#This Row],[cdunidadegestora]]," - ",Tabela1[[#This Row],[nmunidadegestora]])</f>
        <v>520002 - Encargos Gerais do Estado</v>
      </c>
      <c r="R6" s="22" t="str">
        <f>CONCATENATE(Tabela1[[#This Row],[cdfuncao]]," - ",Tabela1[[#This Row],[nmfuncao]])</f>
        <v>28 - Encargos Especiais</v>
      </c>
      <c r="S6" s="23" t="e">
        <f>VLOOKUP(Tabela1[[#This Row],[cdsubacao]],LDO!$B$2:$E$115,4,0)</f>
        <v>#N/A</v>
      </c>
      <c r="T6" s="23" t="str">
        <f>CONCATENATE(Tabela1[[#This Row],[cdprograma]]," - ",Tabela1[[#This Row],[nmprograma]])</f>
        <v>990 - Encargos Especiais</v>
      </c>
    </row>
    <row r="7" spans="1:20" x14ac:dyDescent="0.25">
      <c r="A7">
        <v>410001</v>
      </c>
      <c r="B7" t="s">
        <v>175</v>
      </c>
      <c r="C7">
        <v>4</v>
      </c>
      <c r="D7" t="s">
        <v>169</v>
      </c>
      <c r="E7">
        <v>900</v>
      </c>
      <c r="F7" t="s">
        <v>176</v>
      </c>
      <c r="G7">
        <v>11051</v>
      </c>
      <c r="H7" t="s">
        <v>177</v>
      </c>
      <c r="I7">
        <v>33</v>
      </c>
      <c r="J7" t="s">
        <v>160</v>
      </c>
      <c r="K7" s="21">
        <v>6957044</v>
      </c>
      <c r="L7" s="21">
        <v>3593926.97</v>
      </c>
      <c r="M7" s="21">
        <v>3593926.97</v>
      </c>
      <c r="N7" s="21">
        <v>3320322.8</v>
      </c>
      <c r="O7" s="21">
        <v>3082043.23</v>
      </c>
      <c r="P7" s="22" t="e">
        <f>VLOOKUP(Tabela1[[#This Row],[cdsubacao]],LDO!$B$2:$D$115,3,0)</f>
        <v>#N/A</v>
      </c>
      <c r="Q7" s="22" t="str">
        <f>CONCATENATE(Tabela1[[#This Row],[cdunidadegestora]]," - ",Tabela1[[#This Row],[nmunidadegestora]])</f>
        <v>410001 - Casa Civil</v>
      </c>
      <c r="R7" s="22" t="str">
        <f>CONCATENATE(Tabela1[[#This Row],[cdfuncao]]," - ",Tabela1[[#This Row],[nmfuncao]])</f>
        <v>4 - Administração</v>
      </c>
      <c r="S7" s="23" t="e">
        <f>VLOOKUP(Tabela1[[#This Row],[cdsubacao]],LDO!$B$2:$E$115,4,0)</f>
        <v>#N/A</v>
      </c>
      <c r="T7" s="23" t="str">
        <f>CONCATENATE(Tabela1[[#This Row],[cdprograma]]," - ",Tabela1[[#This Row],[nmprograma]])</f>
        <v>900 - Gestão Administrativa - Poder Executivo</v>
      </c>
    </row>
    <row r="8" spans="1:20" x14ac:dyDescent="0.25">
      <c r="A8">
        <v>530001</v>
      </c>
      <c r="B8" t="s">
        <v>178</v>
      </c>
      <c r="C8">
        <v>26</v>
      </c>
      <c r="D8" t="s">
        <v>179</v>
      </c>
      <c r="E8">
        <v>900</v>
      </c>
      <c r="F8" t="s">
        <v>176</v>
      </c>
      <c r="G8">
        <v>14532</v>
      </c>
      <c r="H8" t="s">
        <v>180</v>
      </c>
      <c r="I8">
        <v>33</v>
      </c>
      <c r="J8" t="s">
        <v>160</v>
      </c>
      <c r="K8" s="21">
        <v>0</v>
      </c>
      <c r="L8" s="21">
        <v>80374.23</v>
      </c>
      <c r="M8" s="21">
        <v>33903.85</v>
      </c>
      <c r="N8" s="21">
        <v>22584.04</v>
      </c>
      <c r="O8" s="21">
        <v>15122.42</v>
      </c>
      <c r="P8" s="22" t="e">
        <f>VLOOKUP(Tabela1[[#This Row],[cdsubacao]],LDO!$B$2:$D$115,3,0)</f>
        <v>#N/A</v>
      </c>
      <c r="Q8" s="22" t="str">
        <f>CONCATENATE(Tabela1[[#This Row],[cdunidadegestora]]," - ",Tabela1[[#This Row],[nmunidadegestora]])</f>
        <v>530001 - Secretaria de Estado da Infraestrutura e Mobilidade</v>
      </c>
      <c r="R8" s="22" t="str">
        <f>CONCATENATE(Tabela1[[#This Row],[cdfuncao]]," - ",Tabela1[[#This Row],[nmfuncao]])</f>
        <v>26 - Transporte</v>
      </c>
      <c r="S8" s="23" t="e">
        <f>VLOOKUP(Tabela1[[#This Row],[cdsubacao]],LDO!$B$2:$E$115,4,0)</f>
        <v>#N/A</v>
      </c>
      <c r="T8" s="23" t="str">
        <f>CONCATENATE(Tabela1[[#This Row],[cdprograma]]," - ",Tabela1[[#This Row],[nmprograma]])</f>
        <v>900 - Gestão Administrativa - Poder Executivo</v>
      </c>
    </row>
    <row r="9" spans="1:20" x14ac:dyDescent="0.25">
      <c r="A9">
        <v>160097</v>
      </c>
      <c r="B9" t="s">
        <v>181</v>
      </c>
      <c r="C9">
        <v>6</v>
      </c>
      <c r="D9" t="s">
        <v>182</v>
      </c>
      <c r="E9">
        <v>706</v>
      </c>
      <c r="F9" t="s">
        <v>183</v>
      </c>
      <c r="G9">
        <v>686</v>
      </c>
      <c r="H9" t="s">
        <v>184</v>
      </c>
      <c r="I9">
        <v>33</v>
      </c>
      <c r="J9" t="s">
        <v>160</v>
      </c>
      <c r="K9" s="21">
        <v>180451581</v>
      </c>
      <c r="L9" s="21">
        <v>214572194.69999999</v>
      </c>
      <c r="M9" s="21">
        <v>213065970.13999999</v>
      </c>
      <c r="N9" s="21">
        <v>213065844.74000001</v>
      </c>
      <c r="O9" s="21">
        <v>208258874.44</v>
      </c>
      <c r="P9" s="22" t="e">
        <f>VLOOKUP(Tabela1[[#This Row],[cdsubacao]],LDO!$B$2:$D$115,3,0)</f>
        <v>#N/A</v>
      </c>
      <c r="Q9" s="22" t="str">
        <f>CONCATENATE(Tabela1[[#This Row],[cdunidadegestora]]," - ",Tabela1[[#This Row],[nmunidadegestora]])</f>
        <v>160097 - Fundo de Melhoria da Polícia Militar</v>
      </c>
      <c r="R9" s="22" t="str">
        <f>CONCATENATE(Tabela1[[#This Row],[cdfuncao]]," - ",Tabela1[[#This Row],[nmfuncao]])</f>
        <v>6 - Segurança Pública</v>
      </c>
      <c r="S9" s="23" t="e">
        <f>VLOOKUP(Tabela1[[#This Row],[cdsubacao]],LDO!$B$2:$E$115,4,0)</f>
        <v>#N/A</v>
      </c>
      <c r="T9" s="23" t="str">
        <f>CONCATENATE(Tabela1[[#This Row],[cdprograma]]," - ",Tabela1[[#This Row],[nmprograma]])</f>
        <v>706 - De Olho no Crime</v>
      </c>
    </row>
    <row r="10" spans="1:20" x14ac:dyDescent="0.25">
      <c r="A10">
        <v>410043</v>
      </c>
      <c r="B10" t="s">
        <v>185</v>
      </c>
      <c r="C10">
        <v>10</v>
      </c>
      <c r="D10" t="s">
        <v>158</v>
      </c>
      <c r="E10">
        <v>400</v>
      </c>
      <c r="F10" t="s">
        <v>166</v>
      </c>
      <c r="G10">
        <v>11481</v>
      </c>
      <c r="H10" t="s">
        <v>186</v>
      </c>
      <c r="I10">
        <v>33</v>
      </c>
      <c r="J10" t="s">
        <v>160</v>
      </c>
      <c r="K10" s="21">
        <v>0</v>
      </c>
      <c r="L10" s="21">
        <v>20612.490000000002</v>
      </c>
      <c r="M10" s="21">
        <v>20612.490000000002</v>
      </c>
      <c r="N10" s="21">
        <v>20612.490000000002</v>
      </c>
      <c r="O10" s="21">
        <v>20612.490000000002</v>
      </c>
      <c r="P10" s="22" t="e">
        <f>VLOOKUP(Tabela1[[#This Row],[cdsubacao]],LDO!$B$2:$D$115,3,0)</f>
        <v>#N/A</v>
      </c>
      <c r="Q10" s="22" t="str">
        <f>CONCATENATE(Tabela1[[#This Row],[cdunidadegestora]]," - ",Tabela1[[#This Row],[nmunidadegestora]])</f>
        <v>410043 - Agência de Desenvolvimento Regional de Joaçaba</v>
      </c>
      <c r="R10" s="22" t="str">
        <f>CONCATENATE(Tabela1[[#This Row],[cdfuncao]]," - ",Tabela1[[#This Row],[nmfuncao]])</f>
        <v>10 - Saúde</v>
      </c>
      <c r="S10" s="23" t="e">
        <f>VLOOKUP(Tabela1[[#This Row],[cdsubacao]],LDO!$B$2:$E$115,4,0)</f>
        <v>#N/A</v>
      </c>
      <c r="T10" s="23" t="str">
        <f>CONCATENATE(Tabela1[[#This Row],[cdprograma]]," - ",Tabela1[[#This Row],[nmprograma]])</f>
        <v>400 - Gestão do SUS</v>
      </c>
    </row>
    <row r="11" spans="1:20" x14ac:dyDescent="0.25">
      <c r="A11">
        <v>410048</v>
      </c>
      <c r="B11" t="s">
        <v>187</v>
      </c>
      <c r="C11">
        <v>12</v>
      </c>
      <c r="D11" t="s">
        <v>188</v>
      </c>
      <c r="E11">
        <v>610</v>
      </c>
      <c r="F11" t="s">
        <v>189</v>
      </c>
      <c r="G11">
        <v>13847</v>
      </c>
      <c r="H11" t="s">
        <v>190</v>
      </c>
      <c r="I11">
        <v>33</v>
      </c>
      <c r="J11" t="s">
        <v>160</v>
      </c>
      <c r="K11" s="21">
        <v>611934</v>
      </c>
      <c r="L11" s="21">
        <v>108821.72</v>
      </c>
      <c r="M11" s="21">
        <v>108821.72</v>
      </c>
      <c r="N11" s="21">
        <v>108821.72</v>
      </c>
      <c r="O11" s="21">
        <v>108821.72</v>
      </c>
      <c r="P11" s="22" t="e">
        <f>VLOOKUP(Tabela1[[#This Row],[cdsubacao]],LDO!$B$2:$D$115,3,0)</f>
        <v>#N/A</v>
      </c>
      <c r="Q11" s="22" t="str">
        <f>CONCATENATE(Tabela1[[#This Row],[cdunidadegestora]]," - ",Tabela1[[#This Row],[nmunidadegestora]])</f>
        <v>410048 - Agência de Desenvolvimento Regional de Rio do Sul</v>
      </c>
      <c r="R11" s="22" t="str">
        <f>CONCATENATE(Tabela1[[#This Row],[cdfuncao]]," - ",Tabela1[[#This Row],[nmfuncao]])</f>
        <v>12 - Educação</v>
      </c>
      <c r="S11" s="23" t="e">
        <f>VLOOKUP(Tabela1[[#This Row],[cdsubacao]],LDO!$B$2:$E$115,4,0)</f>
        <v>#N/A</v>
      </c>
      <c r="T11" s="23" t="str">
        <f>CONCATENATE(Tabela1[[#This Row],[cdprograma]]," - ",Tabela1[[#This Row],[nmprograma]])</f>
        <v>610 - Educação Básica com Qualidade e Equidade</v>
      </c>
    </row>
    <row r="12" spans="1:20" x14ac:dyDescent="0.25">
      <c r="A12">
        <v>270021</v>
      </c>
      <c r="B12" t="s">
        <v>191</v>
      </c>
      <c r="C12">
        <v>18</v>
      </c>
      <c r="D12" t="s">
        <v>192</v>
      </c>
      <c r="E12">
        <v>340</v>
      </c>
      <c r="F12" t="s">
        <v>193</v>
      </c>
      <c r="G12">
        <v>10154</v>
      </c>
      <c r="H12" t="s">
        <v>194</v>
      </c>
      <c r="I12">
        <v>33</v>
      </c>
      <c r="J12" t="s">
        <v>160</v>
      </c>
      <c r="K12" s="21">
        <v>7199557</v>
      </c>
      <c r="L12" s="21">
        <v>10391788.09</v>
      </c>
      <c r="M12" s="21">
        <v>398367.13</v>
      </c>
      <c r="N12" s="21">
        <v>383266.18</v>
      </c>
      <c r="O12" s="21">
        <v>383266.18</v>
      </c>
      <c r="P12" s="22" t="e">
        <f>VLOOKUP(Tabela1[[#This Row],[cdsubacao]],LDO!$B$2:$D$115,3,0)</f>
        <v>#N/A</v>
      </c>
      <c r="Q12" s="22" t="str">
        <f>CONCATENATE(Tabela1[[#This Row],[cdunidadegestora]]," - ",Tabela1[[#This Row],[nmunidadegestora]])</f>
        <v>270021 - Instituto do Meio Ambiente do Estado de Santa Catarina - IMA</v>
      </c>
      <c r="R12" s="22" t="str">
        <f>CONCATENATE(Tabela1[[#This Row],[cdfuncao]]," - ",Tabela1[[#This Row],[nmfuncao]])</f>
        <v>18 - Gestão Ambiental</v>
      </c>
      <c r="S12" s="23" t="e">
        <f>VLOOKUP(Tabela1[[#This Row],[cdsubacao]],LDO!$B$2:$E$115,4,0)</f>
        <v>#N/A</v>
      </c>
      <c r="T12" s="23" t="str">
        <f>CONCATENATE(Tabela1[[#This Row],[cdprograma]]," - ",Tabela1[[#This Row],[nmprograma]])</f>
        <v>340 - Desenvolvimento Ambiental Sustentável</v>
      </c>
    </row>
    <row r="13" spans="1:20" x14ac:dyDescent="0.25">
      <c r="A13">
        <v>410037</v>
      </c>
      <c r="B13" t="s">
        <v>195</v>
      </c>
      <c r="C13">
        <v>12</v>
      </c>
      <c r="D13" t="s">
        <v>188</v>
      </c>
      <c r="E13">
        <v>625</v>
      </c>
      <c r="F13" t="s">
        <v>196</v>
      </c>
      <c r="G13">
        <v>13614</v>
      </c>
      <c r="H13" t="s">
        <v>197</v>
      </c>
      <c r="I13">
        <v>33</v>
      </c>
      <c r="J13" t="s">
        <v>160</v>
      </c>
      <c r="K13" s="21">
        <v>77149</v>
      </c>
      <c r="L13" s="21">
        <v>0</v>
      </c>
      <c r="M13" s="21">
        <v>0</v>
      </c>
      <c r="N13" s="21">
        <v>0</v>
      </c>
      <c r="O13" s="21">
        <v>0</v>
      </c>
      <c r="P13" s="22" t="e">
        <f>VLOOKUP(Tabela1[[#This Row],[cdsubacao]],LDO!$B$2:$D$115,3,0)</f>
        <v>#N/A</v>
      </c>
      <c r="Q13" s="22" t="str">
        <f>CONCATENATE(Tabela1[[#This Row],[cdunidadegestora]]," - ",Tabela1[[#This Row],[nmunidadegestora]])</f>
        <v>410037 - Agência de Desenvolvimento Regional de São Miguel do Oeste</v>
      </c>
      <c r="R13" s="22" t="str">
        <f>CONCATENATE(Tabela1[[#This Row],[cdfuncao]]," - ",Tabela1[[#This Row],[nmfuncao]])</f>
        <v>12 - Educação</v>
      </c>
      <c r="S13" s="23" t="e">
        <f>VLOOKUP(Tabela1[[#This Row],[cdsubacao]],LDO!$B$2:$E$115,4,0)</f>
        <v>#N/A</v>
      </c>
      <c r="T13" s="23" t="str">
        <f>CONCATENATE(Tabela1[[#This Row],[cdprograma]]," - ",Tabela1[[#This Row],[nmprograma]])</f>
        <v>625 - Valorização dos Profissionais da Educação</v>
      </c>
    </row>
    <row r="14" spans="1:20" x14ac:dyDescent="0.25">
      <c r="A14">
        <v>530023</v>
      </c>
      <c r="B14" t="s">
        <v>198</v>
      </c>
      <c r="C14">
        <v>26</v>
      </c>
      <c r="D14" t="s">
        <v>179</v>
      </c>
      <c r="E14">
        <v>900</v>
      </c>
      <c r="F14" t="s">
        <v>176</v>
      </c>
      <c r="G14">
        <v>4823</v>
      </c>
      <c r="H14" t="s">
        <v>199</v>
      </c>
      <c r="I14">
        <v>33</v>
      </c>
      <c r="J14" t="s">
        <v>160</v>
      </c>
      <c r="K14" s="21">
        <v>1620000</v>
      </c>
      <c r="L14" s="21">
        <v>979740.35</v>
      </c>
      <c r="M14" s="21">
        <v>979740.35</v>
      </c>
      <c r="N14" s="21">
        <v>979740.35</v>
      </c>
      <c r="O14" s="21">
        <v>979740.35</v>
      </c>
      <c r="P14" s="22" t="e">
        <f>VLOOKUP(Tabela1[[#This Row],[cdsubacao]],LDO!$B$2:$D$115,3,0)</f>
        <v>#N/A</v>
      </c>
      <c r="Q14" s="22" t="str">
        <f>CONCATENATE(Tabela1[[#This Row],[cdunidadegestora]]," - ",Tabela1[[#This Row],[nmunidadegestora]])</f>
        <v>530023 - Departamento de Transportes e Terminais</v>
      </c>
      <c r="R14" s="22" t="str">
        <f>CONCATENATE(Tabela1[[#This Row],[cdfuncao]]," - ",Tabela1[[#This Row],[nmfuncao]])</f>
        <v>26 - Transporte</v>
      </c>
      <c r="S14" s="23" t="e">
        <f>VLOOKUP(Tabela1[[#This Row],[cdsubacao]],LDO!$B$2:$E$115,4,0)</f>
        <v>#N/A</v>
      </c>
      <c r="T14" s="23" t="str">
        <f>CONCATENATE(Tabela1[[#This Row],[cdprograma]]," - ",Tabela1[[#This Row],[nmprograma]])</f>
        <v>900 - Gestão Administrativa - Poder Executivo</v>
      </c>
    </row>
    <row r="15" spans="1:20" x14ac:dyDescent="0.25">
      <c r="A15">
        <v>180021</v>
      </c>
      <c r="B15" t="s">
        <v>200</v>
      </c>
      <c r="C15">
        <v>4</v>
      </c>
      <c r="D15" t="s">
        <v>169</v>
      </c>
      <c r="E15">
        <v>850</v>
      </c>
      <c r="F15" t="s">
        <v>163</v>
      </c>
      <c r="G15">
        <v>12997</v>
      </c>
      <c r="H15" t="s">
        <v>201</v>
      </c>
      <c r="I15">
        <v>33</v>
      </c>
      <c r="J15" t="s">
        <v>160</v>
      </c>
      <c r="K15" s="21">
        <v>6480</v>
      </c>
      <c r="L15" s="21">
        <v>6480</v>
      </c>
      <c r="M15" s="21">
        <v>3881.96</v>
      </c>
      <c r="N15" s="21">
        <v>3881.96</v>
      </c>
      <c r="O15" s="21">
        <v>3692.17</v>
      </c>
      <c r="P15" s="22" t="e">
        <f>VLOOKUP(Tabela1[[#This Row],[cdsubacao]],LDO!$B$2:$D$115,3,0)</f>
        <v>#N/A</v>
      </c>
      <c r="Q15" s="22" t="str">
        <f>CONCATENATE(Tabela1[[#This Row],[cdunidadegestora]]," - ",Tabela1[[#This Row],[nmunidadegestora]])</f>
        <v>180021 - Superintendencia de Desenvolvimento da Região Metropolitana da Gde Florianópolis - SUDERF</v>
      </c>
      <c r="R15" s="22" t="str">
        <f>CONCATENATE(Tabela1[[#This Row],[cdfuncao]]," - ",Tabela1[[#This Row],[nmfuncao]])</f>
        <v>4 - Administração</v>
      </c>
      <c r="S15" s="23" t="e">
        <f>VLOOKUP(Tabela1[[#This Row],[cdsubacao]],LDO!$B$2:$E$115,4,0)</f>
        <v>#N/A</v>
      </c>
      <c r="T1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" spans="1:20" x14ac:dyDescent="0.25">
      <c r="A16">
        <v>440023</v>
      </c>
      <c r="B16" t="s">
        <v>202</v>
      </c>
      <c r="C16">
        <v>20</v>
      </c>
      <c r="D16" t="s">
        <v>203</v>
      </c>
      <c r="E16">
        <v>310</v>
      </c>
      <c r="F16" t="s">
        <v>204</v>
      </c>
      <c r="G16">
        <v>890</v>
      </c>
      <c r="H16" t="s">
        <v>205</v>
      </c>
      <c r="I16">
        <v>33</v>
      </c>
      <c r="J16" t="s">
        <v>160</v>
      </c>
      <c r="K16" s="21">
        <v>10060000</v>
      </c>
      <c r="L16" s="21">
        <v>21828343.649999999</v>
      </c>
      <c r="M16" s="21">
        <v>21828343.649999999</v>
      </c>
      <c r="N16" s="21">
        <v>21821497.420000002</v>
      </c>
      <c r="O16" s="21">
        <v>21207730.239999998</v>
      </c>
      <c r="P16" s="22" t="e">
        <f>VLOOKUP(Tabela1[[#This Row],[cdsubacao]],LDO!$B$2:$D$115,3,0)</f>
        <v>#N/A</v>
      </c>
      <c r="Q16" s="22" t="str">
        <f>CONCATENATE(Tabela1[[#This Row],[cdunidadegestora]]," - ",Tabela1[[#This Row],[nmunidadegestora]])</f>
        <v>440023 - Empresa de Pesquisa Agropecuária e Extensão Rural de Santa Catarina S.A.</v>
      </c>
      <c r="R16" s="22" t="str">
        <f>CONCATENATE(Tabela1[[#This Row],[cdfuncao]]," - ",Tabela1[[#This Row],[nmfuncao]])</f>
        <v>20 - Agricultura</v>
      </c>
      <c r="S16" s="23" t="e">
        <f>VLOOKUP(Tabela1[[#This Row],[cdsubacao]],LDO!$B$2:$E$115,4,0)</f>
        <v>#N/A</v>
      </c>
      <c r="T16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7" spans="1:20" x14ac:dyDescent="0.25">
      <c r="A17">
        <v>410040</v>
      </c>
      <c r="B17" t="s">
        <v>206</v>
      </c>
      <c r="C17">
        <v>12</v>
      </c>
      <c r="D17" t="s">
        <v>188</v>
      </c>
      <c r="E17">
        <v>610</v>
      </c>
      <c r="F17" t="s">
        <v>189</v>
      </c>
      <c r="G17">
        <v>13682</v>
      </c>
      <c r="H17" t="s">
        <v>207</v>
      </c>
      <c r="I17">
        <v>33</v>
      </c>
      <c r="J17" t="s">
        <v>160</v>
      </c>
      <c r="K17" s="21">
        <v>241641</v>
      </c>
      <c r="L17" s="21">
        <v>0</v>
      </c>
      <c r="M17" s="21">
        <v>0</v>
      </c>
      <c r="N17" s="21">
        <v>0</v>
      </c>
      <c r="O17" s="21">
        <v>0</v>
      </c>
      <c r="P17" s="22" t="e">
        <f>VLOOKUP(Tabela1[[#This Row],[cdsubacao]],LDO!$B$2:$D$115,3,0)</f>
        <v>#N/A</v>
      </c>
      <c r="Q17" s="22" t="str">
        <f>CONCATENATE(Tabela1[[#This Row],[cdunidadegestora]]," - ",Tabela1[[#This Row],[nmunidadegestora]])</f>
        <v>410040 - Agência de Desenvolvimento Regional de Chapecó</v>
      </c>
      <c r="R17" s="22" t="str">
        <f>CONCATENATE(Tabela1[[#This Row],[cdfuncao]]," - ",Tabela1[[#This Row],[nmfuncao]])</f>
        <v>12 - Educação</v>
      </c>
      <c r="S17" s="23" t="e">
        <f>VLOOKUP(Tabela1[[#This Row],[cdsubacao]],LDO!$B$2:$E$115,4,0)</f>
        <v>#N/A</v>
      </c>
      <c r="T17" s="23" t="str">
        <f>CONCATENATE(Tabela1[[#This Row],[cdprograma]]," - ",Tabela1[[#This Row],[nmprograma]])</f>
        <v>610 - Educação Básica com Qualidade e Equidade</v>
      </c>
    </row>
    <row r="18" spans="1:20" x14ac:dyDescent="0.25">
      <c r="A18">
        <v>530001</v>
      </c>
      <c r="B18" t="s">
        <v>178</v>
      </c>
      <c r="C18">
        <v>26</v>
      </c>
      <c r="D18" t="s">
        <v>179</v>
      </c>
      <c r="E18">
        <v>130</v>
      </c>
      <c r="F18" t="s">
        <v>208</v>
      </c>
      <c r="G18">
        <v>14452</v>
      </c>
      <c r="H18" t="s">
        <v>209</v>
      </c>
      <c r="I18">
        <v>33</v>
      </c>
      <c r="J18" t="s">
        <v>160</v>
      </c>
      <c r="K18" s="21">
        <v>0</v>
      </c>
      <c r="L18" s="21">
        <v>1320540.98</v>
      </c>
      <c r="M18" s="21">
        <v>882638.17</v>
      </c>
      <c r="N18" s="21">
        <v>746866.7</v>
      </c>
      <c r="O18" s="21">
        <v>746866.7</v>
      </c>
      <c r="P18" s="22" t="e">
        <f>VLOOKUP(Tabela1[[#This Row],[cdsubacao]],LDO!$B$2:$D$115,3,0)</f>
        <v>#N/A</v>
      </c>
      <c r="Q18" s="22" t="str">
        <f>CONCATENATE(Tabela1[[#This Row],[cdunidadegestora]]," - ",Tabela1[[#This Row],[nmunidadegestora]])</f>
        <v>530001 - Secretaria de Estado da Infraestrutura e Mobilidade</v>
      </c>
      <c r="R18" s="22" t="str">
        <f>CONCATENATE(Tabela1[[#This Row],[cdfuncao]]," - ",Tabela1[[#This Row],[nmfuncao]])</f>
        <v>26 - Transporte</v>
      </c>
      <c r="S18" s="23" t="e">
        <f>VLOOKUP(Tabela1[[#This Row],[cdsubacao]],LDO!$B$2:$E$115,4,0)</f>
        <v>#N/A</v>
      </c>
      <c r="T18" s="23" t="str">
        <f>CONCATENATE(Tabela1[[#This Row],[cdprograma]]," - ",Tabela1[[#This Row],[nmprograma]])</f>
        <v>130 - Conservação e Segurança Rodoviária</v>
      </c>
    </row>
    <row r="19" spans="1:20" x14ac:dyDescent="0.25">
      <c r="A19">
        <v>180001</v>
      </c>
      <c r="B19" t="s">
        <v>210</v>
      </c>
      <c r="C19">
        <v>4</v>
      </c>
      <c r="D19" t="s">
        <v>169</v>
      </c>
      <c r="E19">
        <v>208</v>
      </c>
      <c r="F19" t="s">
        <v>211</v>
      </c>
      <c r="G19">
        <v>13228</v>
      </c>
      <c r="H19" t="s">
        <v>212</v>
      </c>
      <c r="I19">
        <v>33</v>
      </c>
      <c r="J19" t="s">
        <v>160</v>
      </c>
      <c r="K19" s="21">
        <v>16000</v>
      </c>
      <c r="L19" s="21">
        <v>0</v>
      </c>
      <c r="M19" s="21">
        <v>0</v>
      </c>
      <c r="N19" s="21">
        <v>0</v>
      </c>
      <c r="O19" s="21">
        <v>0</v>
      </c>
      <c r="P19" s="22" t="e">
        <f>VLOOKUP(Tabela1[[#This Row],[cdsubacao]],LDO!$B$2:$D$115,3,0)</f>
        <v>#N/A</v>
      </c>
      <c r="Q19" s="22" t="str">
        <f>CONCATENATE(Tabela1[[#This Row],[cdunidadegestora]]," - ",Tabela1[[#This Row],[nmunidadegestora]])</f>
        <v>180001 - Secretaria de Estado do Planejamento</v>
      </c>
      <c r="R19" s="22" t="str">
        <f>CONCATENATE(Tabela1[[#This Row],[cdfuncao]]," - ",Tabela1[[#This Row],[nmfuncao]])</f>
        <v>4 - Administração</v>
      </c>
      <c r="S19" s="23" t="e">
        <f>VLOOKUP(Tabela1[[#This Row],[cdsubacao]],LDO!$B$2:$E$115,4,0)</f>
        <v>#N/A</v>
      </c>
      <c r="T19" s="23" t="str">
        <f>CONCATENATE(Tabela1[[#This Row],[cdprograma]]," - ",Tabela1[[#This Row],[nmprograma]])</f>
        <v>208 - Planejamento Estratégico de Desenvolvimento e Gestão de Informações</v>
      </c>
    </row>
    <row r="20" spans="1:20" x14ac:dyDescent="0.25">
      <c r="A20">
        <v>410062</v>
      </c>
      <c r="B20" t="s">
        <v>213</v>
      </c>
      <c r="C20">
        <v>12</v>
      </c>
      <c r="D20" t="s">
        <v>188</v>
      </c>
      <c r="E20">
        <v>625</v>
      </c>
      <c r="F20" t="s">
        <v>196</v>
      </c>
      <c r="G20">
        <v>13949</v>
      </c>
      <c r="H20" t="s">
        <v>214</v>
      </c>
      <c r="I20">
        <v>31</v>
      </c>
      <c r="J20" t="s">
        <v>165</v>
      </c>
      <c r="K20" s="21">
        <v>5840193</v>
      </c>
      <c r="L20" s="21">
        <v>1371780.46</v>
      </c>
      <c r="M20" s="21">
        <v>1371780.46</v>
      </c>
      <c r="N20" s="21">
        <v>1371780.46</v>
      </c>
      <c r="O20" s="21">
        <v>1371780.46</v>
      </c>
      <c r="P20" s="22" t="e">
        <f>VLOOKUP(Tabela1[[#This Row],[cdsubacao]],LDO!$B$2:$D$115,3,0)</f>
        <v>#N/A</v>
      </c>
      <c r="Q20" s="22" t="str">
        <f>CONCATENATE(Tabela1[[#This Row],[cdunidadegestora]]," - ",Tabela1[[#This Row],[nmunidadegestora]])</f>
        <v>410062 - Agência de Desenvolvimento Regional de Lages</v>
      </c>
      <c r="R20" s="22" t="str">
        <f>CONCATENATE(Tabela1[[#This Row],[cdfuncao]]," - ",Tabela1[[#This Row],[nmfuncao]])</f>
        <v>12 - Educação</v>
      </c>
      <c r="S20" s="23" t="e">
        <f>VLOOKUP(Tabela1[[#This Row],[cdsubacao]],LDO!$B$2:$E$115,4,0)</f>
        <v>#N/A</v>
      </c>
      <c r="T20" s="23" t="str">
        <f>CONCATENATE(Tabela1[[#This Row],[cdprograma]]," - ",Tabela1[[#This Row],[nmprograma]])</f>
        <v>625 - Valorização dos Profissionais da Educação</v>
      </c>
    </row>
    <row r="21" spans="1:20" x14ac:dyDescent="0.25">
      <c r="A21">
        <v>540092</v>
      </c>
      <c r="B21" t="s">
        <v>215</v>
      </c>
      <c r="C21">
        <v>14</v>
      </c>
      <c r="D21" t="s">
        <v>216</v>
      </c>
      <c r="E21">
        <v>760</v>
      </c>
      <c r="F21" t="s">
        <v>217</v>
      </c>
      <c r="G21">
        <v>10905</v>
      </c>
      <c r="H21" t="s">
        <v>218</v>
      </c>
      <c r="I21">
        <v>44</v>
      </c>
      <c r="J21" t="s">
        <v>219</v>
      </c>
      <c r="K21" s="21">
        <v>100000</v>
      </c>
      <c r="L21" s="21">
        <v>100000</v>
      </c>
      <c r="M21" s="21">
        <v>51297.9</v>
      </c>
      <c r="N21" s="21">
        <v>51297.9</v>
      </c>
      <c r="O21" s="21">
        <v>51297.9</v>
      </c>
      <c r="P21" s="22" t="e">
        <f>VLOOKUP(Tabela1[[#This Row],[cdsubacao]],LDO!$B$2:$D$115,3,0)</f>
        <v>#N/A</v>
      </c>
      <c r="Q21" s="22" t="str">
        <f>CONCATENATE(Tabela1[[#This Row],[cdunidadegestora]]," - ",Tabela1[[#This Row],[nmunidadegestora]])</f>
        <v>540092 - Fundo Rotativo da Penitenciária Sul</v>
      </c>
      <c r="R21" s="22" t="str">
        <f>CONCATENATE(Tabela1[[#This Row],[cdfuncao]]," - ",Tabela1[[#This Row],[nmfuncao]])</f>
        <v>14 - Direitos da Cidadania</v>
      </c>
      <c r="S21" s="23" t="e">
        <f>VLOOKUP(Tabela1[[#This Row],[cdsubacao]],LDO!$B$2:$E$115,4,0)</f>
        <v>#N/A</v>
      </c>
      <c r="T21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22" spans="1:20" x14ac:dyDescent="0.25">
      <c r="A22">
        <v>440093</v>
      </c>
      <c r="B22" t="s">
        <v>220</v>
      </c>
      <c r="C22">
        <v>20</v>
      </c>
      <c r="D22" t="s">
        <v>203</v>
      </c>
      <c r="E22">
        <v>320</v>
      </c>
      <c r="F22" t="s">
        <v>221</v>
      </c>
      <c r="G22">
        <v>11326</v>
      </c>
      <c r="H22" t="s">
        <v>222</v>
      </c>
      <c r="I22">
        <v>33</v>
      </c>
      <c r="J22" t="s">
        <v>160</v>
      </c>
      <c r="K22" s="21">
        <v>90635</v>
      </c>
      <c r="L22" s="21">
        <v>100635</v>
      </c>
      <c r="M22" s="21">
        <v>19266.53</v>
      </c>
      <c r="N22" s="21">
        <v>19266.53</v>
      </c>
      <c r="O22" s="21">
        <v>19266.53</v>
      </c>
      <c r="P22" s="22" t="e">
        <f>VLOOKUP(Tabela1[[#This Row],[cdsubacao]],LDO!$B$2:$D$115,3,0)</f>
        <v>#N/A</v>
      </c>
      <c r="Q22" s="22" t="str">
        <f>CONCATENATE(Tabela1[[#This Row],[cdunidadegestora]]," - ",Tabela1[[#This Row],[nmunidadegestora]])</f>
        <v>440093 - Fundo Estadual de Desenvolvimento Rural</v>
      </c>
      <c r="R22" s="22" t="str">
        <f>CONCATENATE(Tabela1[[#This Row],[cdfuncao]]," - ",Tabela1[[#This Row],[nmfuncao]])</f>
        <v>20 - Agricultura</v>
      </c>
      <c r="S22" s="23" t="e">
        <f>VLOOKUP(Tabela1[[#This Row],[cdsubacao]],LDO!$B$2:$E$115,4,0)</f>
        <v>#N/A</v>
      </c>
      <c r="T22" s="23" t="str">
        <f>CONCATENATE(Tabela1[[#This Row],[cdprograma]]," - ",Tabela1[[#This Row],[nmprograma]])</f>
        <v>320 - Agricultura Familiar</v>
      </c>
    </row>
    <row r="23" spans="1:20" x14ac:dyDescent="0.25">
      <c r="A23">
        <v>410056</v>
      </c>
      <c r="B23" t="s">
        <v>223</v>
      </c>
      <c r="C23">
        <v>12</v>
      </c>
      <c r="D23" t="s">
        <v>188</v>
      </c>
      <c r="E23">
        <v>610</v>
      </c>
      <c r="F23" t="s">
        <v>189</v>
      </c>
      <c r="G23">
        <v>13824</v>
      </c>
      <c r="H23" t="s">
        <v>224</v>
      </c>
      <c r="I23">
        <v>44</v>
      </c>
      <c r="J23" t="s">
        <v>219</v>
      </c>
      <c r="K23" s="21">
        <v>116986</v>
      </c>
      <c r="L23" s="21">
        <v>20824.939999999999</v>
      </c>
      <c r="M23" s="21">
        <v>20824.939999999999</v>
      </c>
      <c r="N23" s="21">
        <v>20824.939999999999</v>
      </c>
      <c r="O23" s="21">
        <v>20824.939999999999</v>
      </c>
      <c r="P23" s="22" t="e">
        <f>VLOOKUP(Tabela1[[#This Row],[cdsubacao]],LDO!$B$2:$D$115,3,0)</f>
        <v>#N/A</v>
      </c>
      <c r="Q23" s="22" t="str">
        <f>CONCATENATE(Tabela1[[#This Row],[cdunidadegestora]]," - ",Tabela1[[#This Row],[nmunidadegestora]])</f>
        <v>410056 - Agência de Desenvolvimento Regional de Criciúma</v>
      </c>
      <c r="R23" s="22" t="str">
        <f>CONCATENATE(Tabela1[[#This Row],[cdfuncao]]," - ",Tabela1[[#This Row],[nmfuncao]])</f>
        <v>12 - Educação</v>
      </c>
      <c r="S23" s="23" t="e">
        <f>VLOOKUP(Tabela1[[#This Row],[cdsubacao]],LDO!$B$2:$E$115,4,0)</f>
        <v>#N/A</v>
      </c>
      <c r="T23" s="23" t="str">
        <f>CONCATENATE(Tabela1[[#This Row],[cdprograma]]," - ",Tabela1[[#This Row],[nmprograma]])</f>
        <v>610 - Educação Básica com Qualidade e Equidade</v>
      </c>
    </row>
    <row r="24" spans="1:20" x14ac:dyDescent="0.25">
      <c r="A24">
        <v>150001</v>
      </c>
      <c r="B24" t="s">
        <v>225</v>
      </c>
      <c r="C24">
        <v>14</v>
      </c>
      <c r="D24" t="s">
        <v>216</v>
      </c>
      <c r="E24">
        <v>745</v>
      </c>
      <c r="F24" t="s">
        <v>226</v>
      </c>
      <c r="G24">
        <v>12517</v>
      </c>
      <c r="H24" t="s">
        <v>227</v>
      </c>
      <c r="I24">
        <v>33</v>
      </c>
      <c r="J24" t="s">
        <v>160</v>
      </c>
      <c r="K24" s="21">
        <v>1887948</v>
      </c>
      <c r="L24" s="21">
        <v>1887948</v>
      </c>
      <c r="M24" s="21">
        <v>1558494.87</v>
      </c>
      <c r="N24" s="21">
        <v>1558494.87</v>
      </c>
      <c r="O24" s="21">
        <v>1558494.87</v>
      </c>
      <c r="P24" s="22" t="e">
        <f>VLOOKUP(Tabela1[[#This Row],[cdsubacao]],LDO!$B$2:$D$115,3,0)</f>
        <v>#N/A</v>
      </c>
      <c r="Q24" s="22" t="str">
        <f>CONCATENATE(Tabela1[[#This Row],[cdunidadegestora]]," - ",Tabela1[[#This Row],[nmunidadegestora]])</f>
        <v>150001 - Defensoria Pública do Estado de Santa Catarina</v>
      </c>
      <c r="R24" s="22" t="str">
        <f>CONCATENATE(Tabela1[[#This Row],[cdfuncao]]," - ",Tabela1[[#This Row],[nmfuncao]])</f>
        <v>14 - Direitos da Cidadania</v>
      </c>
      <c r="S24" s="23" t="e">
        <f>VLOOKUP(Tabela1[[#This Row],[cdsubacao]],LDO!$B$2:$E$115,4,0)</f>
        <v>#N/A</v>
      </c>
      <c r="T24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25" spans="1:20" x14ac:dyDescent="0.25">
      <c r="A25">
        <v>530001</v>
      </c>
      <c r="B25" t="s">
        <v>178</v>
      </c>
      <c r="C25">
        <v>26</v>
      </c>
      <c r="D25" t="s">
        <v>179</v>
      </c>
      <c r="E25">
        <v>110</v>
      </c>
      <c r="F25" t="s">
        <v>228</v>
      </c>
      <c r="G25">
        <v>14432</v>
      </c>
      <c r="H25" t="s">
        <v>229</v>
      </c>
      <c r="I25">
        <v>44</v>
      </c>
      <c r="J25" t="s">
        <v>219</v>
      </c>
      <c r="K25" s="21">
        <v>0</v>
      </c>
      <c r="L25" s="21">
        <v>416621.5</v>
      </c>
      <c r="M25" s="21">
        <v>0</v>
      </c>
      <c r="N25" s="21">
        <v>0</v>
      </c>
      <c r="O25" s="21">
        <v>0</v>
      </c>
      <c r="P25" s="22" t="e">
        <f>VLOOKUP(Tabela1[[#This Row],[cdsubacao]],LDO!$B$2:$D$115,3,0)</f>
        <v>#N/A</v>
      </c>
      <c r="Q25" s="22" t="str">
        <f>CONCATENATE(Tabela1[[#This Row],[cdunidadegestora]]," - ",Tabela1[[#This Row],[nmunidadegestora]])</f>
        <v>530001 - Secretaria de Estado da Infraestrutura e Mobilidade</v>
      </c>
      <c r="R25" s="22" t="str">
        <f>CONCATENATE(Tabela1[[#This Row],[cdfuncao]]," - ",Tabela1[[#This Row],[nmfuncao]])</f>
        <v>26 - Transporte</v>
      </c>
      <c r="S25" s="23" t="e">
        <f>VLOOKUP(Tabela1[[#This Row],[cdsubacao]],LDO!$B$2:$E$115,4,0)</f>
        <v>#N/A</v>
      </c>
      <c r="T25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26" spans="1:20" x14ac:dyDescent="0.25">
      <c r="A26">
        <v>410051</v>
      </c>
      <c r="B26" t="s">
        <v>230</v>
      </c>
      <c r="C26">
        <v>12</v>
      </c>
      <c r="D26" t="s">
        <v>188</v>
      </c>
      <c r="E26">
        <v>610</v>
      </c>
      <c r="F26" t="s">
        <v>189</v>
      </c>
      <c r="G26">
        <v>11490</v>
      </c>
      <c r="H26" t="s">
        <v>231</v>
      </c>
      <c r="I26">
        <v>44</v>
      </c>
      <c r="J26" t="s">
        <v>219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 t="e">
        <f>VLOOKUP(Tabela1[[#This Row],[cdsubacao]],LDO!$B$2:$D$115,3,0)</f>
        <v>#N/A</v>
      </c>
      <c r="Q26" s="22" t="str">
        <f>CONCATENATE(Tabela1[[#This Row],[cdunidadegestora]]," - ",Tabela1[[#This Row],[nmunidadegestora]])</f>
        <v>410051 - Agência de Desenvolvimento Regional de Blumenau</v>
      </c>
      <c r="R26" s="22" t="str">
        <f>CONCATENATE(Tabela1[[#This Row],[cdfuncao]]," - ",Tabela1[[#This Row],[nmfuncao]])</f>
        <v>12 - Educação</v>
      </c>
      <c r="S26" s="23" t="e">
        <f>VLOOKUP(Tabela1[[#This Row],[cdsubacao]],LDO!$B$2:$E$115,4,0)</f>
        <v>#N/A</v>
      </c>
      <c r="T26" s="23" t="str">
        <f>CONCATENATE(Tabela1[[#This Row],[cdprograma]]," - ",Tabela1[[#This Row],[nmprograma]])</f>
        <v>610 - Educação Básica com Qualidade e Equidade</v>
      </c>
    </row>
    <row r="27" spans="1:20" x14ac:dyDescent="0.25">
      <c r="A27">
        <v>260001</v>
      </c>
      <c r="B27" t="s">
        <v>232</v>
      </c>
      <c r="C27">
        <v>18</v>
      </c>
      <c r="D27" t="s">
        <v>192</v>
      </c>
      <c r="E27">
        <v>900</v>
      </c>
      <c r="F27" t="s">
        <v>176</v>
      </c>
      <c r="G27">
        <v>5030</v>
      </c>
      <c r="H27" t="s">
        <v>233</v>
      </c>
      <c r="I27">
        <v>33</v>
      </c>
      <c r="J27" t="s">
        <v>160</v>
      </c>
      <c r="K27" s="21">
        <v>0</v>
      </c>
      <c r="L27" s="21">
        <v>8109</v>
      </c>
      <c r="M27" s="21">
        <v>8109</v>
      </c>
      <c r="N27" s="21">
        <v>8109</v>
      </c>
      <c r="O27" s="21">
        <v>8109</v>
      </c>
      <c r="P27" s="22" t="e">
        <f>VLOOKUP(Tabela1[[#This Row],[cdsubacao]],LDO!$B$2:$D$115,3,0)</f>
        <v>#N/A</v>
      </c>
      <c r="Q27" s="22" t="str">
        <f>CONCATENATE(Tabela1[[#This Row],[cdunidadegestora]]," - ",Tabela1[[#This Row],[nmunidadegestora]])</f>
        <v>260001 - Secretaria de Estado de Desenvolvimento Social</v>
      </c>
      <c r="R27" s="22" t="str">
        <f>CONCATENATE(Tabela1[[#This Row],[cdfuncao]]," - ",Tabela1[[#This Row],[nmfuncao]])</f>
        <v>18 - Gestão Ambiental</v>
      </c>
      <c r="S27" s="23" t="e">
        <f>VLOOKUP(Tabela1[[#This Row],[cdsubacao]],LDO!$B$2:$E$115,4,0)</f>
        <v>#N/A</v>
      </c>
      <c r="T27" s="23" t="str">
        <f>CONCATENATE(Tabela1[[#This Row],[cdprograma]]," - ",Tabela1[[#This Row],[nmprograma]])</f>
        <v>900 - Gestão Administrativa - Poder Executivo</v>
      </c>
    </row>
    <row r="28" spans="1:20" x14ac:dyDescent="0.25">
      <c r="A28">
        <v>480091</v>
      </c>
      <c r="B28" t="s">
        <v>157</v>
      </c>
      <c r="C28">
        <v>10</v>
      </c>
      <c r="D28" t="s">
        <v>158</v>
      </c>
      <c r="E28">
        <v>900</v>
      </c>
      <c r="F28" t="s">
        <v>176</v>
      </c>
      <c r="G28">
        <v>4771</v>
      </c>
      <c r="H28" t="s">
        <v>234</v>
      </c>
      <c r="I28">
        <v>44</v>
      </c>
      <c r="J28" t="s">
        <v>219</v>
      </c>
      <c r="K28" s="21">
        <v>1500000</v>
      </c>
      <c r="L28" s="21">
        <v>97220.5</v>
      </c>
      <c r="M28" s="21">
        <v>65658</v>
      </c>
      <c r="N28" s="21">
        <v>65658</v>
      </c>
      <c r="O28" s="21">
        <v>42168</v>
      </c>
      <c r="P28" s="22" t="e">
        <f>VLOOKUP(Tabela1[[#This Row],[cdsubacao]],LDO!$B$2:$D$115,3,0)</f>
        <v>#N/A</v>
      </c>
      <c r="Q28" s="22" t="str">
        <f>CONCATENATE(Tabela1[[#This Row],[cdunidadegestora]]," - ",Tabela1[[#This Row],[nmunidadegestora]])</f>
        <v>480091 - Fundo Estadual de Saúde</v>
      </c>
      <c r="R28" s="22" t="str">
        <f>CONCATENATE(Tabela1[[#This Row],[cdfuncao]]," - ",Tabela1[[#This Row],[nmfuncao]])</f>
        <v>10 - Saúde</v>
      </c>
      <c r="S28" s="23" t="e">
        <f>VLOOKUP(Tabela1[[#This Row],[cdsubacao]],LDO!$B$2:$E$115,4,0)</f>
        <v>#N/A</v>
      </c>
      <c r="T28" s="23" t="str">
        <f>CONCATENATE(Tabela1[[#This Row],[cdprograma]]," - ",Tabela1[[#This Row],[nmprograma]])</f>
        <v>900 - Gestão Administrativa - Poder Executivo</v>
      </c>
    </row>
    <row r="29" spans="1:20" x14ac:dyDescent="0.25">
      <c r="A29">
        <v>540096</v>
      </c>
      <c r="B29" t="s">
        <v>235</v>
      </c>
      <c r="C29">
        <v>14</v>
      </c>
      <c r="D29" t="s">
        <v>216</v>
      </c>
      <c r="E29">
        <v>740</v>
      </c>
      <c r="F29" t="s">
        <v>236</v>
      </c>
      <c r="G29">
        <v>12007</v>
      </c>
      <c r="H29" t="s">
        <v>237</v>
      </c>
      <c r="I29">
        <v>33</v>
      </c>
      <c r="J29" t="s">
        <v>160</v>
      </c>
      <c r="K29" s="21">
        <v>800000</v>
      </c>
      <c r="L29" s="21">
        <v>0</v>
      </c>
      <c r="M29" s="21">
        <v>0</v>
      </c>
      <c r="N29" s="21">
        <v>0</v>
      </c>
      <c r="O29" s="21">
        <v>0</v>
      </c>
      <c r="P29" s="22" t="e">
        <f>VLOOKUP(Tabela1[[#This Row],[cdsubacao]],LDO!$B$2:$D$115,3,0)</f>
        <v>#N/A</v>
      </c>
      <c r="Q29" s="22" t="str">
        <f>CONCATENATE(Tabela1[[#This Row],[cdunidadegestora]]," - ",Tabela1[[#This Row],[nmunidadegestora]])</f>
        <v>540096 - Fundo Penitenciário do Estado de Santa Catarina - FUPESC</v>
      </c>
      <c r="R29" s="22" t="str">
        <f>CONCATENATE(Tabela1[[#This Row],[cdfuncao]]," - ",Tabela1[[#This Row],[nmfuncao]])</f>
        <v>14 - Direitos da Cidadania</v>
      </c>
      <c r="S29" s="23" t="e">
        <f>VLOOKUP(Tabela1[[#This Row],[cdsubacao]],LDO!$B$2:$E$115,4,0)</f>
        <v>#N/A</v>
      </c>
      <c r="T29" s="23" t="str">
        <f>CONCATENATE(Tabela1[[#This Row],[cdprograma]]," - ",Tabela1[[#This Row],[nmprograma]])</f>
        <v>740 - Gestão do Sistema Prisional e Socioeducativo</v>
      </c>
    </row>
    <row r="30" spans="1:20" x14ac:dyDescent="0.25">
      <c r="A30">
        <v>530025</v>
      </c>
      <c r="B30" t="s">
        <v>238</v>
      </c>
      <c r="C30">
        <v>26</v>
      </c>
      <c r="D30" t="s">
        <v>179</v>
      </c>
      <c r="E30">
        <v>110</v>
      </c>
      <c r="F30" t="s">
        <v>228</v>
      </c>
      <c r="G30">
        <v>318</v>
      </c>
      <c r="H30" t="s">
        <v>239</v>
      </c>
      <c r="I30">
        <v>44</v>
      </c>
      <c r="J30" t="s">
        <v>219</v>
      </c>
      <c r="K30" s="21">
        <v>1000000</v>
      </c>
      <c r="L30" s="21">
        <v>0</v>
      </c>
      <c r="M30" s="21">
        <v>0</v>
      </c>
      <c r="N30" s="21">
        <v>0</v>
      </c>
      <c r="O30" s="21">
        <v>0</v>
      </c>
      <c r="P30" s="22" t="e">
        <f>VLOOKUP(Tabela1[[#This Row],[cdsubacao]],LDO!$B$2:$D$115,3,0)</f>
        <v>#N/A</v>
      </c>
      <c r="Q30" s="22" t="str">
        <f>CONCATENATE(Tabela1[[#This Row],[cdunidadegestora]]," - ",Tabela1[[#This Row],[nmunidadegestora]])</f>
        <v>530025 - Departamento Estadual de Infraestrutura</v>
      </c>
      <c r="R30" s="22" t="str">
        <f>CONCATENATE(Tabela1[[#This Row],[cdfuncao]]," - ",Tabela1[[#This Row],[nmfuncao]])</f>
        <v>26 - Transporte</v>
      </c>
      <c r="S30" s="23" t="e">
        <f>VLOOKUP(Tabela1[[#This Row],[cdsubacao]],LDO!$B$2:$E$115,4,0)</f>
        <v>#N/A</v>
      </c>
      <c r="T30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31" spans="1:20" x14ac:dyDescent="0.25">
      <c r="A31">
        <v>470076</v>
      </c>
      <c r="B31" t="s">
        <v>240</v>
      </c>
      <c r="C31">
        <v>9</v>
      </c>
      <c r="D31" t="s">
        <v>162</v>
      </c>
      <c r="E31">
        <v>860</v>
      </c>
      <c r="F31" t="s">
        <v>241</v>
      </c>
      <c r="G31">
        <v>9663</v>
      </c>
      <c r="H31" t="s">
        <v>242</v>
      </c>
      <c r="I31">
        <v>33</v>
      </c>
      <c r="J31" t="s">
        <v>160</v>
      </c>
      <c r="K31" s="21">
        <v>1500000</v>
      </c>
      <c r="L31" s="21">
        <v>617147.43999999994</v>
      </c>
      <c r="M31" s="21">
        <v>617147.43999999994</v>
      </c>
      <c r="N31" s="21">
        <v>601293.31000000006</v>
      </c>
      <c r="O31" s="21">
        <v>601293.31000000006</v>
      </c>
      <c r="P31" s="22" t="e">
        <f>VLOOKUP(Tabela1[[#This Row],[cdsubacao]],LDO!$B$2:$D$115,3,0)</f>
        <v>#N/A</v>
      </c>
      <c r="Q31" s="22" t="str">
        <f>CONCATENATE(Tabela1[[#This Row],[cdunidadegestora]]," - ",Tabela1[[#This Row],[nmunidadegestora]])</f>
        <v>470076 - Fundo Financeiro</v>
      </c>
      <c r="R31" s="22" t="str">
        <f>CONCATENATE(Tabela1[[#This Row],[cdfuncao]]," - ",Tabela1[[#This Row],[nmfuncao]])</f>
        <v>9 - Previdência Social</v>
      </c>
      <c r="S31" s="23" t="e">
        <f>VLOOKUP(Tabela1[[#This Row],[cdsubacao]],LDO!$B$2:$E$115,4,0)</f>
        <v>#N/A</v>
      </c>
      <c r="T31" s="23" t="str">
        <f>CONCATENATE(Tabela1[[#This Row],[cdprograma]]," - ",Tabela1[[#This Row],[nmprograma]])</f>
        <v>860 - Gestão Previdenciária</v>
      </c>
    </row>
    <row r="32" spans="1:20" x14ac:dyDescent="0.25">
      <c r="A32">
        <v>410058</v>
      </c>
      <c r="B32" t="s">
        <v>243</v>
      </c>
      <c r="C32">
        <v>12</v>
      </c>
      <c r="D32" t="s">
        <v>188</v>
      </c>
      <c r="E32">
        <v>610</v>
      </c>
      <c r="F32" t="s">
        <v>189</v>
      </c>
      <c r="G32">
        <v>13908</v>
      </c>
      <c r="H32" t="s">
        <v>244</v>
      </c>
      <c r="I32">
        <v>44</v>
      </c>
      <c r="J32" t="s">
        <v>219</v>
      </c>
      <c r="K32" s="21">
        <v>80942</v>
      </c>
      <c r="L32" s="21">
        <v>0</v>
      </c>
      <c r="M32" s="21">
        <v>0</v>
      </c>
      <c r="N32" s="21">
        <v>0</v>
      </c>
      <c r="O32" s="21">
        <v>0</v>
      </c>
      <c r="P32" s="22" t="e">
        <f>VLOOKUP(Tabela1[[#This Row],[cdsubacao]],LDO!$B$2:$D$115,3,0)</f>
        <v>#N/A</v>
      </c>
      <c r="Q32" s="22" t="str">
        <f>CONCATENATE(Tabela1[[#This Row],[cdunidadegestora]]," - ",Tabela1[[#This Row],[nmunidadegestora]])</f>
        <v>410058 - Agência de Desenvolvimento Regional de Joinville</v>
      </c>
      <c r="R32" s="22" t="str">
        <f>CONCATENATE(Tabela1[[#This Row],[cdfuncao]]," - ",Tabela1[[#This Row],[nmfuncao]])</f>
        <v>12 - Educação</v>
      </c>
      <c r="S32" s="23" t="e">
        <f>VLOOKUP(Tabela1[[#This Row],[cdsubacao]],LDO!$B$2:$E$115,4,0)</f>
        <v>#N/A</v>
      </c>
      <c r="T32" s="23" t="str">
        <f>CONCATENATE(Tabela1[[#This Row],[cdprograma]]," - ",Tabela1[[#This Row],[nmprograma]])</f>
        <v>610 - Educação Básica com Qualidade e Equidade</v>
      </c>
    </row>
    <row r="33" spans="1:20" x14ac:dyDescent="0.25">
      <c r="A33">
        <v>410094</v>
      </c>
      <c r="B33" t="s">
        <v>245</v>
      </c>
      <c r="C33">
        <v>15</v>
      </c>
      <c r="D33" t="s">
        <v>246</v>
      </c>
      <c r="E33">
        <v>300</v>
      </c>
      <c r="F33" t="s">
        <v>247</v>
      </c>
      <c r="G33">
        <v>11118</v>
      </c>
      <c r="H33" t="s">
        <v>248</v>
      </c>
      <c r="I33">
        <v>44</v>
      </c>
      <c r="J33" t="s">
        <v>219</v>
      </c>
      <c r="K33" s="21">
        <v>5000000</v>
      </c>
      <c r="L33" s="21">
        <v>0</v>
      </c>
      <c r="M33" s="21">
        <v>0</v>
      </c>
      <c r="N33" s="21">
        <v>0</v>
      </c>
      <c r="O33" s="21">
        <v>0</v>
      </c>
      <c r="P33" s="22" t="e">
        <f>VLOOKUP(Tabela1[[#This Row],[cdsubacao]],LDO!$B$2:$D$115,3,0)</f>
        <v>#N/A</v>
      </c>
      <c r="Q33" s="22" t="str">
        <f>CONCATENATE(Tabela1[[#This Row],[cdunidadegestora]]," - ",Tabela1[[#This Row],[nmunidadegestora]])</f>
        <v>410094 - Fundo de Desenvolvimento Social</v>
      </c>
      <c r="R33" s="22" t="str">
        <f>CONCATENATE(Tabela1[[#This Row],[cdfuncao]]," - ",Tabela1[[#This Row],[nmfuncao]])</f>
        <v>15 - Urbanismo</v>
      </c>
      <c r="S33" s="23" t="e">
        <f>VLOOKUP(Tabela1[[#This Row],[cdsubacao]],LDO!$B$2:$E$115,4,0)</f>
        <v>#N/A</v>
      </c>
      <c r="T33" s="23" t="str">
        <f>CONCATENATE(Tabela1[[#This Row],[cdprograma]]," - ",Tabela1[[#This Row],[nmprograma]])</f>
        <v>300 - Qualidade de Vida no Campo e na Cidade</v>
      </c>
    </row>
    <row r="34" spans="1:20" x14ac:dyDescent="0.25">
      <c r="A34">
        <v>410057</v>
      </c>
      <c r="B34" t="s">
        <v>249</v>
      </c>
      <c r="C34">
        <v>12</v>
      </c>
      <c r="D34" t="s">
        <v>188</v>
      </c>
      <c r="E34">
        <v>610</v>
      </c>
      <c r="F34" t="s">
        <v>189</v>
      </c>
      <c r="G34">
        <v>11490</v>
      </c>
      <c r="H34" t="s">
        <v>231</v>
      </c>
      <c r="I34">
        <v>33</v>
      </c>
      <c r="J34" t="s">
        <v>160</v>
      </c>
      <c r="K34" s="21">
        <v>0</v>
      </c>
      <c r="L34" s="21">
        <v>21124.92</v>
      </c>
      <c r="M34" s="21">
        <v>21124.92</v>
      </c>
      <c r="N34" s="21">
        <v>21124.92</v>
      </c>
      <c r="O34" s="21">
        <v>21124.92</v>
      </c>
      <c r="P34" s="22" t="e">
        <f>VLOOKUP(Tabela1[[#This Row],[cdsubacao]],LDO!$B$2:$D$115,3,0)</f>
        <v>#N/A</v>
      </c>
      <c r="Q34" s="22" t="str">
        <f>CONCATENATE(Tabela1[[#This Row],[cdunidadegestora]]," - ",Tabela1[[#This Row],[nmunidadegestora]])</f>
        <v>410057 - Agência de Desenvolvimento Regional de Araranguá</v>
      </c>
      <c r="R34" s="22" t="str">
        <f>CONCATENATE(Tabela1[[#This Row],[cdfuncao]]," - ",Tabela1[[#This Row],[nmfuncao]])</f>
        <v>12 - Educação</v>
      </c>
      <c r="S34" s="23" t="e">
        <f>VLOOKUP(Tabela1[[#This Row],[cdsubacao]],LDO!$B$2:$E$115,4,0)</f>
        <v>#N/A</v>
      </c>
      <c r="T34" s="23" t="str">
        <f>CONCATENATE(Tabela1[[#This Row],[cdprograma]]," - ",Tabela1[[#This Row],[nmprograma]])</f>
        <v>610 - Educação Básica com Qualidade e Equidade</v>
      </c>
    </row>
    <row r="35" spans="1:20" x14ac:dyDescent="0.25">
      <c r="A35">
        <v>450021</v>
      </c>
      <c r="B35" t="s">
        <v>250</v>
      </c>
      <c r="C35">
        <v>12</v>
      </c>
      <c r="D35" t="s">
        <v>188</v>
      </c>
      <c r="E35">
        <v>850</v>
      </c>
      <c r="F35" t="s">
        <v>163</v>
      </c>
      <c r="G35">
        <v>267</v>
      </c>
      <c r="H35" t="s">
        <v>251</v>
      </c>
      <c r="I35">
        <v>33</v>
      </c>
      <c r="J35" t="s">
        <v>160</v>
      </c>
      <c r="K35" s="21">
        <v>200000</v>
      </c>
      <c r="L35" s="21">
        <v>200000</v>
      </c>
      <c r="M35" s="21">
        <v>120665.4</v>
      </c>
      <c r="N35" s="21">
        <v>120665.4</v>
      </c>
      <c r="O35" s="21">
        <v>120665.4</v>
      </c>
      <c r="P35" s="22" t="e">
        <f>VLOOKUP(Tabela1[[#This Row],[cdsubacao]],LDO!$B$2:$D$115,3,0)</f>
        <v>#N/A</v>
      </c>
      <c r="Q35" s="22" t="str">
        <f>CONCATENATE(Tabela1[[#This Row],[cdunidadegestora]]," - ",Tabela1[[#This Row],[nmunidadegestora]])</f>
        <v>450021 - Fundação Catarinense de Educação Especial</v>
      </c>
      <c r="R35" s="22" t="str">
        <f>CONCATENATE(Tabela1[[#This Row],[cdfuncao]]," - ",Tabela1[[#This Row],[nmfuncao]])</f>
        <v>12 - Educação</v>
      </c>
      <c r="S35" s="23" t="e">
        <f>VLOOKUP(Tabela1[[#This Row],[cdsubacao]],LDO!$B$2:$E$115,4,0)</f>
        <v>#N/A</v>
      </c>
      <c r="T3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6" spans="1:20" x14ac:dyDescent="0.25">
      <c r="A36">
        <v>260096</v>
      </c>
      <c r="B36" t="s">
        <v>252</v>
      </c>
      <c r="C36">
        <v>8</v>
      </c>
      <c r="D36" t="s">
        <v>253</v>
      </c>
      <c r="E36">
        <v>101</v>
      </c>
      <c r="F36" t="s">
        <v>254</v>
      </c>
      <c r="G36">
        <v>12740</v>
      </c>
      <c r="H36" t="s">
        <v>255</v>
      </c>
      <c r="I36">
        <v>44</v>
      </c>
      <c r="J36" t="s">
        <v>219</v>
      </c>
      <c r="K36" s="21">
        <v>50000</v>
      </c>
      <c r="L36" s="21">
        <v>1777123.35</v>
      </c>
      <c r="M36" s="21">
        <v>364692.38</v>
      </c>
      <c r="N36" s="21">
        <v>364295.6</v>
      </c>
      <c r="O36" s="21">
        <v>364295.6</v>
      </c>
      <c r="P36" s="22" t="e">
        <f>VLOOKUP(Tabela1[[#This Row],[cdsubacao]],LDO!$B$2:$D$115,3,0)</f>
        <v>#N/A</v>
      </c>
      <c r="Q36" s="22" t="str">
        <f>CONCATENATE(Tabela1[[#This Row],[cdunidadegestora]]," - ",Tabela1[[#This Row],[nmunidadegestora]])</f>
        <v>260096 - Fundo Estadual de Combate e Erradicação da Pobreza</v>
      </c>
      <c r="R36" s="22" t="str">
        <f>CONCATENATE(Tabela1[[#This Row],[cdfuncao]]," - ",Tabela1[[#This Row],[nmfuncao]])</f>
        <v>8 - Assistência Social</v>
      </c>
      <c r="S36" s="23" t="e">
        <f>VLOOKUP(Tabela1[[#This Row],[cdsubacao]],LDO!$B$2:$E$115,4,0)</f>
        <v>#N/A</v>
      </c>
      <c r="T36" s="23" t="str">
        <f>CONCATENATE(Tabela1[[#This Row],[cdprograma]]," - ",Tabela1[[#This Row],[nmprograma]])</f>
        <v>101 - Acelera Santa Catarina</v>
      </c>
    </row>
    <row r="37" spans="1:20" x14ac:dyDescent="0.25">
      <c r="A37">
        <v>410058</v>
      </c>
      <c r="B37" t="s">
        <v>243</v>
      </c>
      <c r="C37">
        <v>4</v>
      </c>
      <c r="D37" t="s">
        <v>169</v>
      </c>
      <c r="E37">
        <v>850</v>
      </c>
      <c r="F37" t="s">
        <v>163</v>
      </c>
      <c r="G37">
        <v>13886</v>
      </c>
      <c r="H37" t="s">
        <v>256</v>
      </c>
      <c r="I37">
        <v>33</v>
      </c>
      <c r="J37" t="s">
        <v>160</v>
      </c>
      <c r="K37" s="21">
        <v>50000</v>
      </c>
      <c r="L37" s="21">
        <v>6575</v>
      </c>
      <c r="M37" s="21">
        <v>6575</v>
      </c>
      <c r="N37" s="21">
        <v>6575</v>
      </c>
      <c r="O37" s="21">
        <v>6575</v>
      </c>
      <c r="P37" s="22" t="e">
        <f>VLOOKUP(Tabela1[[#This Row],[cdsubacao]],LDO!$B$2:$D$115,3,0)</f>
        <v>#N/A</v>
      </c>
      <c r="Q37" s="22" t="str">
        <f>CONCATENATE(Tabela1[[#This Row],[cdunidadegestora]]," - ",Tabela1[[#This Row],[nmunidadegestora]])</f>
        <v>410058 - Agência de Desenvolvimento Regional de Joinville</v>
      </c>
      <c r="R37" s="22" t="str">
        <f>CONCATENATE(Tabela1[[#This Row],[cdfuncao]]," - ",Tabela1[[#This Row],[nmfuncao]])</f>
        <v>4 - Administração</v>
      </c>
      <c r="S37" s="23" t="e">
        <f>VLOOKUP(Tabela1[[#This Row],[cdsubacao]],LDO!$B$2:$E$115,4,0)</f>
        <v>#N/A</v>
      </c>
      <c r="T3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8" spans="1:20" x14ac:dyDescent="0.25">
      <c r="A38">
        <v>410011</v>
      </c>
      <c r="B38" t="s">
        <v>257</v>
      </c>
      <c r="C38">
        <v>23</v>
      </c>
      <c r="D38" t="s">
        <v>258</v>
      </c>
      <c r="E38">
        <v>640</v>
      </c>
      <c r="F38" t="s">
        <v>259</v>
      </c>
      <c r="G38">
        <v>14596</v>
      </c>
      <c r="H38" t="s">
        <v>260</v>
      </c>
      <c r="I38">
        <v>33</v>
      </c>
      <c r="J38" t="s">
        <v>160</v>
      </c>
      <c r="K38" s="21">
        <v>0</v>
      </c>
      <c r="L38" s="21">
        <v>434236.82</v>
      </c>
      <c r="M38" s="21">
        <v>176342.56</v>
      </c>
      <c r="N38" s="21">
        <v>166342.56</v>
      </c>
      <c r="O38" s="21">
        <v>166342.56</v>
      </c>
      <c r="P38" s="22" t="e">
        <f>VLOOKUP(Tabela1[[#This Row],[cdsubacao]],LDO!$B$2:$D$115,3,0)</f>
        <v>#N/A</v>
      </c>
      <c r="Q38" s="22" t="str">
        <f>CONCATENATE(Tabela1[[#This Row],[cdunidadegestora]]," - ",Tabela1[[#This Row],[nmunidadegestora]])</f>
        <v>410011 - Agência de Desenvolvimento do Turismo de Santa Catarina</v>
      </c>
      <c r="R38" s="22" t="str">
        <f>CONCATENATE(Tabela1[[#This Row],[cdfuncao]]," - ",Tabela1[[#This Row],[nmfuncao]])</f>
        <v>23 - Comércio e Serviços</v>
      </c>
      <c r="S38" s="23" t="e">
        <f>VLOOKUP(Tabela1[[#This Row],[cdsubacao]],LDO!$B$2:$E$115,4,0)</f>
        <v>#N/A</v>
      </c>
      <c r="T38" s="23" t="str">
        <f>CONCATENATE(Tabela1[[#This Row],[cdprograma]]," - ",Tabela1[[#This Row],[nmprograma]])</f>
        <v>640 - Desenvolvimento do Turismo Catarinense</v>
      </c>
    </row>
    <row r="39" spans="1:20" x14ac:dyDescent="0.25">
      <c r="A39">
        <v>160097</v>
      </c>
      <c r="B39" t="s">
        <v>181</v>
      </c>
      <c r="C39">
        <v>4</v>
      </c>
      <c r="D39" t="s">
        <v>169</v>
      </c>
      <c r="E39">
        <v>210</v>
      </c>
      <c r="F39" t="s">
        <v>261</v>
      </c>
      <c r="G39">
        <v>14203</v>
      </c>
      <c r="H39" t="s">
        <v>262</v>
      </c>
      <c r="I39">
        <v>33</v>
      </c>
      <c r="J39" t="s">
        <v>160</v>
      </c>
      <c r="K39" s="21">
        <v>0</v>
      </c>
      <c r="L39" s="21">
        <v>184240</v>
      </c>
      <c r="M39" s="21">
        <v>184240</v>
      </c>
      <c r="N39" s="21">
        <v>0</v>
      </c>
      <c r="O39" s="21">
        <v>0</v>
      </c>
      <c r="P39" s="22" t="e">
        <f>VLOOKUP(Tabela1[[#This Row],[cdsubacao]],LDO!$B$2:$D$115,3,0)</f>
        <v>#N/A</v>
      </c>
      <c r="Q39" s="22" t="str">
        <f>CONCATENATE(Tabela1[[#This Row],[cdunidadegestora]]," - ",Tabela1[[#This Row],[nmunidadegestora]])</f>
        <v>160097 - Fundo de Melhoria da Polícia Militar</v>
      </c>
      <c r="R39" s="22" t="str">
        <f>CONCATENATE(Tabela1[[#This Row],[cdfuncao]]," - ",Tabela1[[#This Row],[nmfuncao]])</f>
        <v>4 - Administração</v>
      </c>
      <c r="S39" s="23" t="e">
        <f>VLOOKUP(Tabela1[[#This Row],[cdsubacao]],LDO!$B$2:$E$115,4,0)</f>
        <v>#N/A</v>
      </c>
      <c r="T39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40" spans="1:20" x14ac:dyDescent="0.25">
      <c r="A40">
        <v>410057</v>
      </c>
      <c r="B40" t="s">
        <v>249</v>
      </c>
      <c r="C40">
        <v>12</v>
      </c>
      <c r="D40" t="s">
        <v>188</v>
      </c>
      <c r="E40">
        <v>610</v>
      </c>
      <c r="F40" t="s">
        <v>189</v>
      </c>
      <c r="G40">
        <v>11490</v>
      </c>
      <c r="H40" t="s">
        <v>231</v>
      </c>
      <c r="I40">
        <v>44</v>
      </c>
      <c r="J40" t="s">
        <v>219</v>
      </c>
      <c r="K40" s="21">
        <v>0</v>
      </c>
      <c r="L40" s="21">
        <v>24637.69</v>
      </c>
      <c r="M40" s="21">
        <v>24637.69</v>
      </c>
      <c r="N40" s="21">
        <v>24637.69</v>
      </c>
      <c r="O40" s="21">
        <v>24637.69</v>
      </c>
      <c r="P40" s="22" t="e">
        <f>VLOOKUP(Tabela1[[#This Row],[cdsubacao]],LDO!$B$2:$D$115,3,0)</f>
        <v>#N/A</v>
      </c>
      <c r="Q40" s="22" t="str">
        <f>CONCATENATE(Tabela1[[#This Row],[cdunidadegestora]]," - ",Tabela1[[#This Row],[nmunidadegestora]])</f>
        <v>410057 - Agência de Desenvolvimento Regional de Araranguá</v>
      </c>
      <c r="R40" s="22" t="str">
        <f>CONCATENATE(Tabela1[[#This Row],[cdfuncao]]," - ",Tabela1[[#This Row],[nmfuncao]])</f>
        <v>12 - Educação</v>
      </c>
      <c r="S40" s="23" t="e">
        <f>VLOOKUP(Tabela1[[#This Row],[cdsubacao]],LDO!$B$2:$E$115,4,0)</f>
        <v>#N/A</v>
      </c>
      <c r="T40" s="23" t="str">
        <f>CONCATENATE(Tabela1[[#This Row],[cdprograma]]," - ",Tabela1[[#This Row],[nmprograma]])</f>
        <v>610 - Educação Básica com Qualidade e Equidade</v>
      </c>
    </row>
    <row r="41" spans="1:20" x14ac:dyDescent="0.25">
      <c r="A41">
        <v>260001</v>
      </c>
      <c r="B41" t="s">
        <v>232</v>
      </c>
      <c r="C41">
        <v>8</v>
      </c>
      <c r="D41" t="s">
        <v>253</v>
      </c>
      <c r="E41">
        <v>900</v>
      </c>
      <c r="F41" t="s">
        <v>176</v>
      </c>
      <c r="G41">
        <v>2783</v>
      </c>
      <c r="H41" t="s">
        <v>263</v>
      </c>
      <c r="I41">
        <v>44</v>
      </c>
      <c r="J41" t="s">
        <v>219</v>
      </c>
      <c r="K41" s="21">
        <v>0</v>
      </c>
      <c r="L41" s="21">
        <v>310524.71999999997</v>
      </c>
      <c r="M41" s="21">
        <v>310524.71999999997</v>
      </c>
      <c r="N41" s="21">
        <v>309872.71000000002</v>
      </c>
      <c r="O41" s="21">
        <v>309872.71000000002</v>
      </c>
      <c r="P41" s="22" t="e">
        <f>VLOOKUP(Tabela1[[#This Row],[cdsubacao]],LDO!$B$2:$D$115,3,0)</f>
        <v>#N/A</v>
      </c>
      <c r="Q41" s="22" t="str">
        <f>CONCATENATE(Tabela1[[#This Row],[cdunidadegestora]]," - ",Tabela1[[#This Row],[nmunidadegestora]])</f>
        <v>260001 - Secretaria de Estado de Desenvolvimento Social</v>
      </c>
      <c r="R41" s="22" t="str">
        <f>CONCATENATE(Tabela1[[#This Row],[cdfuncao]]," - ",Tabela1[[#This Row],[nmfuncao]])</f>
        <v>8 - Assistência Social</v>
      </c>
      <c r="S41" s="23" t="e">
        <f>VLOOKUP(Tabela1[[#This Row],[cdsubacao]],LDO!$B$2:$E$115,4,0)</f>
        <v>#N/A</v>
      </c>
      <c r="T41" s="23" t="str">
        <f>CONCATENATE(Tabela1[[#This Row],[cdprograma]]," - ",Tabela1[[#This Row],[nmprograma]])</f>
        <v>900 - Gestão Administrativa - Poder Executivo</v>
      </c>
    </row>
    <row r="42" spans="1:20" x14ac:dyDescent="0.25">
      <c r="A42">
        <v>180001</v>
      </c>
      <c r="B42" t="s">
        <v>210</v>
      </c>
      <c r="C42">
        <v>4</v>
      </c>
      <c r="D42" t="s">
        <v>169</v>
      </c>
      <c r="E42">
        <v>209</v>
      </c>
      <c r="F42" t="s">
        <v>264</v>
      </c>
      <c r="G42">
        <v>13229</v>
      </c>
      <c r="H42" t="s">
        <v>265</v>
      </c>
      <c r="I42">
        <v>33</v>
      </c>
      <c r="J42" t="s">
        <v>160</v>
      </c>
      <c r="K42" s="21">
        <v>30000</v>
      </c>
      <c r="L42" s="21">
        <v>0</v>
      </c>
      <c r="M42" s="21">
        <v>0</v>
      </c>
      <c r="N42" s="21">
        <v>0</v>
      </c>
      <c r="O42" s="21">
        <v>0</v>
      </c>
      <c r="P42" s="22" t="e">
        <f>VLOOKUP(Tabela1[[#This Row],[cdsubacao]],LDO!$B$2:$D$115,3,0)</f>
        <v>#N/A</v>
      </c>
      <c r="Q42" s="22" t="str">
        <f>CONCATENATE(Tabela1[[#This Row],[cdunidadegestora]]," - ",Tabela1[[#This Row],[nmunidadegestora]])</f>
        <v>180001 - Secretaria de Estado do Planejamento</v>
      </c>
      <c r="R42" s="22" t="str">
        <f>CONCATENATE(Tabela1[[#This Row],[cdfuncao]]," - ",Tabela1[[#This Row],[nmfuncao]])</f>
        <v>4 - Administração</v>
      </c>
      <c r="S42" s="23" t="e">
        <f>VLOOKUP(Tabela1[[#This Row],[cdsubacao]],LDO!$B$2:$E$115,4,0)</f>
        <v>#N/A</v>
      </c>
      <c r="T42" s="23" t="str">
        <f>CONCATENATE(Tabela1[[#This Row],[cdprograma]]," - ",Tabela1[[#This Row],[nmprograma]])</f>
        <v>209 - 2016: Desenvolvimento e Redução das Desigualdades Regionais; 2017, 2018, 2019: Crescendo Juntos - Programa de Desenvolvimento e Redução das Desigualdades Regionais</v>
      </c>
    </row>
    <row r="43" spans="1:20" x14ac:dyDescent="0.25">
      <c r="A43">
        <v>410001</v>
      </c>
      <c r="B43" t="s">
        <v>175</v>
      </c>
      <c r="C43">
        <v>24</v>
      </c>
      <c r="D43" t="s">
        <v>266</v>
      </c>
      <c r="E43">
        <v>810</v>
      </c>
      <c r="F43" t="s">
        <v>267</v>
      </c>
      <c r="G43">
        <v>14619</v>
      </c>
      <c r="H43" t="s">
        <v>268</v>
      </c>
      <c r="I43">
        <v>33</v>
      </c>
      <c r="J43" t="s">
        <v>160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 t="e">
        <f>VLOOKUP(Tabela1[[#This Row],[cdsubacao]],LDO!$B$2:$D$115,3,0)</f>
        <v>#N/A</v>
      </c>
      <c r="Q43" s="22" t="str">
        <f>CONCATENATE(Tabela1[[#This Row],[cdunidadegestora]]," - ",Tabela1[[#This Row],[nmunidadegestora]])</f>
        <v>410001 - Casa Civil</v>
      </c>
      <c r="R43" s="22" t="str">
        <f>CONCATENATE(Tabela1[[#This Row],[cdfuncao]]," - ",Tabela1[[#This Row],[nmfuncao]])</f>
        <v>24 - Comunicações</v>
      </c>
      <c r="S43" s="23" t="e">
        <f>VLOOKUP(Tabela1[[#This Row],[cdsubacao]],LDO!$B$2:$E$115,4,0)</f>
        <v>#N/A</v>
      </c>
      <c r="T43" s="23" t="str">
        <f>CONCATENATE(Tabela1[[#This Row],[cdprograma]]," - ",Tabela1[[#This Row],[nmprograma]])</f>
        <v>810 - Comunicação do Poder Executivo</v>
      </c>
    </row>
    <row r="44" spans="1:20" x14ac:dyDescent="0.25">
      <c r="A44">
        <v>410047</v>
      </c>
      <c r="B44" t="s">
        <v>269</v>
      </c>
      <c r="C44">
        <v>12</v>
      </c>
      <c r="D44" t="s">
        <v>188</v>
      </c>
      <c r="E44">
        <v>610</v>
      </c>
      <c r="F44" t="s">
        <v>189</v>
      </c>
      <c r="G44">
        <v>13820</v>
      </c>
      <c r="H44" t="s">
        <v>270</v>
      </c>
      <c r="I44">
        <v>44</v>
      </c>
      <c r="J44" t="s">
        <v>219</v>
      </c>
      <c r="K44" s="21">
        <v>50000</v>
      </c>
      <c r="L44" s="21">
        <v>0</v>
      </c>
      <c r="M44" s="21">
        <v>0</v>
      </c>
      <c r="N44" s="21">
        <v>0</v>
      </c>
      <c r="O44" s="21">
        <v>0</v>
      </c>
      <c r="P44" s="22" t="e">
        <f>VLOOKUP(Tabela1[[#This Row],[cdsubacao]],LDO!$B$2:$D$115,3,0)</f>
        <v>#N/A</v>
      </c>
      <c r="Q44" s="22" t="str">
        <f>CONCATENATE(Tabela1[[#This Row],[cdunidadegestora]]," - ",Tabela1[[#This Row],[nmunidadegestora]])</f>
        <v>410047 - Agência de Desenvolvimento Regional de Curitibanos</v>
      </c>
      <c r="R44" s="22" t="str">
        <f>CONCATENATE(Tabela1[[#This Row],[cdfuncao]]," - ",Tabela1[[#This Row],[nmfuncao]])</f>
        <v>12 - Educação</v>
      </c>
      <c r="S44" s="23" t="e">
        <f>VLOOKUP(Tabela1[[#This Row],[cdsubacao]],LDO!$B$2:$E$115,4,0)</f>
        <v>#N/A</v>
      </c>
      <c r="T44" s="23" t="str">
        <f>CONCATENATE(Tabela1[[#This Row],[cdprograma]]," - ",Tabela1[[#This Row],[nmprograma]])</f>
        <v>610 - Educação Básica com Qualidade e Equidade</v>
      </c>
    </row>
    <row r="45" spans="1:20" x14ac:dyDescent="0.25">
      <c r="A45">
        <v>410044</v>
      </c>
      <c r="B45" t="s">
        <v>271</v>
      </c>
      <c r="C45">
        <v>4</v>
      </c>
      <c r="D45" t="s">
        <v>169</v>
      </c>
      <c r="E45">
        <v>900</v>
      </c>
      <c r="F45" t="s">
        <v>176</v>
      </c>
      <c r="G45">
        <v>13761</v>
      </c>
      <c r="H45" t="s">
        <v>272</v>
      </c>
      <c r="I45">
        <v>44</v>
      </c>
      <c r="J45" t="s">
        <v>219</v>
      </c>
      <c r="K45" s="21">
        <v>50000</v>
      </c>
      <c r="L45" s="21">
        <v>0</v>
      </c>
      <c r="M45" s="21">
        <v>0</v>
      </c>
      <c r="N45" s="21">
        <v>0</v>
      </c>
      <c r="O45" s="21">
        <v>0</v>
      </c>
      <c r="P45" s="22" t="e">
        <f>VLOOKUP(Tabela1[[#This Row],[cdsubacao]],LDO!$B$2:$D$115,3,0)</f>
        <v>#N/A</v>
      </c>
      <c r="Q45" s="22" t="str">
        <f>CONCATENATE(Tabela1[[#This Row],[cdunidadegestora]]," - ",Tabela1[[#This Row],[nmunidadegestora]])</f>
        <v>410044 - Agência de Desenvolvimento Regional de Campos Novos</v>
      </c>
      <c r="R45" s="22" t="str">
        <f>CONCATENATE(Tabela1[[#This Row],[cdfuncao]]," - ",Tabela1[[#This Row],[nmfuncao]])</f>
        <v>4 - Administração</v>
      </c>
      <c r="S45" s="23" t="e">
        <f>VLOOKUP(Tabela1[[#This Row],[cdsubacao]],LDO!$B$2:$E$115,4,0)</f>
        <v>#N/A</v>
      </c>
      <c r="T45" s="23" t="str">
        <f>CONCATENATE(Tabela1[[#This Row],[cdprograma]]," - ",Tabela1[[#This Row],[nmprograma]])</f>
        <v>900 - Gestão Administrativa - Poder Executivo</v>
      </c>
    </row>
    <row r="46" spans="1:20" x14ac:dyDescent="0.25">
      <c r="A46">
        <v>410038</v>
      </c>
      <c r="B46" t="s">
        <v>273</v>
      </c>
      <c r="C46">
        <v>12</v>
      </c>
      <c r="D46" t="s">
        <v>188</v>
      </c>
      <c r="E46">
        <v>610</v>
      </c>
      <c r="F46" t="s">
        <v>189</v>
      </c>
      <c r="G46">
        <v>13636</v>
      </c>
      <c r="H46" t="s">
        <v>274</v>
      </c>
      <c r="I46">
        <v>44</v>
      </c>
      <c r="J46" t="s">
        <v>219</v>
      </c>
      <c r="K46" s="21">
        <v>34928</v>
      </c>
      <c r="L46" s="21">
        <v>0</v>
      </c>
      <c r="M46" s="21">
        <v>0</v>
      </c>
      <c r="N46" s="21">
        <v>0</v>
      </c>
      <c r="O46" s="21">
        <v>0</v>
      </c>
      <c r="P46" s="22" t="e">
        <f>VLOOKUP(Tabela1[[#This Row],[cdsubacao]],LDO!$B$2:$D$115,3,0)</f>
        <v>#N/A</v>
      </c>
      <c r="Q46" s="22" t="str">
        <f>CONCATENATE(Tabela1[[#This Row],[cdunidadegestora]]," - ",Tabela1[[#This Row],[nmunidadegestora]])</f>
        <v>410038 - Agência de Desenvolvimento Regional de Maravilha</v>
      </c>
      <c r="R46" s="22" t="str">
        <f>CONCATENATE(Tabela1[[#This Row],[cdfuncao]]," - ",Tabela1[[#This Row],[nmfuncao]])</f>
        <v>12 - Educação</v>
      </c>
      <c r="S46" s="23" t="e">
        <f>VLOOKUP(Tabela1[[#This Row],[cdsubacao]],LDO!$B$2:$E$115,4,0)</f>
        <v>#N/A</v>
      </c>
      <c r="T46" s="23" t="str">
        <f>CONCATENATE(Tabela1[[#This Row],[cdprograma]]," - ",Tabela1[[#This Row],[nmprograma]])</f>
        <v>610 - Educação Básica com Qualidade e Equidade</v>
      </c>
    </row>
    <row r="47" spans="1:20" x14ac:dyDescent="0.25">
      <c r="A47">
        <v>530001</v>
      </c>
      <c r="B47" t="s">
        <v>178</v>
      </c>
      <c r="C47">
        <v>26</v>
      </c>
      <c r="D47" t="s">
        <v>179</v>
      </c>
      <c r="E47">
        <v>115</v>
      </c>
      <c r="F47" t="s">
        <v>275</v>
      </c>
      <c r="G47">
        <v>14279</v>
      </c>
      <c r="H47" t="s">
        <v>276</v>
      </c>
      <c r="I47">
        <v>44</v>
      </c>
      <c r="J47" t="s">
        <v>219</v>
      </c>
      <c r="K47" s="21">
        <v>0</v>
      </c>
      <c r="L47" s="21">
        <v>50500</v>
      </c>
      <c r="M47" s="21">
        <v>0</v>
      </c>
      <c r="N47" s="21">
        <v>0</v>
      </c>
      <c r="O47" s="21">
        <v>0</v>
      </c>
      <c r="P47" s="22" t="e">
        <f>VLOOKUP(Tabela1[[#This Row],[cdsubacao]],LDO!$B$2:$D$115,3,0)</f>
        <v>#N/A</v>
      </c>
      <c r="Q47" s="22" t="str">
        <f>CONCATENATE(Tabela1[[#This Row],[cdunidadegestora]]," - ",Tabela1[[#This Row],[nmunidadegestora]])</f>
        <v>530001 - Secretaria de Estado da Infraestrutura e Mobilidade</v>
      </c>
      <c r="R47" s="22" t="str">
        <f>CONCATENATE(Tabela1[[#This Row],[cdfuncao]]," - ",Tabela1[[#This Row],[nmfuncao]])</f>
        <v>26 - Transporte</v>
      </c>
      <c r="S47" s="23" t="e">
        <f>VLOOKUP(Tabela1[[#This Row],[cdsubacao]],LDO!$B$2:$E$115,4,0)</f>
        <v>#N/A</v>
      </c>
      <c r="T47" s="23" t="str">
        <f>CONCATENATE(Tabela1[[#This Row],[cdprograma]]," - ",Tabela1[[#This Row],[nmprograma]])</f>
        <v>115 - Gestão do Sistema de Transporte Intermunicipal de Pessoas</v>
      </c>
    </row>
    <row r="48" spans="1:20" x14ac:dyDescent="0.25">
      <c r="A48">
        <v>410044</v>
      </c>
      <c r="B48" t="s">
        <v>271</v>
      </c>
      <c r="C48">
        <v>12</v>
      </c>
      <c r="D48" t="s">
        <v>188</v>
      </c>
      <c r="E48">
        <v>610</v>
      </c>
      <c r="F48" t="s">
        <v>189</v>
      </c>
      <c r="G48">
        <v>13758</v>
      </c>
      <c r="H48" t="s">
        <v>277</v>
      </c>
      <c r="I48">
        <v>44</v>
      </c>
      <c r="J48" t="s">
        <v>219</v>
      </c>
      <c r="K48" s="21">
        <v>11220</v>
      </c>
      <c r="L48" s="21">
        <v>0</v>
      </c>
      <c r="M48" s="21">
        <v>0</v>
      </c>
      <c r="N48" s="21">
        <v>0</v>
      </c>
      <c r="O48" s="21">
        <v>0</v>
      </c>
      <c r="P48" s="22" t="e">
        <f>VLOOKUP(Tabela1[[#This Row],[cdsubacao]],LDO!$B$2:$D$115,3,0)</f>
        <v>#N/A</v>
      </c>
      <c r="Q48" s="22" t="str">
        <f>CONCATENATE(Tabela1[[#This Row],[cdunidadegestora]]," - ",Tabela1[[#This Row],[nmunidadegestora]])</f>
        <v>410044 - Agência de Desenvolvimento Regional de Campos Novos</v>
      </c>
      <c r="R48" s="22" t="str">
        <f>CONCATENATE(Tabela1[[#This Row],[cdfuncao]]," - ",Tabela1[[#This Row],[nmfuncao]])</f>
        <v>12 - Educação</v>
      </c>
      <c r="S48" s="23" t="e">
        <f>VLOOKUP(Tabela1[[#This Row],[cdsubacao]],LDO!$B$2:$E$115,4,0)</f>
        <v>#N/A</v>
      </c>
      <c r="T48" s="23" t="str">
        <f>CONCATENATE(Tabela1[[#This Row],[cdprograma]]," - ",Tabela1[[#This Row],[nmprograma]])</f>
        <v>610 - Educação Básica com Qualidade e Equidade</v>
      </c>
    </row>
    <row r="49" spans="1:20" x14ac:dyDescent="0.25">
      <c r="A49">
        <v>410037</v>
      </c>
      <c r="B49" t="s">
        <v>195</v>
      </c>
      <c r="C49">
        <v>12</v>
      </c>
      <c r="D49" t="s">
        <v>188</v>
      </c>
      <c r="E49">
        <v>610</v>
      </c>
      <c r="F49" t="s">
        <v>189</v>
      </c>
      <c r="G49">
        <v>13618</v>
      </c>
      <c r="H49" t="s">
        <v>278</v>
      </c>
      <c r="I49">
        <v>44</v>
      </c>
      <c r="J49" t="s">
        <v>219</v>
      </c>
      <c r="K49" s="21">
        <v>131722</v>
      </c>
      <c r="L49" s="21">
        <v>0</v>
      </c>
      <c r="M49" s="21">
        <v>0</v>
      </c>
      <c r="N49" s="21">
        <v>0</v>
      </c>
      <c r="O49" s="21">
        <v>0</v>
      </c>
      <c r="P49" s="22" t="e">
        <f>VLOOKUP(Tabela1[[#This Row],[cdsubacao]],LDO!$B$2:$D$115,3,0)</f>
        <v>#N/A</v>
      </c>
      <c r="Q49" s="22" t="str">
        <f>CONCATENATE(Tabela1[[#This Row],[cdunidadegestora]]," - ",Tabela1[[#This Row],[nmunidadegestora]])</f>
        <v>410037 - Agência de Desenvolvimento Regional de São Miguel do Oeste</v>
      </c>
      <c r="R49" s="22" t="str">
        <f>CONCATENATE(Tabela1[[#This Row],[cdfuncao]]," - ",Tabela1[[#This Row],[nmfuncao]])</f>
        <v>12 - Educação</v>
      </c>
      <c r="S49" s="23" t="e">
        <f>VLOOKUP(Tabela1[[#This Row],[cdsubacao]],LDO!$B$2:$E$115,4,0)</f>
        <v>#N/A</v>
      </c>
      <c r="T49" s="23" t="str">
        <f>CONCATENATE(Tabela1[[#This Row],[cdprograma]]," - ",Tabela1[[#This Row],[nmprograma]])</f>
        <v>610 - Educação Básica com Qualidade e Equidade</v>
      </c>
    </row>
    <row r="50" spans="1:20" x14ac:dyDescent="0.25">
      <c r="A50">
        <v>530001</v>
      </c>
      <c r="B50" t="s">
        <v>178</v>
      </c>
      <c r="C50">
        <v>26</v>
      </c>
      <c r="D50" t="s">
        <v>179</v>
      </c>
      <c r="E50">
        <v>140</v>
      </c>
      <c r="F50" t="s">
        <v>279</v>
      </c>
      <c r="G50">
        <v>14496</v>
      </c>
      <c r="H50" t="s">
        <v>280</v>
      </c>
      <c r="I50">
        <v>33</v>
      </c>
      <c r="J50" t="s">
        <v>160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 t="e">
        <f>VLOOKUP(Tabela1[[#This Row],[cdsubacao]],LDO!$B$2:$D$115,3,0)</f>
        <v>#N/A</v>
      </c>
      <c r="Q50" s="22" t="str">
        <f>CONCATENATE(Tabela1[[#This Row],[cdunidadegestora]]," - ",Tabela1[[#This Row],[nmunidadegestora]])</f>
        <v>530001 - Secretaria de Estado da Infraestrutura e Mobilidade</v>
      </c>
      <c r="R50" s="22" t="str">
        <f>CONCATENATE(Tabela1[[#This Row],[cdfuncao]]," - ",Tabela1[[#This Row],[nmfuncao]])</f>
        <v>26 - Transporte</v>
      </c>
      <c r="S50" s="23" t="e">
        <f>VLOOKUP(Tabela1[[#This Row],[cdsubacao]],LDO!$B$2:$E$115,4,0)</f>
        <v>#N/A</v>
      </c>
      <c r="T50" s="23" t="str">
        <f>CONCATENATE(Tabela1[[#This Row],[cdprograma]]," - ",Tabela1[[#This Row],[nmprograma]])</f>
        <v>140 - Reabilitação e Aumento de Capacidade de Rodovias</v>
      </c>
    </row>
    <row r="51" spans="1:20" x14ac:dyDescent="0.25">
      <c r="A51">
        <v>480091</v>
      </c>
      <c r="B51" t="s">
        <v>157</v>
      </c>
      <c r="C51">
        <v>10</v>
      </c>
      <c r="D51" t="s">
        <v>158</v>
      </c>
      <c r="E51">
        <v>430</v>
      </c>
      <c r="F51" t="s">
        <v>159</v>
      </c>
      <c r="G51">
        <v>13353</v>
      </c>
      <c r="H51" t="s">
        <v>281</v>
      </c>
      <c r="I51">
        <v>33</v>
      </c>
      <c r="J51" t="s">
        <v>160</v>
      </c>
      <c r="K51" s="21">
        <v>100000</v>
      </c>
      <c r="L51" s="21">
        <v>0</v>
      </c>
      <c r="M51" s="21">
        <v>0</v>
      </c>
      <c r="N51" s="21">
        <v>0</v>
      </c>
      <c r="O51" s="21">
        <v>0</v>
      </c>
      <c r="P51" s="22" t="e">
        <f>VLOOKUP(Tabela1[[#This Row],[cdsubacao]],LDO!$B$2:$D$115,3,0)</f>
        <v>#N/A</v>
      </c>
      <c r="Q51" s="22" t="str">
        <f>CONCATENATE(Tabela1[[#This Row],[cdunidadegestora]]," - ",Tabela1[[#This Row],[nmunidadegestora]])</f>
        <v>480091 - Fundo Estadual de Saúde</v>
      </c>
      <c r="R51" s="22" t="str">
        <f>CONCATENATE(Tabela1[[#This Row],[cdfuncao]]," - ",Tabela1[[#This Row],[nmfuncao]])</f>
        <v>10 - Saúde</v>
      </c>
      <c r="S51" s="23" t="e">
        <f>VLOOKUP(Tabela1[[#This Row],[cdsubacao]],LDO!$B$2:$E$115,4,0)</f>
        <v>#N/A</v>
      </c>
      <c r="T51" s="23" t="str">
        <f>CONCATENATE(Tabela1[[#This Row],[cdprograma]]," - ",Tabela1[[#This Row],[nmprograma]])</f>
        <v>430 - Atenção de Média e Alta Complexidade Ambulatorial e Hospitalar</v>
      </c>
    </row>
    <row r="52" spans="1:20" x14ac:dyDescent="0.25">
      <c r="A52">
        <v>530025</v>
      </c>
      <c r="B52" t="s">
        <v>238</v>
      </c>
      <c r="C52">
        <v>18</v>
      </c>
      <c r="D52" t="s">
        <v>192</v>
      </c>
      <c r="E52">
        <v>350</v>
      </c>
      <c r="F52" t="s">
        <v>282</v>
      </c>
      <c r="G52">
        <v>244</v>
      </c>
      <c r="H52" t="s">
        <v>283</v>
      </c>
      <c r="I52">
        <v>44</v>
      </c>
      <c r="J52" t="s">
        <v>219</v>
      </c>
      <c r="K52" s="21">
        <v>700000</v>
      </c>
      <c r="L52" s="21">
        <v>0</v>
      </c>
      <c r="M52" s="21">
        <v>0</v>
      </c>
      <c r="N52" s="21">
        <v>0</v>
      </c>
      <c r="O52" s="21">
        <v>0</v>
      </c>
      <c r="P52" s="22" t="e">
        <f>VLOOKUP(Tabela1[[#This Row],[cdsubacao]],LDO!$B$2:$D$115,3,0)</f>
        <v>#N/A</v>
      </c>
      <c r="Q52" s="22" t="str">
        <f>CONCATENATE(Tabela1[[#This Row],[cdunidadegestora]]," - ",Tabela1[[#This Row],[nmunidadegestora]])</f>
        <v>530025 - Departamento Estadual de Infraestrutura</v>
      </c>
      <c r="R52" s="22" t="str">
        <f>CONCATENATE(Tabela1[[#This Row],[cdfuncao]]," - ",Tabela1[[#This Row],[nmfuncao]])</f>
        <v>18 - Gestão Ambiental</v>
      </c>
      <c r="S52" s="23" t="e">
        <f>VLOOKUP(Tabela1[[#This Row],[cdsubacao]],LDO!$B$2:$E$115,4,0)</f>
        <v>#N/A</v>
      </c>
      <c r="T52" s="23" t="str">
        <f>CONCATENATE(Tabela1[[#This Row],[cdprograma]]," - ",Tabela1[[#This Row],[nmprograma]])</f>
        <v>350 - Gestão dos Recursos Hídricos</v>
      </c>
    </row>
    <row r="53" spans="1:20" x14ac:dyDescent="0.25">
      <c r="A53">
        <v>410037</v>
      </c>
      <c r="B53" t="s">
        <v>195</v>
      </c>
      <c r="C53">
        <v>4</v>
      </c>
      <c r="D53" t="s">
        <v>169</v>
      </c>
      <c r="E53">
        <v>900</v>
      </c>
      <c r="F53" t="s">
        <v>176</v>
      </c>
      <c r="G53">
        <v>13623</v>
      </c>
      <c r="H53" t="s">
        <v>284</v>
      </c>
      <c r="I53">
        <v>44</v>
      </c>
      <c r="J53" t="s">
        <v>219</v>
      </c>
      <c r="K53" s="21">
        <v>25000</v>
      </c>
      <c r="L53" s="21">
        <v>0</v>
      </c>
      <c r="M53" s="21">
        <v>0</v>
      </c>
      <c r="N53" s="21">
        <v>0</v>
      </c>
      <c r="O53" s="21">
        <v>0</v>
      </c>
      <c r="P53" s="22" t="e">
        <f>VLOOKUP(Tabela1[[#This Row],[cdsubacao]],LDO!$B$2:$D$115,3,0)</f>
        <v>#N/A</v>
      </c>
      <c r="Q53" s="22" t="str">
        <f>CONCATENATE(Tabela1[[#This Row],[cdunidadegestora]]," - ",Tabela1[[#This Row],[nmunidadegestora]])</f>
        <v>410037 - Agência de Desenvolvimento Regional de São Miguel do Oeste</v>
      </c>
      <c r="R53" s="22" t="str">
        <f>CONCATENATE(Tabela1[[#This Row],[cdfuncao]]," - ",Tabela1[[#This Row],[nmfuncao]])</f>
        <v>4 - Administração</v>
      </c>
      <c r="S53" s="23" t="e">
        <f>VLOOKUP(Tabela1[[#This Row],[cdsubacao]],LDO!$B$2:$E$115,4,0)</f>
        <v>#N/A</v>
      </c>
      <c r="T53" s="23" t="str">
        <f>CONCATENATE(Tabela1[[#This Row],[cdprograma]]," - ",Tabela1[[#This Row],[nmprograma]])</f>
        <v>900 - Gestão Administrativa - Poder Executivo</v>
      </c>
    </row>
    <row r="54" spans="1:20" x14ac:dyDescent="0.25">
      <c r="A54">
        <v>530001</v>
      </c>
      <c r="B54" t="s">
        <v>178</v>
      </c>
      <c r="C54">
        <v>26</v>
      </c>
      <c r="D54" t="s">
        <v>179</v>
      </c>
      <c r="E54">
        <v>110</v>
      </c>
      <c r="F54" t="s">
        <v>228</v>
      </c>
      <c r="G54">
        <v>14439</v>
      </c>
      <c r="H54" t="s">
        <v>285</v>
      </c>
      <c r="I54">
        <v>44</v>
      </c>
      <c r="J54" t="s">
        <v>219</v>
      </c>
      <c r="K54" s="21">
        <v>0</v>
      </c>
      <c r="L54" s="21">
        <v>10000000</v>
      </c>
      <c r="M54" s="21">
        <v>0</v>
      </c>
      <c r="N54" s="21">
        <v>0</v>
      </c>
      <c r="O54" s="21">
        <v>0</v>
      </c>
      <c r="P54" s="22" t="e">
        <f>VLOOKUP(Tabela1[[#This Row],[cdsubacao]],LDO!$B$2:$D$115,3,0)</f>
        <v>#N/A</v>
      </c>
      <c r="Q54" s="22" t="str">
        <f>CONCATENATE(Tabela1[[#This Row],[cdunidadegestora]]," - ",Tabela1[[#This Row],[nmunidadegestora]])</f>
        <v>530001 - Secretaria de Estado da Infraestrutura e Mobilidade</v>
      </c>
      <c r="R54" s="22" t="str">
        <f>CONCATENATE(Tabela1[[#This Row],[cdfuncao]]," - ",Tabela1[[#This Row],[nmfuncao]])</f>
        <v>26 - Transporte</v>
      </c>
      <c r="S54" s="23" t="e">
        <f>VLOOKUP(Tabela1[[#This Row],[cdsubacao]],LDO!$B$2:$E$115,4,0)</f>
        <v>#N/A</v>
      </c>
      <c r="T54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55" spans="1:20" x14ac:dyDescent="0.25">
      <c r="A55">
        <v>470022</v>
      </c>
      <c r="B55" t="s">
        <v>161</v>
      </c>
      <c r="C55">
        <v>9</v>
      </c>
      <c r="D55" t="s">
        <v>162</v>
      </c>
      <c r="E55">
        <v>850</v>
      </c>
      <c r="F55" t="s">
        <v>163</v>
      </c>
      <c r="G55">
        <v>2069</v>
      </c>
      <c r="H55" t="s">
        <v>286</v>
      </c>
      <c r="I55">
        <v>33</v>
      </c>
      <c r="J55" t="s">
        <v>160</v>
      </c>
      <c r="K55" s="21">
        <v>300000</v>
      </c>
      <c r="L55" s="21">
        <v>300000</v>
      </c>
      <c r="M55" s="21">
        <v>117241.61</v>
      </c>
      <c r="N55" s="21">
        <v>117241.61</v>
      </c>
      <c r="O55" s="21">
        <v>117241.61</v>
      </c>
      <c r="P55" s="22" t="e">
        <f>VLOOKUP(Tabela1[[#This Row],[cdsubacao]],LDO!$B$2:$D$115,3,0)</f>
        <v>#N/A</v>
      </c>
      <c r="Q55" s="22" t="str">
        <f>CONCATENATE(Tabela1[[#This Row],[cdunidadegestora]]," - ",Tabela1[[#This Row],[nmunidadegestora]])</f>
        <v>470022 - Instituto de Previdência do Estado de Santa Catarina</v>
      </c>
      <c r="R55" s="22" t="str">
        <f>CONCATENATE(Tabela1[[#This Row],[cdfuncao]]," - ",Tabela1[[#This Row],[nmfuncao]])</f>
        <v>9 - Previdência Social</v>
      </c>
      <c r="S55" s="23" t="e">
        <f>VLOOKUP(Tabela1[[#This Row],[cdsubacao]],LDO!$B$2:$E$115,4,0)</f>
        <v>#N/A</v>
      </c>
      <c r="T5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6" spans="1:20" x14ac:dyDescent="0.25">
      <c r="A56">
        <v>470001</v>
      </c>
      <c r="B56" t="s">
        <v>287</v>
      </c>
      <c r="C56">
        <v>4</v>
      </c>
      <c r="D56" t="s">
        <v>169</v>
      </c>
      <c r="E56">
        <v>900</v>
      </c>
      <c r="F56" t="s">
        <v>176</v>
      </c>
      <c r="G56">
        <v>2496</v>
      </c>
      <c r="H56" t="s">
        <v>288</v>
      </c>
      <c r="I56">
        <v>33</v>
      </c>
      <c r="J56" t="s">
        <v>160</v>
      </c>
      <c r="K56" s="21">
        <v>159143</v>
      </c>
      <c r="L56" s="21">
        <v>500845.37</v>
      </c>
      <c r="M56" s="21">
        <v>500717.7</v>
      </c>
      <c r="N56" s="21">
        <v>430918.28</v>
      </c>
      <c r="O56" s="21">
        <v>414462.28</v>
      </c>
      <c r="P56" s="22" t="e">
        <f>VLOOKUP(Tabela1[[#This Row],[cdsubacao]],LDO!$B$2:$D$115,3,0)</f>
        <v>#N/A</v>
      </c>
      <c r="Q56" s="22" t="str">
        <f>CONCATENATE(Tabela1[[#This Row],[cdunidadegestora]]," - ",Tabela1[[#This Row],[nmunidadegestora]])</f>
        <v>470001 - Secretaria de Estado da Administração</v>
      </c>
      <c r="R56" s="22" t="str">
        <f>CONCATENATE(Tabela1[[#This Row],[cdfuncao]]," - ",Tabela1[[#This Row],[nmfuncao]])</f>
        <v>4 - Administração</v>
      </c>
      <c r="S56" s="23" t="e">
        <f>VLOOKUP(Tabela1[[#This Row],[cdsubacao]],LDO!$B$2:$E$115,4,0)</f>
        <v>#N/A</v>
      </c>
      <c r="T56" s="23" t="str">
        <f>CONCATENATE(Tabela1[[#This Row],[cdprograma]]," - ",Tabela1[[#This Row],[nmprograma]])</f>
        <v>900 - Gestão Administrativa - Poder Executivo</v>
      </c>
    </row>
    <row r="57" spans="1:20" x14ac:dyDescent="0.25">
      <c r="A57">
        <v>470091</v>
      </c>
      <c r="B57" t="s">
        <v>289</v>
      </c>
      <c r="C57">
        <v>4</v>
      </c>
      <c r="D57" t="s">
        <v>169</v>
      </c>
      <c r="E57">
        <v>900</v>
      </c>
      <c r="F57" t="s">
        <v>176</v>
      </c>
      <c r="G57">
        <v>2700</v>
      </c>
      <c r="H57" t="s">
        <v>290</v>
      </c>
      <c r="I57">
        <v>33</v>
      </c>
      <c r="J57" t="s">
        <v>160</v>
      </c>
      <c r="K57" s="21">
        <v>8811516</v>
      </c>
      <c r="L57" s="21">
        <v>7638516</v>
      </c>
      <c r="M57" s="21">
        <v>4026157.18</v>
      </c>
      <c r="N57" s="21">
        <v>3959768.32</v>
      </c>
      <c r="O57" s="21">
        <v>3959768.32</v>
      </c>
      <c r="P57" s="22" t="e">
        <f>VLOOKUP(Tabela1[[#This Row],[cdsubacao]],LDO!$B$2:$D$115,3,0)</f>
        <v>#N/A</v>
      </c>
      <c r="Q57" s="22" t="str">
        <f>CONCATENATE(Tabela1[[#This Row],[cdunidadegestora]]," - ",Tabela1[[#This Row],[nmunidadegestora]])</f>
        <v>470091 - Fundo de Materiais, Publicações e Impressos Oficiais</v>
      </c>
      <c r="R57" s="22" t="str">
        <f>CONCATENATE(Tabela1[[#This Row],[cdfuncao]]," - ",Tabela1[[#This Row],[nmfuncao]])</f>
        <v>4 - Administração</v>
      </c>
      <c r="S57" s="23" t="e">
        <f>VLOOKUP(Tabela1[[#This Row],[cdsubacao]],LDO!$B$2:$E$115,4,0)</f>
        <v>#N/A</v>
      </c>
      <c r="T57" s="23" t="str">
        <f>CONCATENATE(Tabela1[[#This Row],[cdprograma]]," - ",Tabela1[[#This Row],[nmprograma]])</f>
        <v>900 - Gestão Administrativa - Poder Executivo</v>
      </c>
    </row>
    <row r="58" spans="1:20" x14ac:dyDescent="0.25">
      <c r="A58">
        <v>520001</v>
      </c>
      <c r="B58" t="s">
        <v>291</v>
      </c>
      <c r="C58">
        <v>4</v>
      </c>
      <c r="D58" t="s">
        <v>169</v>
      </c>
      <c r="E58">
        <v>850</v>
      </c>
      <c r="F58" t="s">
        <v>163</v>
      </c>
      <c r="G58">
        <v>959</v>
      </c>
      <c r="H58" t="s">
        <v>292</v>
      </c>
      <c r="I58">
        <v>31</v>
      </c>
      <c r="J58" t="s">
        <v>165</v>
      </c>
      <c r="K58" s="21">
        <v>357999999</v>
      </c>
      <c r="L58" s="21">
        <v>337902807.72000003</v>
      </c>
      <c r="M58" s="21">
        <v>337354083.89999998</v>
      </c>
      <c r="N58" s="21">
        <v>337273653.95999998</v>
      </c>
      <c r="O58" s="21">
        <v>337106320.76999998</v>
      </c>
      <c r="P58" s="22" t="e">
        <f>VLOOKUP(Tabela1[[#This Row],[cdsubacao]],LDO!$B$2:$D$115,3,0)</f>
        <v>#N/A</v>
      </c>
      <c r="Q58" s="22" t="str">
        <f>CONCATENATE(Tabela1[[#This Row],[cdunidadegestora]]," - ",Tabela1[[#This Row],[nmunidadegestora]])</f>
        <v>520001 - Secretaria de Estado da Fazenda</v>
      </c>
      <c r="R58" s="22" t="str">
        <f>CONCATENATE(Tabela1[[#This Row],[cdfuncao]]," - ",Tabela1[[#This Row],[nmfuncao]])</f>
        <v>4 - Administração</v>
      </c>
      <c r="S58" s="23" t="e">
        <f>VLOOKUP(Tabela1[[#This Row],[cdsubacao]],LDO!$B$2:$E$115,4,0)</f>
        <v>#N/A</v>
      </c>
      <c r="T5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9" spans="1:20" x14ac:dyDescent="0.25">
      <c r="A59">
        <v>440093</v>
      </c>
      <c r="B59" t="s">
        <v>220</v>
      </c>
      <c r="C59">
        <v>20</v>
      </c>
      <c r="D59" t="s">
        <v>203</v>
      </c>
      <c r="E59">
        <v>320</v>
      </c>
      <c r="F59" t="s">
        <v>221</v>
      </c>
      <c r="G59">
        <v>11418</v>
      </c>
      <c r="H59" t="s">
        <v>293</v>
      </c>
      <c r="I59">
        <v>33</v>
      </c>
      <c r="J59" t="s">
        <v>160</v>
      </c>
      <c r="K59" s="21">
        <v>4202870</v>
      </c>
      <c r="L59" s="21">
        <v>3052870</v>
      </c>
      <c r="M59" s="21">
        <v>2930839.75</v>
      </c>
      <c r="N59" s="21">
        <v>2930839.75</v>
      </c>
      <c r="O59" s="21">
        <v>2930839.75</v>
      </c>
      <c r="P59" s="22" t="e">
        <f>VLOOKUP(Tabela1[[#This Row],[cdsubacao]],LDO!$B$2:$D$115,3,0)</f>
        <v>#N/A</v>
      </c>
      <c r="Q59" s="22" t="str">
        <f>CONCATENATE(Tabela1[[#This Row],[cdunidadegestora]]," - ",Tabela1[[#This Row],[nmunidadegestora]])</f>
        <v>440093 - Fundo Estadual de Desenvolvimento Rural</v>
      </c>
      <c r="R59" s="22" t="str">
        <f>CONCATENATE(Tabela1[[#This Row],[cdfuncao]]," - ",Tabela1[[#This Row],[nmfuncao]])</f>
        <v>20 - Agricultura</v>
      </c>
      <c r="S59" s="23" t="e">
        <f>VLOOKUP(Tabela1[[#This Row],[cdsubacao]],LDO!$B$2:$E$115,4,0)</f>
        <v>#N/A</v>
      </c>
      <c r="T59" s="23" t="str">
        <f>CONCATENATE(Tabela1[[#This Row],[cdprograma]]," - ",Tabela1[[#This Row],[nmprograma]])</f>
        <v>320 - Agricultura Familiar</v>
      </c>
    </row>
    <row r="60" spans="1:20" x14ac:dyDescent="0.25">
      <c r="A60">
        <v>260001</v>
      </c>
      <c r="B60" t="s">
        <v>232</v>
      </c>
      <c r="C60">
        <v>8</v>
      </c>
      <c r="D60" t="s">
        <v>253</v>
      </c>
      <c r="E60">
        <v>900</v>
      </c>
      <c r="F60" t="s">
        <v>176</v>
      </c>
      <c r="G60">
        <v>2783</v>
      </c>
      <c r="H60" t="s">
        <v>263</v>
      </c>
      <c r="I60">
        <v>33</v>
      </c>
      <c r="J60" t="s">
        <v>160</v>
      </c>
      <c r="K60" s="21">
        <v>14500000</v>
      </c>
      <c r="L60" s="21">
        <v>5880082.8700000001</v>
      </c>
      <c r="M60" s="21">
        <v>5879481.6500000004</v>
      </c>
      <c r="N60" s="21">
        <v>5275621.5</v>
      </c>
      <c r="O60" s="21">
        <v>5273971.68</v>
      </c>
      <c r="P60" s="22" t="e">
        <f>VLOOKUP(Tabela1[[#This Row],[cdsubacao]],LDO!$B$2:$D$115,3,0)</f>
        <v>#N/A</v>
      </c>
      <c r="Q60" s="22" t="str">
        <f>CONCATENATE(Tabela1[[#This Row],[cdunidadegestora]]," - ",Tabela1[[#This Row],[nmunidadegestora]])</f>
        <v>260001 - Secretaria de Estado de Desenvolvimento Social</v>
      </c>
      <c r="R60" s="22" t="str">
        <f>CONCATENATE(Tabela1[[#This Row],[cdfuncao]]," - ",Tabela1[[#This Row],[nmfuncao]])</f>
        <v>8 - Assistência Social</v>
      </c>
      <c r="S60" s="23" t="e">
        <f>VLOOKUP(Tabela1[[#This Row],[cdsubacao]],LDO!$B$2:$E$115,4,0)</f>
        <v>#N/A</v>
      </c>
      <c r="T60" s="23" t="str">
        <f>CONCATENATE(Tabela1[[#This Row],[cdprograma]]," - ",Tabela1[[#This Row],[nmprograma]])</f>
        <v>900 - Gestão Administrativa - Poder Executivo</v>
      </c>
    </row>
    <row r="61" spans="1:20" x14ac:dyDescent="0.25">
      <c r="A61">
        <v>230022</v>
      </c>
      <c r="B61" t="s">
        <v>294</v>
      </c>
      <c r="C61">
        <v>13</v>
      </c>
      <c r="D61" t="s">
        <v>295</v>
      </c>
      <c r="E61">
        <v>850</v>
      </c>
      <c r="F61" t="s">
        <v>163</v>
      </c>
      <c r="G61">
        <v>650</v>
      </c>
      <c r="H61" t="s">
        <v>296</v>
      </c>
      <c r="I61">
        <v>33</v>
      </c>
      <c r="J61" t="s">
        <v>160</v>
      </c>
      <c r="K61" s="21">
        <v>850000</v>
      </c>
      <c r="L61" s="21">
        <v>871720.62</v>
      </c>
      <c r="M61" s="21">
        <v>871720.62</v>
      </c>
      <c r="N61" s="21">
        <v>871720.62</v>
      </c>
      <c r="O61" s="21">
        <v>828882.8</v>
      </c>
      <c r="P61" s="22" t="e">
        <f>VLOOKUP(Tabela1[[#This Row],[cdsubacao]],LDO!$B$2:$D$115,3,0)</f>
        <v>#N/A</v>
      </c>
      <c r="Q61" s="22" t="str">
        <f>CONCATENATE(Tabela1[[#This Row],[cdunidadegestora]]," - ",Tabela1[[#This Row],[nmunidadegestora]])</f>
        <v>230022 - Fundação  Catarinense de Cultura</v>
      </c>
      <c r="R61" s="22" t="str">
        <f>CONCATENATE(Tabela1[[#This Row],[cdfuncao]]," - ",Tabela1[[#This Row],[nmfuncao]])</f>
        <v>13 - Cultura</v>
      </c>
      <c r="S61" s="23" t="e">
        <f>VLOOKUP(Tabela1[[#This Row],[cdsubacao]],LDO!$B$2:$E$115,4,0)</f>
        <v>#N/A</v>
      </c>
      <c r="T6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2" spans="1:20" x14ac:dyDescent="0.25">
      <c r="A62">
        <v>480091</v>
      </c>
      <c r="B62" t="s">
        <v>157</v>
      </c>
      <c r="C62">
        <v>10</v>
      </c>
      <c r="D62" t="s">
        <v>158</v>
      </c>
      <c r="E62">
        <v>430</v>
      </c>
      <c r="F62" t="s">
        <v>159</v>
      </c>
      <c r="G62">
        <v>13252</v>
      </c>
      <c r="H62" t="s">
        <v>297</v>
      </c>
      <c r="I62">
        <v>44</v>
      </c>
      <c r="J62" t="s">
        <v>219</v>
      </c>
      <c r="K62" s="21">
        <v>600000</v>
      </c>
      <c r="L62" s="21">
        <v>2346523.92</v>
      </c>
      <c r="M62" s="21">
        <v>1897399.78</v>
      </c>
      <c r="N62" s="21">
        <v>643269.56999999995</v>
      </c>
      <c r="O62" s="21">
        <v>558271.22</v>
      </c>
      <c r="P62" s="22" t="e">
        <f>VLOOKUP(Tabela1[[#This Row],[cdsubacao]],LDO!$B$2:$D$115,3,0)</f>
        <v>#N/A</v>
      </c>
      <c r="Q62" s="22" t="str">
        <f>CONCATENATE(Tabela1[[#This Row],[cdunidadegestora]]," - ",Tabela1[[#This Row],[nmunidadegestora]])</f>
        <v>480091 - Fundo Estadual de Saúde</v>
      </c>
      <c r="R62" s="22" t="str">
        <f>CONCATENATE(Tabela1[[#This Row],[cdfuncao]]," - ",Tabela1[[#This Row],[nmfuncao]])</f>
        <v>10 - Saúde</v>
      </c>
      <c r="S62" s="23" t="e">
        <f>VLOOKUP(Tabela1[[#This Row],[cdsubacao]],LDO!$B$2:$E$115,4,0)</f>
        <v>#N/A</v>
      </c>
      <c r="T62" s="23" t="str">
        <f>CONCATENATE(Tabela1[[#This Row],[cdprograma]]," - ",Tabela1[[#This Row],[nmprograma]])</f>
        <v>430 - Atenção de Média e Alta Complexidade Ambulatorial e Hospitalar</v>
      </c>
    </row>
    <row r="63" spans="1:20" x14ac:dyDescent="0.25">
      <c r="A63">
        <v>480091</v>
      </c>
      <c r="B63" t="s">
        <v>157</v>
      </c>
      <c r="C63">
        <v>10</v>
      </c>
      <c r="D63" t="s">
        <v>158</v>
      </c>
      <c r="E63">
        <v>430</v>
      </c>
      <c r="F63" t="s">
        <v>159</v>
      </c>
      <c r="G63">
        <v>13252</v>
      </c>
      <c r="H63" t="s">
        <v>297</v>
      </c>
      <c r="I63">
        <v>33</v>
      </c>
      <c r="J63" t="s">
        <v>160</v>
      </c>
      <c r="K63" s="21">
        <v>300000</v>
      </c>
      <c r="L63" s="21">
        <v>1190809.3999999999</v>
      </c>
      <c r="M63" s="21">
        <v>286327.94</v>
      </c>
      <c r="N63" s="21">
        <v>175491.52</v>
      </c>
      <c r="O63" s="21">
        <v>86635.15</v>
      </c>
      <c r="P63" s="22" t="e">
        <f>VLOOKUP(Tabela1[[#This Row],[cdsubacao]],LDO!$B$2:$D$115,3,0)</f>
        <v>#N/A</v>
      </c>
      <c r="Q63" s="22" t="str">
        <f>CONCATENATE(Tabela1[[#This Row],[cdunidadegestora]]," - ",Tabela1[[#This Row],[nmunidadegestora]])</f>
        <v>480091 - Fundo Estadual de Saúde</v>
      </c>
      <c r="R63" s="22" t="str">
        <f>CONCATENATE(Tabela1[[#This Row],[cdfuncao]]," - ",Tabela1[[#This Row],[nmfuncao]])</f>
        <v>10 - Saúde</v>
      </c>
      <c r="S63" s="23" t="e">
        <f>VLOOKUP(Tabela1[[#This Row],[cdsubacao]],LDO!$B$2:$E$115,4,0)</f>
        <v>#N/A</v>
      </c>
      <c r="T63" s="23" t="str">
        <f>CONCATENATE(Tabela1[[#This Row],[cdprograma]]," - ",Tabela1[[#This Row],[nmprograma]])</f>
        <v>430 - Atenção de Média e Alta Complexidade Ambulatorial e Hospitalar</v>
      </c>
    </row>
    <row r="64" spans="1:20" x14ac:dyDescent="0.25">
      <c r="A64">
        <v>410037</v>
      </c>
      <c r="B64" t="s">
        <v>195</v>
      </c>
      <c r="C64">
        <v>12</v>
      </c>
      <c r="D64" t="s">
        <v>188</v>
      </c>
      <c r="E64">
        <v>610</v>
      </c>
      <c r="F64" t="s">
        <v>189</v>
      </c>
      <c r="G64">
        <v>13617</v>
      </c>
      <c r="H64" t="s">
        <v>298</v>
      </c>
      <c r="I64">
        <v>33</v>
      </c>
      <c r="J64" t="s">
        <v>160</v>
      </c>
      <c r="K64" s="21">
        <v>3058126</v>
      </c>
      <c r="L64" s="21">
        <v>301500.98</v>
      </c>
      <c r="M64" s="21">
        <v>301500.98</v>
      </c>
      <c r="N64" s="21">
        <v>301500.98</v>
      </c>
      <c r="O64" s="21">
        <v>301500.98</v>
      </c>
      <c r="P64" s="22" t="e">
        <f>VLOOKUP(Tabela1[[#This Row],[cdsubacao]],LDO!$B$2:$D$115,3,0)</f>
        <v>#N/A</v>
      </c>
      <c r="Q64" s="22" t="str">
        <f>CONCATENATE(Tabela1[[#This Row],[cdunidadegestora]]," - ",Tabela1[[#This Row],[nmunidadegestora]])</f>
        <v>410037 - Agência de Desenvolvimento Regional de São Miguel do Oeste</v>
      </c>
      <c r="R64" s="22" t="str">
        <f>CONCATENATE(Tabela1[[#This Row],[cdfuncao]]," - ",Tabela1[[#This Row],[nmfuncao]])</f>
        <v>12 - Educação</v>
      </c>
      <c r="S64" s="23" t="e">
        <f>VLOOKUP(Tabela1[[#This Row],[cdsubacao]],LDO!$B$2:$E$115,4,0)</f>
        <v>#N/A</v>
      </c>
      <c r="T64" s="23" t="str">
        <f>CONCATENATE(Tabela1[[#This Row],[cdprograma]]," - ",Tabela1[[#This Row],[nmprograma]])</f>
        <v>610 - Educação Básica com Qualidade e Equidade</v>
      </c>
    </row>
    <row r="65" spans="1:20" x14ac:dyDescent="0.25">
      <c r="A65">
        <v>410051</v>
      </c>
      <c r="B65" t="s">
        <v>230</v>
      </c>
      <c r="C65">
        <v>12</v>
      </c>
      <c r="D65" t="s">
        <v>188</v>
      </c>
      <c r="E65">
        <v>610</v>
      </c>
      <c r="F65" t="s">
        <v>189</v>
      </c>
      <c r="G65">
        <v>13616</v>
      </c>
      <c r="H65" t="s">
        <v>299</v>
      </c>
      <c r="I65">
        <v>33</v>
      </c>
      <c r="J65" t="s">
        <v>160</v>
      </c>
      <c r="K65" s="21">
        <v>878078</v>
      </c>
      <c r="L65" s="21">
        <v>101189.65</v>
      </c>
      <c r="M65" s="21">
        <v>101189.65</v>
      </c>
      <c r="N65" s="21">
        <v>101189.65</v>
      </c>
      <c r="O65" s="21">
        <v>101189.65</v>
      </c>
      <c r="P65" s="22" t="e">
        <f>VLOOKUP(Tabela1[[#This Row],[cdsubacao]],LDO!$B$2:$D$115,3,0)</f>
        <v>#N/A</v>
      </c>
      <c r="Q65" s="22" t="str">
        <f>CONCATENATE(Tabela1[[#This Row],[cdunidadegestora]]," - ",Tabela1[[#This Row],[nmunidadegestora]])</f>
        <v>410051 - Agência de Desenvolvimento Regional de Blumenau</v>
      </c>
      <c r="R65" s="22" t="str">
        <f>CONCATENATE(Tabela1[[#This Row],[cdfuncao]]," - ",Tabela1[[#This Row],[nmfuncao]])</f>
        <v>12 - Educação</v>
      </c>
      <c r="S65" s="23" t="e">
        <f>VLOOKUP(Tabela1[[#This Row],[cdsubacao]],LDO!$B$2:$E$115,4,0)</f>
        <v>#N/A</v>
      </c>
      <c r="T65" s="23" t="str">
        <f>CONCATENATE(Tabela1[[#This Row],[cdprograma]]," - ",Tabela1[[#This Row],[nmprograma]])</f>
        <v>610 - Educação Básica com Qualidade e Equidade</v>
      </c>
    </row>
    <row r="66" spans="1:20" x14ac:dyDescent="0.25">
      <c r="A66">
        <v>260022</v>
      </c>
      <c r="B66" t="s">
        <v>300</v>
      </c>
      <c r="C66">
        <v>16</v>
      </c>
      <c r="D66" t="s">
        <v>301</v>
      </c>
      <c r="E66">
        <v>850</v>
      </c>
      <c r="F66" t="s">
        <v>163</v>
      </c>
      <c r="G66">
        <v>458</v>
      </c>
      <c r="H66" t="s">
        <v>302</v>
      </c>
      <c r="I66">
        <v>33</v>
      </c>
      <c r="J66" t="s">
        <v>160</v>
      </c>
      <c r="K66" s="21">
        <v>152000</v>
      </c>
      <c r="L66" s="21">
        <v>137689.26</v>
      </c>
      <c r="M66" s="21">
        <v>137689.26</v>
      </c>
      <c r="N66" s="21">
        <v>137689.26</v>
      </c>
      <c r="O66" s="21">
        <v>137689.26</v>
      </c>
      <c r="P66" s="22" t="e">
        <f>VLOOKUP(Tabela1[[#This Row],[cdsubacao]],LDO!$B$2:$D$115,3,0)</f>
        <v>#N/A</v>
      </c>
      <c r="Q66" s="22" t="str">
        <f>CONCATENATE(Tabela1[[#This Row],[cdunidadegestora]]," - ",Tabela1[[#This Row],[nmunidadegestora]])</f>
        <v>260022 - Companhia de Habitação do Estado de Santa Catarina S.A.</v>
      </c>
      <c r="R66" s="22" t="str">
        <f>CONCATENATE(Tabela1[[#This Row],[cdfuncao]]," - ",Tabela1[[#This Row],[nmfuncao]])</f>
        <v>16 - Habitação</v>
      </c>
      <c r="S66" s="23" t="e">
        <f>VLOOKUP(Tabela1[[#This Row],[cdsubacao]],LDO!$B$2:$E$115,4,0)</f>
        <v>#N/A</v>
      </c>
      <c r="T6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7" spans="1:20" x14ac:dyDescent="0.25">
      <c r="A67">
        <v>450021</v>
      </c>
      <c r="B67" t="s">
        <v>250</v>
      </c>
      <c r="C67">
        <v>12</v>
      </c>
      <c r="D67" t="s">
        <v>188</v>
      </c>
      <c r="E67">
        <v>520</v>
      </c>
      <c r="F67" t="s">
        <v>303</v>
      </c>
      <c r="G67">
        <v>11714</v>
      </c>
      <c r="H67" t="s">
        <v>304</v>
      </c>
      <c r="I67">
        <v>33</v>
      </c>
      <c r="J67" t="s">
        <v>160</v>
      </c>
      <c r="K67" s="21">
        <v>51820</v>
      </c>
      <c r="L67" s="21">
        <v>51820</v>
      </c>
      <c r="M67" s="21">
        <v>29317.25</v>
      </c>
      <c r="N67" s="21">
        <v>29317.25</v>
      </c>
      <c r="O67" s="21">
        <v>29267.25</v>
      </c>
      <c r="P67" s="22" t="e">
        <f>VLOOKUP(Tabela1[[#This Row],[cdsubacao]],LDO!$B$2:$D$115,3,0)</f>
        <v>#N/A</v>
      </c>
      <c r="Q67" s="22" t="str">
        <f>CONCATENATE(Tabela1[[#This Row],[cdunidadegestora]]," - ",Tabela1[[#This Row],[nmunidadegestora]])</f>
        <v>450021 - Fundação Catarinense de Educação Especial</v>
      </c>
      <c r="R67" s="22" t="str">
        <f>CONCATENATE(Tabela1[[#This Row],[cdfuncao]]," - ",Tabela1[[#This Row],[nmfuncao]])</f>
        <v>12 - Educação</v>
      </c>
      <c r="S67" s="23" t="e">
        <f>VLOOKUP(Tabela1[[#This Row],[cdsubacao]],LDO!$B$2:$E$115,4,0)</f>
        <v>#N/A</v>
      </c>
      <c r="T67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68" spans="1:20" x14ac:dyDescent="0.25">
      <c r="A68">
        <v>410091</v>
      </c>
      <c r="B68" t="s">
        <v>305</v>
      </c>
      <c r="C68">
        <v>3</v>
      </c>
      <c r="D68" t="s">
        <v>306</v>
      </c>
      <c r="E68">
        <v>850</v>
      </c>
      <c r="F68" t="s">
        <v>163</v>
      </c>
      <c r="G68">
        <v>8088</v>
      </c>
      <c r="H68" t="s">
        <v>307</v>
      </c>
      <c r="I68">
        <v>33</v>
      </c>
      <c r="J68" t="s">
        <v>160</v>
      </c>
      <c r="K68" s="21">
        <v>830000</v>
      </c>
      <c r="L68" s="21">
        <v>1725000</v>
      </c>
      <c r="M68" s="21">
        <v>710567.96</v>
      </c>
      <c r="N68" s="21">
        <v>707335.68000000005</v>
      </c>
      <c r="O68" s="21">
        <v>695620.68</v>
      </c>
      <c r="P68" s="22" t="e">
        <f>VLOOKUP(Tabela1[[#This Row],[cdsubacao]],LDO!$B$2:$D$115,3,0)</f>
        <v>#N/A</v>
      </c>
      <c r="Q68" s="22" t="str">
        <f>CONCATENATE(Tabela1[[#This Row],[cdunidadegestora]]," - ",Tabela1[[#This Row],[nmunidadegestora]])</f>
        <v>410091 - Fundo Especial de Estudos Jurídicos e de Reaparelhamento</v>
      </c>
      <c r="R68" s="22" t="str">
        <f>CONCATENATE(Tabela1[[#This Row],[cdfuncao]]," - ",Tabela1[[#This Row],[nmfuncao]])</f>
        <v>3 - Essencial à Justiça</v>
      </c>
      <c r="S68" s="23" t="e">
        <f>VLOOKUP(Tabela1[[#This Row],[cdsubacao]],LDO!$B$2:$E$115,4,0)</f>
        <v>#N/A</v>
      </c>
      <c r="T6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9" spans="1:20" x14ac:dyDescent="0.25">
      <c r="A69">
        <v>410043</v>
      </c>
      <c r="B69" t="s">
        <v>185</v>
      </c>
      <c r="C69">
        <v>12</v>
      </c>
      <c r="D69" t="s">
        <v>188</v>
      </c>
      <c r="E69">
        <v>610</v>
      </c>
      <c r="F69" t="s">
        <v>189</v>
      </c>
      <c r="G69">
        <v>13747</v>
      </c>
      <c r="H69" t="s">
        <v>308</v>
      </c>
      <c r="I69">
        <v>33</v>
      </c>
      <c r="J69" t="s">
        <v>160</v>
      </c>
      <c r="K69" s="21">
        <v>2898377</v>
      </c>
      <c r="L69" s="21">
        <v>0</v>
      </c>
      <c r="M69" s="21">
        <v>0</v>
      </c>
      <c r="N69" s="21">
        <v>0</v>
      </c>
      <c r="O69" s="21">
        <v>0</v>
      </c>
      <c r="P69" s="22" t="e">
        <f>VLOOKUP(Tabela1[[#This Row],[cdsubacao]],LDO!$B$2:$D$115,3,0)</f>
        <v>#N/A</v>
      </c>
      <c r="Q69" s="22" t="str">
        <f>CONCATENATE(Tabela1[[#This Row],[cdunidadegestora]]," - ",Tabela1[[#This Row],[nmunidadegestora]])</f>
        <v>410043 - Agência de Desenvolvimento Regional de Joaçaba</v>
      </c>
      <c r="R69" s="22" t="str">
        <f>CONCATENATE(Tabela1[[#This Row],[cdfuncao]]," - ",Tabela1[[#This Row],[nmfuncao]])</f>
        <v>12 - Educação</v>
      </c>
      <c r="S69" s="23" t="e">
        <f>VLOOKUP(Tabela1[[#This Row],[cdsubacao]],LDO!$B$2:$E$115,4,0)</f>
        <v>#N/A</v>
      </c>
      <c r="T69" s="23" t="str">
        <f>CONCATENATE(Tabela1[[#This Row],[cdprograma]]," - ",Tabela1[[#This Row],[nmprograma]])</f>
        <v>610 - Educação Básica com Qualidade e Equidade</v>
      </c>
    </row>
    <row r="70" spans="1:20" x14ac:dyDescent="0.25">
      <c r="A70">
        <v>410057</v>
      </c>
      <c r="B70" t="s">
        <v>249</v>
      </c>
      <c r="C70">
        <v>12</v>
      </c>
      <c r="D70" t="s">
        <v>188</v>
      </c>
      <c r="E70">
        <v>625</v>
      </c>
      <c r="F70" t="s">
        <v>196</v>
      </c>
      <c r="G70">
        <v>13870</v>
      </c>
      <c r="H70" t="s">
        <v>309</v>
      </c>
      <c r="I70">
        <v>31</v>
      </c>
      <c r="J70" t="s">
        <v>165</v>
      </c>
      <c r="K70" s="21">
        <v>4937752</v>
      </c>
      <c r="L70" s="21">
        <v>1612263.17</v>
      </c>
      <c r="M70" s="21">
        <v>1612263.17</v>
      </c>
      <c r="N70" s="21">
        <v>1612263.17</v>
      </c>
      <c r="O70" s="21">
        <v>1612263.17</v>
      </c>
      <c r="P70" s="22" t="e">
        <f>VLOOKUP(Tabela1[[#This Row],[cdsubacao]],LDO!$B$2:$D$115,3,0)</f>
        <v>#N/A</v>
      </c>
      <c r="Q70" s="22" t="str">
        <f>CONCATENATE(Tabela1[[#This Row],[cdunidadegestora]]," - ",Tabela1[[#This Row],[nmunidadegestora]])</f>
        <v>410057 - Agência de Desenvolvimento Regional de Araranguá</v>
      </c>
      <c r="R70" s="22" t="str">
        <f>CONCATENATE(Tabela1[[#This Row],[cdfuncao]]," - ",Tabela1[[#This Row],[nmfuncao]])</f>
        <v>12 - Educação</v>
      </c>
      <c r="S70" s="23" t="e">
        <f>VLOOKUP(Tabela1[[#This Row],[cdsubacao]],LDO!$B$2:$E$115,4,0)</f>
        <v>#N/A</v>
      </c>
      <c r="T70" s="23" t="str">
        <f>CONCATENATE(Tabela1[[#This Row],[cdprograma]]," - ",Tabela1[[#This Row],[nmprograma]])</f>
        <v>625 - Valorização dos Profissionais da Educação</v>
      </c>
    </row>
    <row r="71" spans="1:20" x14ac:dyDescent="0.25">
      <c r="A71">
        <v>530001</v>
      </c>
      <c r="B71" t="s">
        <v>178</v>
      </c>
      <c r="C71">
        <v>26</v>
      </c>
      <c r="D71" t="s">
        <v>179</v>
      </c>
      <c r="E71">
        <v>100</v>
      </c>
      <c r="F71" t="s">
        <v>310</v>
      </c>
      <c r="G71">
        <v>14294</v>
      </c>
      <c r="H71" t="s">
        <v>311</v>
      </c>
      <c r="I71">
        <v>44</v>
      </c>
      <c r="J71" t="s">
        <v>219</v>
      </c>
      <c r="K71" s="21">
        <v>0</v>
      </c>
      <c r="L71" s="21">
        <v>16949599.100000001</v>
      </c>
      <c r="M71" s="21">
        <v>6940558.3200000003</v>
      </c>
      <c r="N71" s="21">
        <v>2999738.87</v>
      </c>
      <c r="O71" s="21">
        <v>2999738.87</v>
      </c>
      <c r="P71" s="22" t="e">
        <f>VLOOKUP(Tabela1[[#This Row],[cdsubacao]],LDO!$B$2:$D$115,3,0)</f>
        <v>#N/A</v>
      </c>
      <c r="Q71" s="22" t="str">
        <f>CONCATENATE(Tabela1[[#This Row],[cdunidadegestora]]," - ",Tabela1[[#This Row],[nmunidadegestora]])</f>
        <v>530001 - Secretaria de Estado da Infraestrutura e Mobilidade</v>
      </c>
      <c r="R71" s="22" t="str">
        <f>CONCATENATE(Tabela1[[#This Row],[cdfuncao]]," - ",Tabela1[[#This Row],[nmfuncao]])</f>
        <v>26 - Transporte</v>
      </c>
      <c r="S71" s="23" t="e">
        <f>VLOOKUP(Tabela1[[#This Row],[cdsubacao]],LDO!$B$2:$E$115,4,0)</f>
        <v>#N/A</v>
      </c>
      <c r="T71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72" spans="1:20" x14ac:dyDescent="0.25">
      <c r="A72">
        <v>470001</v>
      </c>
      <c r="B72" t="s">
        <v>287</v>
      </c>
      <c r="C72">
        <v>4</v>
      </c>
      <c r="D72" t="s">
        <v>169</v>
      </c>
      <c r="E72">
        <v>855</v>
      </c>
      <c r="F72" t="s">
        <v>312</v>
      </c>
      <c r="G72">
        <v>11345</v>
      </c>
      <c r="H72" t="s">
        <v>313</v>
      </c>
      <c r="I72">
        <v>44</v>
      </c>
      <c r="J72" t="s">
        <v>219</v>
      </c>
      <c r="K72" s="21">
        <v>0</v>
      </c>
      <c r="L72" s="21">
        <v>7688.45</v>
      </c>
      <c r="M72" s="21">
        <v>7688.45</v>
      </c>
      <c r="N72" s="21">
        <v>7688.45</v>
      </c>
      <c r="O72" s="21">
        <v>7688.45</v>
      </c>
      <c r="P72" s="22" t="e">
        <f>VLOOKUP(Tabela1[[#This Row],[cdsubacao]],LDO!$B$2:$D$115,3,0)</f>
        <v>#N/A</v>
      </c>
      <c r="Q72" s="22" t="str">
        <f>CONCATENATE(Tabela1[[#This Row],[cdunidadegestora]]," - ",Tabela1[[#This Row],[nmunidadegestora]])</f>
        <v>470001 - Secretaria de Estado da Administração</v>
      </c>
      <c r="R72" s="22" t="str">
        <f>CONCATENATE(Tabela1[[#This Row],[cdfuncao]]," - ",Tabela1[[#This Row],[nmfuncao]])</f>
        <v>4 - Administração</v>
      </c>
      <c r="S72" s="23" t="e">
        <f>VLOOKUP(Tabela1[[#This Row],[cdsubacao]],LDO!$B$2:$E$115,4,0)</f>
        <v>#N/A</v>
      </c>
      <c r="T72" s="23" t="str">
        <f>CONCATENATE(Tabela1[[#This Row],[cdprograma]]," - ",Tabela1[[#This Row],[nmprograma]])</f>
        <v>855 - Saúde Ocupacional</v>
      </c>
    </row>
    <row r="73" spans="1:20" x14ac:dyDescent="0.25">
      <c r="A73">
        <v>160085</v>
      </c>
      <c r="B73" t="s">
        <v>314</v>
      </c>
      <c r="C73">
        <v>18</v>
      </c>
      <c r="D73" t="s">
        <v>192</v>
      </c>
      <c r="E73">
        <v>730</v>
      </c>
      <c r="F73" t="s">
        <v>315</v>
      </c>
      <c r="G73">
        <v>12480</v>
      </c>
      <c r="H73" t="s">
        <v>316</v>
      </c>
      <c r="I73">
        <v>44</v>
      </c>
      <c r="J73" t="s">
        <v>219</v>
      </c>
      <c r="K73" s="21">
        <v>0</v>
      </c>
      <c r="L73" s="21">
        <v>510553.83</v>
      </c>
      <c r="M73" s="21">
        <v>510553.83</v>
      </c>
      <c r="N73" s="21">
        <v>510553.83</v>
      </c>
      <c r="O73" s="21">
        <v>510553.83</v>
      </c>
      <c r="P73" s="22" t="e">
        <f>VLOOKUP(Tabela1[[#This Row],[cdsubacao]],LDO!$B$2:$D$115,3,0)</f>
        <v>#N/A</v>
      </c>
      <c r="Q73" s="22" t="str">
        <f>CONCATENATE(Tabela1[[#This Row],[cdunidadegestora]]," - ",Tabela1[[#This Row],[nmunidadegestora]])</f>
        <v>160085 - Fundo de Melhoria do Corpo de Bombeiros Militar</v>
      </c>
      <c r="R73" s="22" t="str">
        <f>CONCATENATE(Tabela1[[#This Row],[cdfuncao]]," - ",Tabela1[[#This Row],[nmfuncao]])</f>
        <v>18 - Gestão Ambiental</v>
      </c>
      <c r="S73" s="23" t="e">
        <f>VLOOKUP(Tabela1[[#This Row],[cdsubacao]],LDO!$B$2:$E$115,4,0)</f>
        <v>#N/A</v>
      </c>
      <c r="T73" s="23" t="str">
        <f>CONCATENATE(Tabela1[[#This Row],[cdprograma]]," - ",Tabela1[[#This Row],[nmprograma]])</f>
        <v>730 - Gestão de Riscos</v>
      </c>
    </row>
    <row r="74" spans="1:20" x14ac:dyDescent="0.25">
      <c r="A74">
        <v>440093</v>
      </c>
      <c r="B74" t="s">
        <v>220</v>
      </c>
      <c r="C74">
        <v>20</v>
      </c>
      <c r="D74" t="s">
        <v>203</v>
      </c>
      <c r="E74">
        <v>100</v>
      </c>
      <c r="F74" t="s">
        <v>310</v>
      </c>
      <c r="G74">
        <v>12415</v>
      </c>
      <c r="H74" t="s">
        <v>317</v>
      </c>
      <c r="I74">
        <v>44</v>
      </c>
      <c r="J74" t="s">
        <v>219</v>
      </c>
      <c r="K74" s="21">
        <v>0</v>
      </c>
      <c r="L74" s="21">
        <v>131925.93</v>
      </c>
      <c r="M74" s="21">
        <v>119934</v>
      </c>
      <c r="N74" s="21">
        <v>0</v>
      </c>
      <c r="O74" s="21">
        <v>0</v>
      </c>
      <c r="P74" s="22" t="e">
        <f>VLOOKUP(Tabela1[[#This Row],[cdsubacao]],LDO!$B$2:$D$115,3,0)</f>
        <v>#N/A</v>
      </c>
      <c r="Q74" s="22" t="str">
        <f>CONCATENATE(Tabela1[[#This Row],[cdunidadegestora]]," - ",Tabela1[[#This Row],[nmunidadegestora]])</f>
        <v>440093 - Fundo Estadual de Desenvolvimento Rural</v>
      </c>
      <c r="R74" s="22" t="str">
        <f>CONCATENATE(Tabela1[[#This Row],[cdfuncao]]," - ",Tabela1[[#This Row],[nmfuncao]])</f>
        <v>20 - Agricultura</v>
      </c>
      <c r="S74" s="23" t="e">
        <f>VLOOKUP(Tabela1[[#This Row],[cdsubacao]],LDO!$B$2:$E$115,4,0)</f>
        <v>#N/A</v>
      </c>
      <c r="T74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75" spans="1:20" x14ac:dyDescent="0.25">
      <c r="A75">
        <v>450001</v>
      </c>
      <c r="B75" t="s">
        <v>318</v>
      </c>
      <c r="C75">
        <v>12</v>
      </c>
      <c r="D75" t="s">
        <v>188</v>
      </c>
      <c r="E75">
        <v>900</v>
      </c>
      <c r="F75" t="s">
        <v>176</v>
      </c>
      <c r="G75">
        <v>4944</v>
      </c>
      <c r="H75" t="s">
        <v>319</v>
      </c>
      <c r="I75">
        <v>33</v>
      </c>
      <c r="J75" t="s">
        <v>160</v>
      </c>
      <c r="K75" s="21">
        <v>3000000</v>
      </c>
      <c r="L75" s="21">
        <v>1000000</v>
      </c>
      <c r="M75" s="21">
        <v>49600</v>
      </c>
      <c r="N75" s="21">
        <v>43631.16</v>
      </c>
      <c r="O75" s="21">
        <v>43631.16</v>
      </c>
      <c r="P75" s="22" t="e">
        <f>VLOOKUP(Tabela1[[#This Row],[cdsubacao]],LDO!$B$2:$D$115,3,0)</f>
        <v>#N/A</v>
      </c>
      <c r="Q75" s="22" t="str">
        <f>CONCATENATE(Tabela1[[#This Row],[cdunidadegestora]]," - ",Tabela1[[#This Row],[nmunidadegestora]])</f>
        <v>450001 - Secretaria de Estado da Educação</v>
      </c>
      <c r="R75" s="22" t="str">
        <f>CONCATENATE(Tabela1[[#This Row],[cdfuncao]]," - ",Tabela1[[#This Row],[nmfuncao]])</f>
        <v>12 - Educação</v>
      </c>
      <c r="S75" s="23" t="e">
        <f>VLOOKUP(Tabela1[[#This Row],[cdsubacao]],LDO!$B$2:$E$115,4,0)</f>
        <v>#N/A</v>
      </c>
      <c r="T75" s="23" t="str">
        <f>CONCATENATE(Tabela1[[#This Row],[cdprograma]]," - ",Tabela1[[#This Row],[nmprograma]])</f>
        <v>900 - Gestão Administrativa - Poder Executivo</v>
      </c>
    </row>
    <row r="76" spans="1:20" x14ac:dyDescent="0.25">
      <c r="A76">
        <v>470001</v>
      </c>
      <c r="B76" t="s">
        <v>287</v>
      </c>
      <c r="C76">
        <v>4</v>
      </c>
      <c r="D76" t="s">
        <v>169</v>
      </c>
      <c r="E76">
        <v>870</v>
      </c>
      <c r="F76" t="s">
        <v>320</v>
      </c>
      <c r="G76">
        <v>1057</v>
      </c>
      <c r="H76" t="s">
        <v>321</v>
      </c>
      <c r="I76">
        <v>33</v>
      </c>
      <c r="J76" t="s">
        <v>160</v>
      </c>
      <c r="K76" s="21">
        <v>133635</v>
      </c>
      <c r="L76" s="21">
        <v>160773.47</v>
      </c>
      <c r="M76" s="21">
        <v>160773.47</v>
      </c>
      <c r="N76" s="21">
        <v>160773.47</v>
      </c>
      <c r="O76" s="21">
        <v>160773.47</v>
      </c>
      <c r="P76" s="22" t="e">
        <f>VLOOKUP(Tabela1[[#This Row],[cdsubacao]],LDO!$B$2:$D$115,3,0)</f>
        <v>#N/A</v>
      </c>
      <c r="Q76" s="22" t="str">
        <f>CONCATENATE(Tabela1[[#This Row],[cdunidadegestora]]," - ",Tabela1[[#This Row],[nmunidadegestora]])</f>
        <v>470001 - Secretaria de Estado da Administração</v>
      </c>
      <c r="R76" s="22" t="str">
        <f>CONCATENATE(Tabela1[[#This Row],[cdfuncao]]," - ",Tabela1[[#This Row],[nmfuncao]])</f>
        <v>4 - Administração</v>
      </c>
      <c r="S76" s="23" t="e">
        <f>VLOOKUP(Tabela1[[#This Row],[cdsubacao]],LDO!$B$2:$E$115,4,0)</f>
        <v>#N/A</v>
      </c>
      <c r="T76" s="23" t="str">
        <f>CONCATENATE(Tabela1[[#This Row],[cdprograma]]," - ",Tabela1[[#This Row],[nmprograma]])</f>
        <v>870 - Pensões Especiais</v>
      </c>
    </row>
    <row r="77" spans="1:20" x14ac:dyDescent="0.25">
      <c r="A77">
        <v>470076</v>
      </c>
      <c r="B77" t="s">
        <v>240</v>
      </c>
      <c r="C77">
        <v>9</v>
      </c>
      <c r="D77" t="s">
        <v>162</v>
      </c>
      <c r="E77">
        <v>860</v>
      </c>
      <c r="F77" t="s">
        <v>241</v>
      </c>
      <c r="G77">
        <v>9349</v>
      </c>
      <c r="H77" t="s">
        <v>322</v>
      </c>
      <c r="I77">
        <v>31</v>
      </c>
      <c r="J77" t="s">
        <v>165</v>
      </c>
      <c r="K77" s="21">
        <v>507200000</v>
      </c>
      <c r="L77" s="21">
        <v>900742484.40999997</v>
      </c>
      <c r="M77" s="21">
        <v>890639388.55999994</v>
      </c>
      <c r="N77" s="21">
        <v>890639388.55999994</v>
      </c>
      <c r="O77" s="21">
        <v>890639388.55999994</v>
      </c>
      <c r="P77" s="22" t="e">
        <f>VLOOKUP(Tabela1[[#This Row],[cdsubacao]],LDO!$B$2:$D$115,3,0)</f>
        <v>#N/A</v>
      </c>
      <c r="Q77" s="22" t="str">
        <f>CONCATENATE(Tabela1[[#This Row],[cdunidadegestora]]," - ",Tabela1[[#This Row],[nmunidadegestora]])</f>
        <v>470076 - Fundo Financeiro</v>
      </c>
      <c r="R77" s="22" t="str">
        <f>CONCATENATE(Tabela1[[#This Row],[cdfuncao]]," - ",Tabela1[[#This Row],[nmfuncao]])</f>
        <v>9 - Previdência Social</v>
      </c>
      <c r="S77" s="23" t="e">
        <f>VLOOKUP(Tabela1[[#This Row],[cdsubacao]],LDO!$B$2:$E$115,4,0)</f>
        <v>#N/A</v>
      </c>
      <c r="T77" s="23" t="str">
        <f>CONCATENATE(Tabela1[[#This Row],[cdprograma]]," - ",Tabela1[[#This Row],[nmprograma]])</f>
        <v>860 - Gestão Previdenciária</v>
      </c>
    </row>
    <row r="78" spans="1:20" x14ac:dyDescent="0.25">
      <c r="A78">
        <v>470091</v>
      </c>
      <c r="B78" t="s">
        <v>289</v>
      </c>
      <c r="C78">
        <v>4</v>
      </c>
      <c r="D78" t="s">
        <v>169</v>
      </c>
      <c r="E78">
        <v>900</v>
      </c>
      <c r="F78" t="s">
        <v>176</v>
      </c>
      <c r="G78">
        <v>2750</v>
      </c>
      <c r="H78" t="s">
        <v>323</v>
      </c>
      <c r="I78">
        <v>44</v>
      </c>
      <c r="J78" t="s">
        <v>219</v>
      </c>
      <c r="K78" s="21">
        <v>9288370</v>
      </c>
      <c r="L78" s="21">
        <v>9788370</v>
      </c>
      <c r="M78" s="21">
        <v>1059139.1599999999</v>
      </c>
      <c r="N78" s="21">
        <v>1052089.26</v>
      </c>
      <c r="O78" s="21">
        <v>1052089.26</v>
      </c>
      <c r="P78" s="22" t="e">
        <f>VLOOKUP(Tabela1[[#This Row],[cdsubacao]],LDO!$B$2:$D$115,3,0)</f>
        <v>#N/A</v>
      </c>
      <c r="Q78" s="22" t="str">
        <f>CONCATENATE(Tabela1[[#This Row],[cdunidadegestora]]," - ",Tabela1[[#This Row],[nmunidadegestora]])</f>
        <v>470091 - Fundo de Materiais, Publicações e Impressos Oficiais</v>
      </c>
      <c r="R78" s="22" t="str">
        <f>CONCATENATE(Tabela1[[#This Row],[cdfuncao]]," - ",Tabela1[[#This Row],[nmfuncao]])</f>
        <v>4 - Administração</v>
      </c>
      <c r="S78" s="23" t="e">
        <f>VLOOKUP(Tabela1[[#This Row],[cdsubacao]],LDO!$B$2:$E$115,4,0)</f>
        <v>#N/A</v>
      </c>
      <c r="T78" s="23" t="str">
        <f>CONCATENATE(Tabela1[[#This Row],[cdprograma]]," - ",Tabela1[[#This Row],[nmprograma]])</f>
        <v>900 - Gestão Administrativa - Poder Executivo</v>
      </c>
    </row>
    <row r="79" spans="1:20" x14ac:dyDescent="0.25">
      <c r="A79">
        <v>520001</v>
      </c>
      <c r="B79" t="s">
        <v>291</v>
      </c>
      <c r="C79">
        <v>4</v>
      </c>
      <c r="D79" t="s">
        <v>169</v>
      </c>
      <c r="E79">
        <v>850</v>
      </c>
      <c r="F79" t="s">
        <v>163</v>
      </c>
      <c r="G79">
        <v>4133</v>
      </c>
      <c r="H79" t="s">
        <v>324</v>
      </c>
      <c r="I79">
        <v>33</v>
      </c>
      <c r="J79" t="s">
        <v>160</v>
      </c>
      <c r="K79" s="21">
        <v>726000</v>
      </c>
      <c r="L79" s="21">
        <v>400777.92</v>
      </c>
      <c r="M79" s="21">
        <v>388149.62</v>
      </c>
      <c r="N79" s="21">
        <v>388149.62</v>
      </c>
      <c r="O79" s="21">
        <v>388149.62</v>
      </c>
      <c r="P79" s="22" t="e">
        <f>VLOOKUP(Tabela1[[#This Row],[cdsubacao]],LDO!$B$2:$D$115,3,0)</f>
        <v>#N/A</v>
      </c>
      <c r="Q79" s="22" t="str">
        <f>CONCATENATE(Tabela1[[#This Row],[cdunidadegestora]]," - ",Tabela1[[#This Row],[nmunidadegestora]])</f>
        <v>520001 - Secretaria de Estado da Fazenda</v>
      </c>
      <c r="R79" s="22" t="str">
        <f>CONCATENATE(Tabela1[[#This Row],[cdfuncao]]," - ",Tabela1[[#This Row],[nmfuncao]])</f>
        <v>4 - Administração</v>
      </c>
      <c r="S79" s="23" t="e">
        <f>VLOOKUP(Tabela1[[#This Row],[cdsubacao]],LDO!$B$2:$E$115,4,0)</f>
        <v>#N/A</v>
      </c>
      <c r="T7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0" spans="1:20" x14ac:dyDescent="0.25">
      <c r="A80">
        <v>540091</v>
      </c>
      <c r="B80" t="s">
        <v>325</v>
      </c>
      <c r="C80">
        <v>14</v>
      </c>
      <c r="D80" t="s">
        <v>216</v>
      </c>
      <c r="E80">
        <v>760</v>
      </c>
      <c r="F80" t="s">
        <v>217</v>
      </c>
      <c r="G80">
        <v>10904</v>
      </c>
      <c r="H80" t="s">
        <v>326</v>
      </c>
      <c r="I80">
        <v>44</v>
      </c>
      <c r="J80" t="s">
        <v>219</v>
      </c>
      <c r="K80" s="21">
        <v>1000000</v>
      </c>
      <c r="L80" s="21">
        <v>1009967</v>
      </c>
      <c r="M80" s="21">
        <v>85620.3</v>
      </c>
      <c r="N80" s="21">
        <v>85620.3</v>
      </c>
      <c r="O80" s="21">
        <v>85620.3</v>
      </c>
      <c r="P80" s="22" t="e">
        <f>VLOOKUP(Tabela1[[#This Row],[cdsubacao]],LDO!$B$2:$D$115,3,0)</f>
        <v>#N/A</v>
      </c>
      <c r="Q80" s="22" t="str">
        <f>CONCATENATE(Tabela1[[#This Row],[cdunidadegestora]]," - ",Tabela1[[#This Row],[nmunidadegestora]])</f>
        <v>540091 - Fundo Rotativo da Penitenciária  Industrial de Joinville</v>
      </c>
      <c r="R80" s="22" t="str">
        <f>CONCATENATE(Tabela1[[#This Row],[cdfuncao]]," - ",Tabela1[[#This Row],[nmfuncao]])</f>
        <v>14 - Direitos da Cidadania</v>
      </c>
      <c r="S80" s="23" t="e">
        <f>VLOOKUP(Tabela1[[#This Row],[cdsubacao]],LDO!$B$2:$E$115,4,0)</f>
        <v>#N/A</v>
      </c>
      <c r="T80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81" spans="1:20" x14ac:dyDescent="0.25">
      <c r="A81">
        <v>530001</v>
      </c>
      <c r="B81" t="s">
        <v>178</v>
      </c>
      <c r="C81">
        <v>26</v>
      </c>
      <c r="D81" t="s">
        <v>179</v>
      </c>
      <c r="E81">
        <v>110</v>
      </c>
      <c r="F81" t="s">
        <v>228</v>
      </c>
      <c r="G81">
        <v>12640</v>
      </c>
      <c r="H81" t="s">
        <v>327</v>
      </c>
      <c r="I81">
        <v>44</v>
      </c>
      <c r="J81" t="s">
        <v>219</v>
      </c>
      <c r="K81" s="21">
        <v>2500000</v>
      </c>
      <c r="L81" s="21">
        <v>4730000</v>
      </c>
      <c r="M81" s="21">
        <v>2046862.58</v>
      </c>
      <c r="N81" s="21">
        <v>2046862.58</v>
      </c>
      <c r="O81" s="21">
        <v>2046862.58</v>
      </c>
      <c r="P81" s="22" t="e">
        <f>VLOOKUP(Tabela1[[#This Row],[cdsubacao]],LDO!$B$2:$D$115,3,0)</f>
        <v>#N/A</v>
      </c>
      <c r="Q81" s="22" t="str">
        <f>CONCATENATE(Tabela1[[#This Row],[cdunidadegestora]]," - ",Tabela1[[#This Row],[nmunidadegestora]])</f>
        <v>530001 - Secretaria de Estado da Infraestrutura e Mobilidade</v>
      </c>
      <c r="R81" s="22" t="str">
        <f>CONCATENATE(Tabela1[[#This Row],[cdfuncao]]," - ",Tabela1[[#This Row],[nmfuncao]])</f>
        <v>26 - Transporte</v>
      </c>
      <c r="S81" s="23" t="e">
        <f>VLOOKUP(Tabela1[[#This Row],[cdsubacao]],LDO!$B$2:$E$115,4,0)</f>
        <v>#N/A</v>
      </c>
      <c r="T81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82" spans="1:20" x14ac:dyDescent="0.25">
      <c r="A82">
        <v>410011</v>
      </c>
      <c r="B82" t="s">
        <v>257</v>
      </c>
      <c r="C82">
        <v>23</v>
      </c>
      <c r="D82" t="s">
        <v>258</v>
      </c>
      <c r="E82">
        <v>900</v>
      </c>
      <c r="F82" t="s">
        <v>176</v>
      </c>
      <c r="G82">
        <v>14570</v>
      </c>
      <c r="H82" t="s">
        <v>328</v>
      </c>
      <c r="I82">
        <v>33</v>
      </c>
      <c r="J82" t="s">
        <v>160</v>
      </c>
      <c r="K82" s="21">
        <v>0</v>
      </c>
      <c r="L82" s="21">
        <v>174970</v>
      </c>
      <c r="M82" s="21">
        <v>122741.97</v>
      </c>
      <c r="N82" s="21">
        <v>105741.91</v>
      </c>
      <c r="O82" s="21">
        <v>105741.91</v>
      </c>
      <c r="P82" s="22" t="e">
        <f>VLOOKUP(Tabela1[[#This Row],[cdsubacao]],LDO!$B$2:$D$115,3,0)</f>
        <v>#N/A</v>
      </c>
      <c r="Q82" s="22" t="str">
        <f>CONCATENATE(Tabela1[[#This Row],[cdunidadegestora]]," - ",Tabela1[[#This Row],[nmunidadegestora]])</f>
        <v>410011 - Agência de Desenvolvimento do Turismo de Santa Catarina</v>
      </c>
      <c r="R82" s="22" t="str">
        <f>CONCATENATE(Tabela1[[#This Row],[cdfuncao]]," - ",Tabela1[[#This Row],[nmfuncao]])</f>
        <v>23 - Comércio e Serviços</v>
      </c>
      <c r="S82" s="23" t="e">
        <f>VLOOKUP(Tabela1[[#This Row],[cdsubacao]],LDO!$B$2:$E$115,4,0)</f>
        <v>#N/A</v>
      </c>
      <c r="T82" s="23" t="str">
        <f>CONCATENATE(Tabela1[[#This Row],[cdprograma]]," - ",Tabela1[[#This Row],[nmprograma]])</f>
        <v>900 - Gestão Administrativa - Poder Executivo</v>
      </c>
    </row>
    <row r="83" spans="1:20" x14ac:dyDescent="0.25">
      <c r="A83">
        <v>410043</v>
      </c>
      <c r="B83" t="s">
        <v>185</v>
      </c>
      <c r="C83">
        <v>4</v>
      </c>
      <c r="D83" t="s">
        <v>169</v>
      </c>
      <c r="E83">
        <v>900</v>
      </c>
      <c r="F83" t="s">
        <v>176</v>
      </c>
      <c r="G83">
        <v>13739</v>
      </c>
      <c r="H83" t="s">
        <v>329</v>
      </c>
      <c r="I83">
        <v>33</v>
      </c>
      <c r="J83" t="s">
        <v>160</v>
      </c>
      <c r="K83" s="21">
        <v>120815</v>
      </c>
      <c r="L83" s="21">
        <v>17140.79</v>
      </c>
      <c r="M83" s="21">
        <v>17140.79</v>
      </c>
      <c r="N83" s="21">
        <v>17140.79</v>
      </c>
      <c r="O83" s="21">
        <v>17140.79</v>
      </c>
      <c r="P83" s="22" t="e">
        <f>VLOOKUP(Tabela1[[#This Row],[cdsubacao]],LDO!$B$2:$D$115,3,0)</f>
        <v>#N/A</v>
      </c>
      <c r="Q83" s="22" t="str">
        <f>CONCATENATE(Tabela1[[#This Row],[cdunidadegestora]]," - ",Tabela1[[#This Row],[nmunidadegestora]])</f>
        <v>410043 - Agência de Desenvolvimento Regional de Joaçaba</v>
      </c>
      <c r="R83" s="22" t="str">
        <f>CONCATENATE(Tabela1[[#This Row],[cdfuncao]]," - ",Tabela1[[#This Row],[nmfuncao]])</f>
        <v>4 - Administração</v>
      </c>
      <c r="S83" s="23" t="e">
        <f>VLOOKUP(Tabela1[[#This Row],[cdsubacao]],LDO!$B$2:$E$115,4,0)</f>
        <v>#N/A</v>
      </c>
      <c r="T83" s="23" t="str">
        <f>CONCATENATE(Tabela1[[#This Row],[cdprograma]]," - ",Tabela1[[#This Row],[nmprograma]])</f>
        <v>900 - Gestão Administrativa - Poder Executivo</v>
      </c>
    </row>
    <row r="84" spans="1:20" x14ac:dyDescent="0.25">
      <c r="A84">
        <v>410051</v>
      </c>
      <c r="B84" t="s">
        <v>230</v>
      </c>
      <c r="C84">
        <v>12</v>
      </c>
      <c r="D84" t="s">
        <v>188</v>
      </c>
      <c r="E84">
        <v>610</v>
      </c>
      <c r="F84" t="s">
        <v>189</v>
      </c>
      <c r="G84">
        <v>12482</v>
      </c>
      <c r="H84" t="s">
        <v>330</v>
      </c>
      <c r="I84">
        <v>33</v>
      </c>
      <c r="J84" t="s">
        <v>160</v>
      </c>
      <c r="K84" s="21">
        <v>0</v>
      </c>
      <c r="L84" s="21">
        <v>13123.34</v>
      </c>
      <c r="M84" s="21">
        <v>13123.34</v>
      </c>
      <c r="N84" s="21">
        <v>13123.34</v>
      </c>
      <c r="O84" s="21">
        <v>13123.34</v>
      </c>
      <c r="P84" s="22" t="e">
        <f>VLOOKUP(Tabela1[[#This Row],[cdsubacao]],LDO!$B$2:$D$115,3,0)</f>
        <v>#N/A</v>
      </c>
      <c r="Q84" s="22" t="str">
        <f>CONCATENATE(Tabela1[[#This Row],[cdunidadegestora]]," - ",Tabela1[[#This Row],[nmunidadegestora]])</f>
        <v>410051 - Agência de Desenvolvimento Regional de Blumenau</v>
      </c>
      <c r="R84" s="22" t="str">
        <f>CONCATENATE(Tabela1[[#This Row],[cdfuncao]]," - ",Tabela1[[#This Row],[nmfuncao]])</f>
        <v>12 - Educação</v>
      </c>
      <c r="S84" s="23" t="e">
        <f>VLOOKUP(Tabela1[[#This Row],[cdsubacao]],LDO!$B$2:$E$115,4,0)</f>
        <v>#N/A</v>
      </c>
      <c r="T84" s="23" t="str">
        <f>CONCATENATE(Tabela1[[#This Row],[cdprograma]]," - ",Tabela1[[#This Row],[nmprograma]])</f>
        <v>610 - Educação Básica com Qualidade e Equidade</v>
      </c>
    </row>
    <row r="85" spans="1:20" x14ac:dyDescent="0.25">
      <c r="A85">
        <v>230022</v>
      </c>
      <c r="B85" t="s">
        <v>294</v>
      </c>
      <c r="C85">
        <v>13</v>
      </c>
      <c r="D85" t="s">
        <v>295</v>
      </c>
      <c r="E85">
        <v>660</v>
      </c>
      <c r="F85" t="s">
        <v>331</v>
      </c>
      <c r="G85">
        <v>11697</v>
      </c>
      <c r="H85" t="s">
        <v>332</v>
      </c>
      <c r="I85">
        <v>33</v>
      </c>
      <c r="J85" t="s">
        <v>160</v>
      </c>
      <c r="K85" s="21">
        <v>0</v>
      </c>
      <c r="L85" s="21">
        <v>6389</v>
      </c>
      <c r="M85" s="21">
        <v>6389</v>
      </c>
      <c r="N85" s="21">
        <v>6389</v>
      </c>
      <c r="O85" s="21">
        <v>6389</v>
      </c>
      <c r="P85" s="22" t="e">
        <f>VLOOKUP(Tabela1[[#This Row],[cdsubacao]],LDO!$B$2:$D$115,3,0)</f>
        <v>#N/A</v>
      </c>
      <c r="Q85" s="22" t="str">
        <f>CONCATENATE(Tabela1[[#This Row],[cdunidadegestora]]," - ",Tabela1[[#This Row],[nmunidadegestora]])</f>
        <v>230022 - Fundação  Catarinense de Cultura</v>
      </c>
      <c r="R85" s="22" t="str">
        <f>CONCATENATE(Tabela1[[#This Row],[cdfuncao]]," - ",Tabela1[[#This Row],[nmfuncao]])</f>
        <v>13 - Cultura</v>
      </c>
      <c r="S85" s="23" t="e">
        <f>VLOOKUP(Tabela1[[#This Row],[cdsubacao]],LDO!$B$2:$E$115,4,0)</f>
        <v>#N/A</v>
      </c>
      <c r="T85" s="23" t="str">
        <f>CONCATENATE(Tabela1[[#This Row],[cdprograma]]," - ",Tabela1[[#This Row],[nmprograma]])</f>
        <v>660 - 2010, 2011, 2012, 2013, 2014, 2015, 2016, 2017, 2018, 2019: Pró-Cultura; 2020: Arte e Cultura</v>
      </c>
    </row>
    <row r="86" spans="1:20" x14ac:dyDescent="0.25">
      <c r="A86">
        <v>230021</v>
      </c>
      <c r="B86" t="s">
        <v>333</v>
      </c>
      <c r="C86">
        <v>4</v>
      </c>
      <c r="D86" t="s">
        <v>169</v>
      </c>
      <c r="E86">
        <v>210</v>
      </c>
      <c r="F86" t="s">
        <v>261</v>
      </c>
      <c r="G86">
        <v>14203</v>
      </c>
      <c r="H86" t="s">
        <v>262</v>
      </c>
      <c r="I86">
        <v>44</v>
      </c>
      <c r="J86" t="s">
        <v>219</v>
      </c>
      <c r="K86" s="21">
        <v>0</v>
      </c>
      <c r="L86" s="21">
        <v>599828.21</v>
      </c>
      <c r="M86" s="21">
        <v>599828.21</v>
      </c>
      <c r="N86" s="21">
        <v>199978.21</v>
      </c>
      <c r="O86" s="21">
        <v>199978.21</v>
      </c>
      <c r="P86" s="22" t="e">
        <f>VLOOKUP(Tabela1[[#This Row],[cdsubacao]],LDO!$B$2:$D$115,3,0)</f>
        <v>#N/A</v>
      </c>
      <c r="Q86" s="22" t="str">
        <f>CONCATENATE(Tabela1[[#This Row],[cdunidadegestora]]," - ",Tabela1[[#This Row],[nmunidadegestora]])</f>
        <v>230021 - Fundação Catarinense de Esporte</v>
      </c>
      <c r="R86" s="22" t="str">
        <f>CONCATENATE(Tabela1[[#This Row],[cdfuncao]]," - ",Tabela1[[#This Row],[nmfuncao]])</f>
        <v>4 - Administração</v>
      </c>
      <c r="S86" s="23" t="e">
        <f>VLOOKUP(Tabela1[[#This Row],[cdsubacao]],LDO!$B$2:$E$115,4,0)</f>
        <v>#N/A</v>
      </c>
      <c r="T86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87" spans="1:20" x14ac:dyDescent="0.25">
      <c r="A87">
        <v>470091</v>
      </c>
      <c r="B87" t="s">
        <v>289</v>
      </c>
      <c r="C87">
        <v>4</v>
      </c>
      <c r="D87" t="s">
        <v>169</v>
      </c>
      <c r="E87">
        <v>900</v>
      </c>
      <c r="F87" t="s">
        <v>176</v>
      </c>
      <c r="G87">
        <v>14237</v>
      </c>
      <c r="H87" t="s">
        <v>334</v>
      </c>
      <c r="I87">
        <v>44</v>
      </c>
      <c r="J87" t="s">
        <v>219</v>
      </c>
      <c r="K87" s="21">
        <v>0</v>
      </c>
      <c r="L87" s="21">
        <v>2523024.85</v>
      </c>
      <c r="M87" s="21">
        <v>2523024.85</v>
      </c>
      <c r="N87" s="21">
        <v>1017923.35</v>
      </c>
      <c r="O87" s="21">
        <v>1017923.35</v>
      </c>
      <c r="P87" s="22" t="e">
        <f>VLOOKUP(Tabela1[[#This Row],[cdsubacao]],LDO!$B$2:$D$115,3,0)</f>
        <v>#N/A</v>
      </c>
      <c r="Q87" s="22" t="str">
        <f>CONCATENATE(Tabela1[[#This Row],[cdunidadegestora]]," - ",Tabela1[[#This Row],[nmunidadegestora]])</f>
        <v>470091 - Fundo de Materiais, Publicações e Impressos Oficiais</v>
      </c>
      <c r="R87" s="22" t="str">
        <f>CONCATENATE(Tabela1[[#This Row],[cdfuncao]]," - ",Tabela1[[#This Row],[nmfuncao]])</f>
        <v>4 - Administração</v>
      </c>
      <c r="S87" s="23" t="e">
        <f>VLOOKUP(Tabela1[[#This Row],[cdsubacao]],LDO!$B$2:$E$115,4,0)</f>
        <v>#N/A</v>
      </c>
      <c r="T87" s="23" t="str">
        <f>CONCATENATE(Tabela1[[#This Row],[cdprograma]]," - ",Tabela1[[#This Row],[nmprograma]])</f>
        <v>900 - Gestão Administrativa - Poder Executivo</v>
      </c>
    </row>
    <row r="88" spans="1:20" x14ac:dyDescent="0.25">
      <c r="A88">
        <v>150001</v>
      </c>
      <c r="B88" t="s">
        <v>225</v>
      </c>
      <c r="C88">
        <v>14</v>
      </c>
      <c r="D88" t="s">
        <v>216</v>
      </c>
      <c r="E88">
        <v>745</v>
      </c>
      <c r="F88" t="s">
        <v>226</v>
      </c>
      <c r="G88">
        <v>12522</v>
      </c>
      <c r="H88" t="s">
        <v>335</v>
      </c>
      <c r="I88">
        <v>44</v>
      </c>
      <c r="J88" t="s">
        <v>219</v>
      </c>
      <c r="K88" s="21">
        <v>1321449</v>
      </c>
      <c r="L88" s="21">
        <v>752082</v>
      </c>
      <c r="M88" s="21">
        <v>54001</v>
      </c>
      <c r="N88" s="21">
        <v>54001</v>
      </c>
      <c r="O88" s="21">
        <v>54001</v>
      </c>
      <c r="P88" s="22" t="e">
        <f>VLOOKUP(Tabela1[[#This Row],[cdsubacao]],LDO!$B$2:$D$115,3,0)</f>
        <v>#N/A</v>
      </c>
      <c r="Q88" s="22" t="str">
        <f>CONCATENATE(Tabela1[[#This Row],[cdunidadegestora]]," - ",Tabela1[[#This Row],[nmunidadegestora]])</f>
        <v>150001 - Defensoria Pública do Estado de Santa Catarina</v>
      </c>
      <c r="R88" s="22" t="str">
        <f>CONCATENATE(Tabela1[[#This Row],[cdfuncao]]," - ",Tabela1[[#This Row],[nmfuncao]])</f>
        <v>14 - Direitos da Cidadania</v>
      </c>
      <c r="S88" s="23" t="e">
        <f>VLOOKUP(Tabela1[[#This Row],[cdsubacao]],LDO!$B$2:$E$115,4,0)</f>
        <v>#N/A</v>
      </c>
      <c r="T88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89" spans="1:20" x14ac:dyDescent="0.25">
      <c r="A89">
        <v>160097</v>
      </c>
      <c r="B89" t="s">
        <v>181</v>
      </c>
      <c r="C89">
        <v>6</v>
      </c>
      <c r="D89" t="s">
        <v>182</v>
      </c>
      <c r="E89">
        <v>707</v>
      </c>
      <c r="F89" t="s">
        <v>336</v>
      </c>
      <c r="G89">
        <v>11799</v>
      </c>
      <c r="H89" t="s">
        <v>337</v>
      </c>
      <c r="I89">
        <v>33</v>
      </c>
      <c r="J89" t="s">
        <v>160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2" t="e">
        <f>VLOOKUP(Tabela1[[#This Row],[cdsubacao]],LDO!$B$2:$D$115,3,0)</f>
        <v>#N/A</v>
      </c>
      <c r="Q89" s="22" t="str">
        <f>CONCATENATE(Tabela1[[#This Row],[cdunidadegestora]]," - ",Tabela1[[#This Row],[nmunidadegestora]])</f>
        <v>160097 - Fundo de Melhoria da Polícia Militar</v>
      </c>
      <c r="R89" s="22" t="str">
        <f>CONCATENATE(Tabela1[[#This Row],[cdfuncao]]," - ",Tabela1[[#This Row],[nmfuncao]])</f>
        <v>6 - Segurança Pública</v>
      </c>
      <c r="S89" s="23" t="e">
        <f>VLOOKUP(Tabela1[[#This Row],[cdsubacao]],LDO!$B$2:$E$115,4,0)</f>
        <v>#N/A</v>
      </c>
      <c r="T89" s="23" t="str">
        <f>CONCATENATE(Tabela1[[#This Row],[cdprograma]]," - ",Tabela1[[#This Row],[nmprograma]])</f>
        <v>707 - Suporte Institucional Integrado</v>
      </c>
    </row>
    <row r="90" spans="1:20" x14ac:dyDescent="0.25">
      <c r="A90">
        <v>410005</v>
      </c>
      <c r="B90" t="s">
        <v>338</v>
      </c>
      <c r="C90">
        <v>24</v>
      </c>
      <c r="D90" t="s">
        <v>266</v>
      </c>
      <c r="E90">
        <v>900</v>
      </c>
      <c r="F90" t="s">
        <v>176</v>
      </c>
      <c r="G90">
        <v>2562</v>
      </c>
      <c r="H90" t="s">
        <v>339</v>
      </c>
      <c r="I90">
        <v>33</v>
      </c>
      <c r="J90" t="s">
        <v>160</v>
      </c>
      <c r="K90" s="21">
        <v>110000</v>
      </c>
      <c r="L90" s="21">
        <v>12179.53</v>
      </c>
      <c r="M90" s="21">
        <v>12179.53</v>
      </c>
      <c r="N90" s="21">
        <v>12179.53</v>
      </c>
      <c r="O90" s="21">
        <v>12179.53</v>
      </c>
      <c r="P90" s="22" t="e">
        <f>VLOOKUP(Tabela1[[#This Row],[cdsubacao]],LDO!$B$2:$D$115,3,0)</f>
        <v>#N/A</v>
      </c>
      <c r="Q90" s="22" t="str">
        <f>CONCATENATE(Tabela1[[#This Row],[cdunidadegestora]]," - ",Tabela1[[#This Row],[nmunidadegestora]])</f>
        <v>410005 - Secretaria de Estado de Comunicação</v>
      </c>
      <c r="R90" s="22" t="str">
        <f>CONCATENATE(Tabela1[[#This Row],[cdfuncao]]," - ",Tabela1[[#This Row],[nmfuncao]])</f>
        <v>24 - Comunicações</v>
      </c>
      <c r="S90" s="23" t="e">
        <f>VLOOKUP(Tabela1[[#This Row],[cdsubacao]],LDO!$B$2:$E$115,4,0)</f>
        <v>#N/A</v>
      </c>
      <c r="T90" s="23" t="str">
        <f>CONCATENATE(Tabela1[[#This Row],[cdprograma]]," - ",Tabela1[[#This Row],[nmprograma]])</f>
        <v>900 - Gestão Administrativa - Poder Executivo</v>
      </c>
    </row>
    <row r="91" spans="1:20" x14ac:dyDescent="0.25">
      <c r="A91">
        <v>530001</v>
      </c>
      <c r="B91" t="s">
        <v>178</v>
      </c>
      <c r="C91">
        <v>4</v>
      </c>
      <c r="D91" t="s">
        <v>169</v>
      </c>
      <c r="E91">
        <v>210</v>
      </c>
      <c r="F91" t="s">
        <v>261</v>
      </c>
      <c r="G91">
        <v>14203</v>
      </c>
      <c r="H91" t="s">
        <v>262</v>
      </c>
      <c r="I91">
        <v>33</v>
      </c>
      <c r="J91" t="s">
        <v>160</v>
      </c>
      <c r="K91" s="21">
        <v>0</v>
      </c>
      <c r="L91" s="21">
        <v>172999.5</v>
      </c>
      <c r="M91" s="21">
        <v>89999.5</v>
      </c>
      <c r="N91" s="21">
        <v>89999.5</v>
      </c>
      <c r="O91" s="21">
        <v>89999.5</v>
      </c>
      <c r="P91" s="22" t="e">
        <f>VLOOKUP(Tabela1[[#This Row],[cdsubacao]],LDO!$B$2:$D$115,3,0)</f>
        <v>#N/A</v>
      </c>
      <c r="Q91" s="22" t="str">
        <f>CONCATENATE(Tabela1[[#This Row],[cdunidadegestora]]," - ",Tabela1[[#This Row],[nmunidadegestora]])</f>
        <v>530001 - Secretaria de Estado da Infraestrutura e Mobilidade</v>
      </c>
      <c r="R91" s="22" t="str">
        <f>CONCATENATE(Tabela1[[#This Row],[cdfuncao]]," - ",Tabela1[[#This Row],[nmfuncao]])</f>
        <v>4 - Administração</v>
      </c>
      <c r="S91" s="23" t="e">
        <f>VLOOKUP(Tabela1[[#This Row],[cdsubacao]],LDO!$B$2:$E$115,4,0)</f>
        <v>#N/A</v>
      </c>
      <c r="T91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92" spans="1:20" x14ac:dyDescent="0.25">
      <c r="A92">
        <v>160085</v>
      </c>
      <c r="B92" t="s">
        <v>314</v>
      </c>
      <c r="C92">
        <v>15</v>
      </c>
      <c r="D92" t="s">
        <v>246</v>
      </c>
      <c r="E92">
        <v>300</v>
      </c>
      <c r="F92" t="s">
        <v>247</v>
      </c>
      <c r="G92">
        <v>11118</v>
      </c>
      <c r="H92" t="s">
        <v>248</v>
      </c>
      <c r="I92">
        <v>44</v>
      </c>
      <c r="J92" t="s">
        <v>219</v>
      </c>
      <c r="K92" s="21">
        <v>0</v>
      </c>
      <c r="L92" s="21">
        <v>150000</v>
      </c>
      <c r="M92" s="21">
        <v>150000</v>
      </c>
      <c r="N92" s="21">
        <v>150000</v>
      </c>
      <c r="O92" s="21">
        <v>150000</v>
      </c>
      <c r="P92" s="22" t="e">
        <f>VLOOKUP(Tabela1[[#This Row],[cdsubacao]],LDO!$B$2:$D$115,3,0)</f>
        <v>#N/A</v>
      </c>
      <c r="Q92" s="22" t="str">
        <f>CONCATENATE(Tabela1[[#This Row],[cdunidadegestora]]," - ",Tabela1[[#This Row],[nmunidadegestora]])</f>
        <v>160085 - Fundo de Melhoria do Corpo de Bombeiros Militar</v>
      </c>
      <c r="R92" s="22" t="str">
        <f>CONCATENATE(Tabela1[[#This Row],[cdfuncao]]," - ",Tabela1[[#This Row],[nmfuncao]])</f>
        <v>15 - Urbanismo</v>
      </c>
      <c r="S92" s="23" t="e">
        <f>VLOOKUP(Tabela1[[#This Row],[cdsubacao]],LDO!$B$2:$E$115,4,0)</f>
        <v>#N/A</v>
      </c>
      <c r="T92" s="23" t="str">
        <f>CONCATENATE(Tabela1[[#This Row],[cdprograma]]," - ",Tabela1[[#This Row],[nmprograma]])</f>
        <v>300 - Qualidade de Vida no Campo e na Cidade</v>
      </c>
    </row>
    <row r="93" spans="1:20" x14ac:dyDescent="0.25">
      <c r="A93">
        <v>230022</v>
      </c>
      <c r="B93" t="s">
        <v>294</v>
      </c>
      <c r="C93">
        <v>13</v>
      </c>
      <c r="D93" t="s">
        <v>295</v>
      </c>
      <c r="E93">
        <v>660</v>
      </c>
      <c r="F93" t="s">
        <v>331</v>
      </c>
      <c r="G93">
        <v>8523</v>
      </c>
      <c r="H93" t="s">
        <v>340</v>
      </c>
      <c r="I93">
        <v>44</v>
      </c>
      <c r="J93" t="s">
        <v>219</v>
      </c>
      <c r="K93" s="21">
        <v>50000</v>
      </c>
      <c r="L93" s="21">
        <v>0</v>
      </c>
      <c r="M93" s="21">
        <v>0</v>
      </c>
      <c r="N93" s="21">
        <v>0</v>
      </c>
      <c r="O93" s="21">
        <v>0</v>
      </c>
      <c r="P93" s="22" t="e">
        <f>VLOOKUP(Tabela1[[#This Row],[cdsubacao]],LDO!$B$2:$D$115,3,0)</f>
        <v>#N/A</v>
      </c>
      <c r="Q93" s="22" t="str">
        <f>CONCATENATE(Tabela1[[#This Row],[cdunidadegestora]]," - ",Tabela1[[#This Row],[nmunidadegestora]])</f>
        <v>230022 - Fundação  Catarinense de Cultura</v>
      </c>
      <c r="R93" s="22" t="str">
        <f>CONCATENATE(Tabela1[[#This Row],[cdfuncao]]," - ",Tabela1[[#This Row],[nmfuncao]])</f>
        <v>13 - Cultura</v>
      </c>
      <c r="S93" s="23" t="e">
        <f>VLOOKUP(Tabela1[[#This Row],[cdsubacao]],LDO!$B$2:$E$115,4,0)</f>
        <v>#N/A</v>
      </c>
      <c r="T93" s="23" t="str">
        <f>CONCATENATE(Tabela1[[#This Row],[cdprograma]]," - ",Tabela1[[#This Row],[nmprograma]])</f>
        <v>660 - 2010, 2011, 2012, 2013, 2014, 2015, 2016, 2017, 2018, 2019: Pró-Cultura; 2020: Arte e Cultura</v>
      </c>
    </row>
    <row r="94" spans="1:20" x14ac:dyDescent="0.25">
      <c r="A94">
        <v>470093</v>
      </c>
      <c r="B94" t="s">
        <v>341</v>
      </c>
      <c r="C94">
        <v>4</v>
      </c>
      <c r="D94" t="s">
        <v>169</v>
      </c>
      <c r="E94">
        <v>900</v>
      </c>
      <c r="F94" t="s">
        <v>176</v>
      </c>
      <c r="G94">
        <v>9259</v>
      </c>
      <c r="H94" t="s">
        <v>342</v>
      </c>
      <c r="I94">
        <v>33</v>
      </c>
      <c r="J94" t="s">
        <v>160</v>
      </c>
      <c r="K94" s="21">
        <v>79855</v>
      </c>
      <c r="L94" s="21">
        <v>79855</v>
      </c>
      <c r="M94" s="21">
        <v>0</v>
      </c>
      <c r="N94" s="21">
        <v>0</v>
      </c>
      <c r="O94" s="21">
        <v>0</v>
      </c>
      <c r="P94" s="22" t="e">
        <f>VLOOKUP(Tabela1[[#This Row],[cdsubacao]],LDO!$B$2:$D$115,3,0)</f>
        <v>#N/A</v>
      </c>
      <c r="Q94" s="22" t="str">
        <f>CONCATENATE(Tabela1[[#This Row],[cdunidadegestora]]," - ",Tabela1[[#This Row],[nmunidadegestora]])</f>
        <v>470093 - Fundo Patrimonial</v>
      </c>
      <c r="R94" s="22" t="str">
        <f>CONCATENATE(Tabela1[[#This Row],[cdfuncao]]," - ",Tabela1[[#This Row],[nmfuncao]])</f>
        <v>4 - Administração</v>
      </c>
      <c r="S94" s="23" t="e">
        <f>VLOOKUP(Tabela1[[#This Row],[cdsubacao]],LDO!$B$2:$E$115,4,0)</f>
        <v>#N/A</v>
      </c>
      <c r="T94" s="23" t="str">
        <f>CONCATENATE(Tabela1[[#This Row],[cdprograma]]," - ",Tabela1[[#This Row],[nmprograma]])</f>
        <v>900 - Gestão Administrativa - Poder Executivo</v>
      </c>
    </row>
    <row r="95" spans="1:20" x14ac:dyDescent="0.25">
      <c r="A95">
        <v>410057</v>
      </c>
      <c r="B95" t="s">
        <v>249</v>
      </c>
      <c r="C95">
        <v>12</v>
      </c>
      <c r="D95" t="s">
        <v>188</v>
      </c>
      <c r="E95">
        <v>610</v>
      </c>
      <c r="F95" t="s">
        <v>189</v>
      </c>
      <c r="G95">
        <v>13854</v>
      </c>
      <c r="H95" t="s">
        <v>343</v>
      </c>
      <c r="I95">
        <v>44</v>
      </c>
      <c r="J95" t="s">
        <v>219</v>
      </c>
      <c r="K95" s="21">
        <v>46134</v>
      </c>
      <c r="L95" s="21">
        <v>0</v>
      </c>
      <c r="M95" s="21">
        <v>0</v>
      </c>
      <c r="N95" s="21">
        <v>0</v>
      </c>
      <c r="O95" s="21">
        <v>0</v>
      </c>
      <c r="P95" s="22" t="e">
        <f>VLOOKUP(Tabela1[[#This Row],[cdsubacao]],LDO!$B$2:$D$115,3,0)</f>
        <v>#N/A</v>
      </c>
      <c r="Q95" s="22" t="str">
        <f>CONCATENATE(Tabela1[[#This Row],[cdunidadegestora]]," - ",Tabela1[[#This Row],[nmunidadegestora]])</f>
        <v>410057 - Agência de Desenvolvimento Regional de Araranguá</v>
      </c>
      <c r="R95" s="22" t="str">
        <f>CONCATENATE(Tabela1[[#This Row],[cdfuncao]]," - ",Tabela1[[#This Row],[nmfuncao]])</f>
        <v>12 - Educação</v>
      </c>
      <c r="S95" s="23" t="e">
        <f>VLOOKUP(Tabela1[[#This Row],[cdsubacao]],LDO!$B$2:$E$115,4,0)</f>
        <v>#N/A</v>
      </c>
      <c r="T95" s="23" t="str">
        <f>CONCATENATE(Tabela1[[#This Row],[cdprograma]]," - ",Tabela1[[#This Row],[nmprograma]])</f>
        <v>610 - Educação Básica com Qualidade e Equidade</v>
      </c>
    </row>
    <row r="96" spans="1:20" x14ac:dyDescent="0.25">
      <c r="A96">
        <v>230001</v>
      </c>
      <c r="B96" t="s">
        <v>344</v>
      </c>
      <c r="C96">
        <v>27</v>
      </c>
      <c r="D96" t="s">
        <v>345</v>
      </c>
      <c r="E96">
        <v>900</v>
      </c>
      <c r="F96" t="s">
        <v>176</v>
      </c>
      <c r="G96">
        <v>3816</v>
      </c>
      <c r="H96" t="s">
        <v>346</v>
      </c>
      <c r="I96">
        <v>44</v>
      </c>
      <c r="J96" t="s">
        <v>219</v>
      </c>
      <c r="K96" s="21">
        <v>267500</v>
      </c>
      <c r="L96" s="21">
        <v>0</v>
      </c>
      <c r="M96" s="21">
        <v>0</v>
      </c>
      <c r="N96" s="21">
        <v>0</v>
      </c>
      <c r="O96" s="21">
        <v>0</v>
      </c>
      <c r="P96" s="22" t="e">
        <f>VLOOKUP(Tabela1[[#This Row],[cdsubacao]],LDO!$B$2:$D$115,3,0)</f>
        <v>#N/A</v>
      </c>
      <c r="Q96" s="22" t="str">
        <f>CONCATENATE(Tabela1[[#This Row],[cdunidadegestora]]," - ",Tabela1[[#This Row],[nmunidadegestora]])</f>
        <v>230001 - Secretaria de Estado do Turismo, Cultura e Esporte</v>
      </c>
      <c r="R96" s="22" t="str">
        <f>CONCATENATE(Tabela1[[#This Row],[cdfuncao]]," - ",Tabela1[[#This Row],[nmfuncao]])</f>
        <v>27 - Desporto e Lazer</v>
      </c>
      <c r="S96" s="23" t="e">
        <f>VLOOKUP(Tabela1[[#This Row],[cdsubacao]],LDO!$B$2:$E$115,4,0)</f>
        <v>#N/A</v>
      </c>
      <c r="T96" s="23" t="str">
        <f>CONCATENATE(Tabela1[[#This Row],[cdprograma]]," - ",Tabela1[[#This Row],[nmprograma]])</f>
        <v>900 - Gestão Administrativa - Poder Executivo</v>
      </c>
    </row>
    <row r="97" spans="1:20" x14ac:dyDescent="0.25">
      <c r="A97">
        <v>430001</v>
      </c>
      <c r="B97" t="s">
        <v>347</v>
      </c>
      <c r="C97">
        <v>4</v>
      </c>
      <c r="D97" t="s">
        <v>169</v>
      </c>
      <c r="E97">
        <v>850</v>
      </c>
      <c r="F97" t="s">
        <v>163</v>
      </c>
      <c r="G97">
        <v>4717</v>
      </c>
      <c r="H97" t="s">
        <v>348</v>
      </c>
      <c r="I97">
        <v>33</v>
      </c>
      <c r="J97" t="s">
        <v>160</v>
      </c>
      <c r="K97" s="21">
        <v>31620</v>
      </c>
      <c r="L97" s="21">
        <v>0</v>
      </c>
      <c r="M97" s="21">
        <v>0</v>
      </c>
      <c r="N97" s="21">
        <v>0</v>
      </c>
      <c r="O97" s="21">
        <v>0</v>
      </c>
      <c r="P97" s="22" t="e">
        <f>VLOOKUP(Tabela1[[#This Row],[cdsubacao]],LDO!$B$2:$D$115,3,0)</f>
        <v>#N/A</v>
      </c>
      <c r="Q97" s="22" t="str">
        <f>CONCATENATE(Tabela1[[#This Row],[cdunidadegestora]]," - ",Tabela1[[#This Row],[nmunidadegestora]])</f>
        <v>430001 - Procuradoria-Geral junto ao Tribunal de Contas</v>
      </c>
      <c r="R97" s="22" t="str">
        <f>CONCATENATE(Tabela1[[#This Row],[cdfuncao]]," - ",Tabela1[[#This Row],[nmfuncao]])</f>
        <v>4 - Administração</v>
      </c>
      <c r="S97" s="23" t="e">
        <f>VLOOKUP(Tabela1[[#This Row],[cdsubacao]],LDO!$B$2:$E$115,4,0)</f>
        <v>#N/A</v>
      </c>
      <c r="T9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8" spans="1:20" x14ac:dyDescent="0.25">
      <c r="A98">
        <v>520001</v>
      </c>
      <c r="B98" t="s">
        <v>291</v>
      </c>
      <c r="C98">
        <v>2</v>
      </c>
      <c r="D98" t="s">
        <v>349</v>
      </c>
      <c r="E98">
        <v>930</v>
      </c>
      <c r="F98" t="s">
        <v>350</v>
      </c>
      <c r="G98">
        <v>14042</v>
      </c>
      <c r="H98" t="s">
        <v>351</v>
      </c>
      <c r="I98">
        <v>33</v>
      </c>
      <c r="J98" t="s">
        <v>160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2" t="e">
        <f>VLOOKUP(Tabela1[[#This Row],[cdsubacao]],LDO!$B$2:$D$115,3,0)</f>
        <v>#N/A</v>
      </c>
      <c r="Q98" s="22" t="str">
        <f>CONCATENATE(Tabela1[[#This Row],[cdunidadegestora]]," - ",Tabela1[[#This Row],[nmunidadegestora]])</f>
        <v>520001 - Secretaria de Estado da Fazenda</v>
      </c>
      <c r="R98" s="22" t="str">
        <f>CONCATENATE(Tabela1[[#This Row],[cdfuncao]]," - ",Tabela1[[#This Row],[nmfuncao]])</f>
        <v>2 - Judiciária</v>
      </c>
      <c r="S98" s="23" t="e">
        <f>VLOOKUP(Tabela1[[#This Row],[cdsubacao]],LDO!$B$2:$E$115,4,0)</f>
        <v>#N/A</v>
      </c>
      <c r="T98" s="23" t="str">
        <f>CONCATENATE(Tabela1[[#This Row],[cdprograma]]," - ",Tabela1[[#This Row],[nmprograma]])</f>
        <v>930 - Gestão Administrativa - Poder Judiciário</v>
      </c>
    </row>
    <row r="99" spans="1:20" x14ac:dyDescent="0.25">
      <c r="A99">
        <v>410043</v>
      </c>
      <c r="B99" t="s">
        <v>185</v>
      </c>
      <c r="C99">
        <v>12</v>
      </c>
      <c r="D99" t="s">
        <v>188</v>
      </c>
      <c r="E99">
        <v>625</v>
      </c>
      <c r="F99" t="s">
        <v>196</v>
      </c>
      <c r="G99">
        <v>13746</v>
      </c>
      <c r="H99" t="s">
        <v>352</v>
      </c>
      <c r="I99">
        <v>33</v>
      </c>
      <c r="J99" t="s">
        <v>160</v>
      </c>
      <c r="K99" s="21">
        <v>68531</v>
      </c>
      <c r="L99" s="21">
        <v>0</v>
      </c>
      <c r="M99" s="21">
        <v>0</v>
      </c>
      <c r="N99" s="21">
        <v>0</v>
      </c>
      <c r="O99" s="21">
        <v>0</v>
      </c>
      <c r="P99" s="22" t="e">
        <f>VLOOKUP(Tabela1[[#This Row],[cdsubacao]],LDO!$B$2:$D$115,3,0)</f>
        <v>#N/A</v>
      </c>
      <c r="Q99" s="22" t="str">
        <f>CONCATENATE(Tabela1[[#This Row],[cdunidadegestora]]," - ",Tabela1[[#This Row],[nmunidadegestora]])</f>
        <v>410043 - Agência de Desenvolvimento Regional de Joaçaba</v>
      </c>
      <c r="R99" s="22" t="str">
        <f>CONCATENATE(Tabela1[[#This Row],[cdfuncao]]," - ",Tabela1[[#This Row],[nmfuncao]])</f>
        <v>12 - Educação</v>
      </c>
      <c r="S99" s="23" t="e">
        <f>VLOOKUP(Tabela1[[#This Row],[cdsubacao]],LDO!$B$2:$E$115,4,0)</f>
        <v>#N/A</v>
      </c>
      <c r="T99" s="23" t="str">
        <f>CONCATENATE(Tabela1[[#This Row],[cdprograma]]," - ",Tabela1[[#This Row],[nmprograma]])</f>
        <v>625 - Valorização dos Profissionais da Educação</v>
      </c>
    </row>
    <row r="100" spans="1:20" x14ac:dyDescent="0.25">
      <c r="A100">
        <v>480091</v>
      </c>
      <c r="B100" t="s">
        <v>157</v>
      </c>
      <c r="C100">
        <v>10</v>
      </c>
      <c r="D100" t="s">
        <v>158</v>
      </c>
      <c r="E100">
        <v>430</v>
      </c>
      <c r="F100" t="s">
        <v>159</v>
      </c>
      <c r="G100">
        <v>12247</v>
      </c>
      <c r="H100" t="s">
        <v>353</v>
      </c>
      <c r="I100">
        <v>44</v>
      </c>
      <c r="J100" t="s">
        <v>219</v>
      </c>
      <c r="K100" s="21">
        <v>100000</v>
      </c>
      <c r="L100" s="21">
        <v>0</v>
      </c>
      <c r="M100" s="21">
        <v>0</v>
      </c>
      <c r="N100" s="21">
        <v>0</v>
      </c>
      <c r="O100" s="21">
        <v>0</v>
      </c>
      <c r="P100" s="22" t="e">
        <f>VLOOKUP(Tabela1[[#This Row],[cdsubacao]],LDO!$B$2:$D$115,3,0)</f>
        <v>#N/A</v>
      </c>
      <c r="Q100" s="22" t="str">
        <f>CONCATENATE(Tabela1[[#This Row],[cdunidadegestora]]," - ",Tabela1[[#This Row],[nmunidadegestora]])</f>
        <v>480091 - Fundo Estadual de Saúde</v>
      </c>
      <c r="R100" s="22" t="str">
        <f>CONCATENATE(Tabela1[[#This Row],[cdfuncao]]," - ",Tabela1[[#This Row],[nmfuncao]])</f>
        <v>10 - Saúde</v>
      </c>
      <c r="S100" s="23" t="e">
        <f>VLOOKUP(Tabela1[[#This Row],[cdsubacao]],LDO!$B$2:$E$115,4,0)</f>
        <v>#N/A</v>
      </c>
      <c r="T100" s="23" t="str">
        <f>CONCATENATE(Tabela1[[#This Row],[cdprograma]]," - ",Tabela1[[#This Row],[nmprograma]])</f>
        <v>430 - Atenção de Média e Alta Complexidade Ambulatorial e Hospitalar</v>
      </c>
    </row>
    <row r="101" spans="1:20" x14ac:dyDescent="0.25">
      <c r="A101">
        <v>480091</v>
      </c>
      <c r="B101" t="s">
        <v>157</v>
      </c>
      <c r="C101">
        <v>10</v>
      </c>
      <c r="D101" t="s">
        <v>158</v>
      </c>
      <c r="E101">
        <v>430</v>
      </c>
      <c r="F101" t="s">
        <v>159</v>
      </c>
      <c r="G101">
        <v>13333</v>
      </c>
      <c r="H101" t="s">
        <v>354</v>
      </c>
      <c r="I101">
        <v>33</v>
      </c>
      <c r="J101" t="s">
        <v>160</v>
      </c>
      <c r="K101" s="21">
        <v>100000</v>
      </c>
      <c r="L101" s="21">
        <v>0</v>
      </c>
      <c r="M101" s="21">
        <v>0</v>
      </c>
      <c r="N101" s="21">
        <v>0</v>
      </c>
      <c r="O101" s="21">
        <v>0</v>
      </c>
      <c r="P101" s="22" t="e">
        <f>VLOOKUP(Tabela1[[#This Row],[cdsubacao]],LDO!$B$2:$D$115,3,0)</f>
        <v>#N/A</v>
      </c>
      <c r="Q101" s="22" t="str">
        <f>CONCATENATE(Tabela1[[#This Row],[cdunidadegestora]]," - ",Tabela1[[#This Row],[nmunidadegestora]])</f>
        <v>480091 - Fundo Estadual de Saúde</v>
      </c>
      <c r="R101" s="22" t="str">
        <f>CONCATENATE(Tabela1[[#This Row],[cdfuncao]]," - ",Tabela1[[#This Row],[nmfuncao]])</f>
        <v>10 - Saúde</v>
      </c>
      <c r="S101" s="23" t="e">
        <f>VLOOKUP(Tabela1[[#This Row],[cdsubacao]],LDO!$B$2:$E$115,4,0)</f>
        <v>#N/A</v>
      </c>
      <c r="T101" s="23" t="str">
        <f>CONCATENATE(Tabela1[[#This Row],[cdprograma]]," - ",Tabela1[[#This Row],[nmprograma]])</f>
        <v>430 - Atenção de Média e Alta Complexidade Ambulatorial e Hospitalar</v>
      </c>
    </row>
    <row r="102" spans="1:20" x14ac:dyDescent="0.25">
      <c r="A102">
        <v>470092</v>
      </c>
      <c r="B102" t="s">
        <v>355</v>
      </c>
      <c r="C102">
        <v>4</v>
      </c>
      <c r="D102" t="s">
        <v>169</v>
      </c>
      <c r="E102">
        <v>855</v>
      </c>
      <c r="F102" t="s">
        <v>312</v>
      </c>
      <c r="G102">
        <v>12971</v>
      </c>
      <c r="H102" t="s">
        <v>356</v>
      </c>
      <c r="I102">
        <v>33</v>
      </c>
      <c r="J102" t="s">
        <v>160</v>
      </c>
      <c r="K102" s="21">
        <v>100000</v>
      </c>
      <c r="L102" s="21">
        <v>100000</v>
      </c>
      <c r="M102" s="21">
        <v>0</v>
      </c>
      <c r="N102" s="21">
        <v>0</v>
      </c>
      <c r="O102" s="21">
        <v>0</v>
      </c>
      <c r="P102" s="22" t="e">
        <f>VLOOKUP(Tabela1[[#This Row],[cdsubacao]],LDO!$B$2:$D$115,3,0)</f>
        <v>#N/A</v>
      </c>
      <c r="Q102" s="22" t="str">
        <f>CONCATENATE(Tabela1[[#This Row],[cdunidadegestora]]," - ",Tabela1[[#This Row],[nmunidadegestora]])</f>
        <v>470092 - Fundo do Plano de Saúde dos Servidores Públicos Estaduais</v>
      </c>
      <c r="R102" s="22" t="str">
        <f>CONCATENATE(Tabela1[[#This Row],[cdfuncao]]," - ",Tabela1[[#This Row],[nmfuncao]])</f>
        <v>4 - Administração</v>
      </c>
      <c r="S102" s="23" t="e">
        <f>VLOOKUP(Tabela1[[#This Row],[cdsubacao]],LDO!$B$2:$E$115,4,0)</f>
        <v>#N/A</v>
      </c>
      <c r="T102" s="23" t="str">
        <f>CONCATENATE(Tabela1[[#This Row],[cdprograma]]," - ",Tabela1[[#This Row],[nmprograma]])</f>
        <v>855 - Saúde Ocupacional</v>
      </c>
    </row>
    <row r="103" spans="1:20" x14ac:dyDescent="0.25">
      <c r="A103">
        <v>520001</v>
      </c>
      <c r="B103" t="s">
        <v>291</v>
      </c>
      <c r="C103">
        <v>2</v>
      </c>
      <c r="D103" t="s">
        <v>349</v>
      </c>
      <c r="E103">
        <v>930</v>
      </c>
      <c r="F103" t="s">
        <v>350</v>
      </c>
      <c r="G103">
        <v>14041</v>
      </c>
      <c r="H103" t="s">
        <v>357</v>
      </c>
      <c r="I103">
        <v>33</v>
      </c>
      <c r="J103" t="s">
        <v>160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2" t="e">
        <f>VLOOKUP(Tabela1[[#This Row],[cdsubacao]],LDO!$B$2:$D$115,3,0)</f>
        <v>#N/A</v>
      </c>
      <c r="Q103" s="22" t="str">
        <f>CONCATENATE(Tabela1[[#This Row],[cdunidadegestora]]," - ",Tabela1[[#This Row],[nmunidadegestora]])</f>
        <v>520001 - Secretaria de Estado da Fazenda</v>
      </c>
      <c r="R103" s="22" t="str">
        <f>CONCATENATE(Tabela1[[#This Row],[cdfuncao]]," - ",Tabela1[[#This Row],[nmfuncao]])</f>
        <v>2 - Judiciária</v>
      </c>
      <c r="S103" s="23" t="e">
        <f>VLOOKUP(Tabela1[[#This Row],[cdsubacao]],LDO!$B$2:$E$115,4,0)</f>
        <v>#N/A</v>
      </c>
      <c r="T103" s="23" t="str">
        <f>CONCATENATE(Tabela1[[#This Row],[cdprograma]]," - ",Tabela1[[#This Row],[nmprograma]])</f>
        <v>930 - Gestão Administrativa - Poder Judiciário</v>
      </c>
    </row>
    <row r="104" spans="1:20" x14ac:dyDescent="0.25">
      <c r="A104">
        <v>530025</v>
      </c>
      <c r="B104" t="s">
        <v>238</v>
      </c>
      <c r="C104">
        <v>26</v>
      </c>
      <c r="D104" t="s">
        <v>179</v>
      </c>
      <c r="E104">
        <v>100</v>
      </c>
      <c r="F104" t="s">
        <v>1428</v>
      </c>
      <c r="G104">
        <v>12672</v>
      </c>
      <c r="H104" t="s">
        <v>311</v>
      </c>
      <c r="I104">
        <v>33</v>
      </c>
      <c r="J104" t="s">
        <v>160</v>
      </c>
      <c r="K104" s="21">
        <v>0</v>
      </c>
      <c r="L104" s="21">
        <v>151448.57999999999</v>
      </c>
      <c r="M104" s="21">
        <v>151448.57999999999</v>
      </c>
      <c r="N104" s="21">
        <v>151448.57999999999</v>
      </c>
      <c r="O104" s="21">
        <v>151448.57999999999</v>
      </c>
      <c r="P104" s="22" t="str">
        <f>VLOOKUP(Tabela1[[#This Row],[cdsubacao]],LDO!$B$2:$D$115,3,0)</f>
        <v>LDO</v>
      </c>
      <c r="Q104" s="22" t="str">
        <f>CONCATENATE(Tabela1[[#This Row],[cdunidadegestora]]," - ",Tabela1[[#This Row],[nmunidadegestora]])</f>
        <v>530025 - Departamento Estadual de Infraestrutura</v>
      </c>
      <c r="R104" s="22" t="str">
        <f>CONCATENATE(Tabela1[[#This Row],[cdfuncao]]," - ",Tabela1[[#This Row],[nmfuncao]])</f>
        <v>26 - Transporte</v>
      </c>
      <c r="S104" s="23" t="str">
        <f>VLOOKUP(Tabela1[[#This Row],[cdsubacao]],LDO!$B$2:$E$115,4,0)</f>
        <v>12672 - Implant Contorno de Tubarão, trecho Entr BR-101 - Entr SC-370</v>
      </c>
      <c r="T104" s="23" t="str">
        <f>CONCATENATE(Tabela1[[#This Row],[cdprograma]]," - ",Tabela1[[#This Row],[nmprograma]])</f>
        <v>100 - Caminhos do Desenvolvimento</v>
      </c>
    </row>
    <row r="105" spans="1:20" x14ac:dyDescent="0.25">
      <c r="A105">
        <v>450022</v>
      </c>
      <c r="B105" t="s">
        <v>358</v>
      </c>
      <c r="C105">
        <v>12</v>
      </c>
      <c r="D105" t="s">
        <v>188</v>
      </c>
      <c r="E105">
        <v>630</v>
      </c>
      <c r="F105" t="s">
        <v>359</v>
      </c>
      <c r="G105">
        <v>12758</v>
      </c>
      <c r="H105" t="s">
        <v>360</v>
      </c>
      <c r="I105">
        <v>33</v>
      </c>
      <c r="J105" t="s">
        <v>160</v>
      </c>
      <c r="K105" s="21">
        <v>1057000</v>
      </c>
      <c r="L105" s="21">
        <v>1011288.59</v>
      </c>
      <c r="M105" s="21">
        <v>1006036.65</v>
      </c>
      <c r="N105" s="21">
        <v>941504.03</v>
      </c>
      <c r="O105" s="21">
        <v>941504.03</v>
      </c>
      <c r="P105" s="22" t="e">
        <f>VLOOKUP(Tabela1[[#This Row],[cdsubacao]],LDO!$B$2:$D$115,3,0)</f>
        <v>#N/A</v>
      </c>
      <c r="Q105" s="22" t="str">
        <f>CONCATENATE(Tabela1[[#This Row],[cdunidadegestora]]," - ",Tabela1[[#This Row],[nmunidadegestora]])</f>
        <v>450022 - Fundação Universidade do Estado de Santa Catarina</v>
      </c>
      <c r="R105" s="22" t="str">
        <f>CONCATENATE(Tabela1[[#This Row],[cdfuncao]]," - ",Tabela1[[#This Row],[nmfuncao]])</f>
        <v>12 - Educação</v>
      </c>
      <c r="S105" s="23" t="e">
        <f>VLOOKUP(Tabela1[[#This Row],[cdsubacao]],LDO!$B$2:$E$115,4,0)</f>
        <v>#N/A</v>
      </c>
      <c r="T105" s="23" t="str">
        <f>CONCATENATE(Tabela1[[#This Row],[cdprograma]]," - ",Tabela1[[#This Row],[nmprograma]])</f>
        <v>630 - Gestão do Ensino Superior</v>
      </c>
    </row>
    <row r="106" spans="1:20" x14ac:dyDescent="0.25">
      <c r="A106">
        <v>450022</v>
      </c>
      <c r="B106" t="s">
        <v>358</v>
      </c>
      <c r="C106">
        <v>12</v>
      </c>
      <c r="D106" t="s">
        <v>188</v>
      </c>
      <c r="E106">
        <v>900</v>
      </c>
      <c r="F106" t="s">
        <v>176</v>
      </c>
      <c r="G106">
        <v>4975</v>
      </c>
      <c r="H106" t="s">
        <v>361</v>
      </c>
      <c r="I106">
        <v>44</v>
      </c>
      <c r="J106" t="s">
        <v>219</v>
      </c>
      <c r="K106" s="21">
        <v>1583000</v>
      </c>
      <c r="L106" s="21">
        <v>9608183.5899999999</v>
      </c>
      <c r="M106" s="21">
        <v>9282175.6500000004</v>
      </c>
      <c r="N106" s="21">
        <v>8679103.1500000004</v>
      </c>
      <c r="O106" s="21">
        <v>8679103.1500000004</v>
      </c>
      <c r="P106" s="22" t="e">
        <f>VLOOKUP(Tabela1[[#This Row],[cdsubacao]],LDO!$B$2:$D$115,3,0)</f>
        <v>#N/A</v>
      </c>
      <c r="Q106" s="22" t="str">
        <f>CONCATENATE(Tabela1[[#This Row],[cdunidadegestora]]," - ",Tabela1[[#This Row],[nmunidadegestora]])</f>
        <v>450022 - Fundação Universidade do Estado de Santa Catarina</v>
      </c>
      <c r="R106" s="22" t="str">
        <f>CONCATENATE(Tabela1[[#This Row],[cdfuncao]]," - ",Tabela1[[#This Row],[nmfuncao]])</f>
        <v>12 - Educação</v>
      </c>
      <c r="S106" s="23" t="e">
        <f>VLOOKUP(Tabela1[[#This Row],[cdsubacao]],LDO!$B$2:$E$115,4,0)</f>
        <v>#N/A</v>
      </c>
      <c r="T106" s="23" t="str">
        <f>CONCATENATE(Tabela1[[#This Row],[cdprograma]]," - ",Tabela1[[#This Row],[nmprograma]])</f>
        <v>900 - Gestão Administrativa - Poder Executivo</v>
      </c>
    </row>
    <row r="107" spans="1:20" x14ac:dyDescent="0.25">
      <c r="A107">
        <v>180001</v>
      </c>
      <c r="B107" t="s">
        <v>210</v>
      </c>
      <c r="C107">
        <v>4</v>
      </c>
      <c r="D107" t="s">
        <v>169</v>
      </c>
      <c r="E107">
        <v>850</v>
      </c>
      <c r="F107" t="s">
        <v>163</v>
      </c>
      <c r="G107">
        <v>1086</v>
      </c>
      <c r="H107" t="s">
        <v>362</v>
      </c>
      <c r="I107">
        <v>31</v>
      </c>
      <c r="J107" t="s">
        <v>165</v>
      </c>
      <c r="K107" s="21">
        <v>8508800</v>
      </c>
      <c r="L107" s="21">
        <v>2715718.26</v>
      </c>
      <c r="M107" s="21">
        <v>2715718.26</v>
      </c>
      <c r="N107" s="21">
        <v>2715718.26</v>
      </c>
      <c r="O107" s="21">
        <v>2715718.26</v>
      </c>
      <c r="P107" s="22" t="e">
        <f>VLOOKUP(Tabela1[[#This Row],[cdsubacao]],LDO!$B$2:$D$115,3,0)</f>
        <v>#N/A</v>
      </c>
      <c r="Q107" s="22" t="str">
        <f>CONCATENATE(Tabela1[[#This Row],[cdunidadegestora]]," - ",Tabela1[[#This Row],[nmunidadegestora]])</f>
        <v>180001 - Secretaria de Estado do Planejamento</v>
      </c>
      <c r="R107" s="22" t="str">
        <f>CONCATENATE(Tabela1[[#This Row],[cdfuncao]]," - ",Tabela1[[#This Row],[nmfuncao]])</f>
        <v>4 - Administração</v>
      </c>
      <c r="S107" s="23" t="e">
        <f>VLOOKUP(Tabela1[[#This Row],[cdsubacao]],LDO!$B$2:$E$115,4,0)</f>
        <v>#N/A</v>
      </c>
      <c r="T10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08" spans="1:20" x14ac:dyDescent="0.25">
      <c r="A108">
        <v>480091</v>
      </c>
      <c r="B108" t="s">
        <v>157</v>
      </c>
      <c r="C108">
        <v>10</v>
      </c>
      <c r="D108" t="s">
        <v>158</v>
      </c>
      <c r="E108">
        <v>430</v>
      </c>
      <c r="F108" t="s">
        <v>159</v>
      </c>
      <c r="G108">
        <v>11285</v>
      </c>
      <c r="H108" t="s">
        <v>363</v>
      </c>
      <c r="I108">
        <v>33</v>
      </c>
      <c r="J108" t="s">
        <v>160</v>
      </c>
      <c r="K108" s="21">
        <v>2600000</v>
      </c>
      <c r="L108" s="21">
        <v>1622876.8</v>
      </c>
      <c r="M108" s="21">
        <v>1492511.6</v>
      </c>
      <c r="N108" s="21">
        <v>1372649.49</v>
      </c>
      <c r="O108" s="21">
        <v>1192667.97</v>
      </c>
      <c r="P108" s="22" t="e">
        <f>VLOOKUP(Tabela1[[#This Row],[cdsubacao]],LDO!$B$2:$D$115,3,0)</f>
        <v>#N/A</v>
      </c>
      <c r="Q108" s="22" t="str">
        <f>CONCATENATE(Tabela1[[#This Row],[cdunidadegestora]]," - ",Tabela1[[#This Row],[nmunidadegestora]])</f>
        <v>480091 - Fundo Estadual de Saúde</v>
      </c>
      <c r="R108" s="22" t="str">
        <f>CONCATENATE(Tabela1[[#This Row],[cdfuncao]]," - ",Tabela1[[#This Row],[nmfuncao]])</f>
        <v>10 - Saúde</v>
      </c>
      <c r="S108" s="23" t="e">
        <f>VLOOKUP(Tabela1[[#This Row],[cdsubacao]],LDO!$B$2:$E$115,4,0)</f>
        <v>#N/A</v>
      </c>
      <c r="T108" s="23" t="str">
        <f>CONCATENATE(Tabela1[[#This Row],[cdprograma]]," - ",Tabela1[[#This Row],[nmprograma]])</f>
        <v>430 - Atenção de Média e Alta Complexidade Ambulatorial e Hospitalar</v>
      </c>
    </row>
    <row r="109" spans="1:20" x14ac:dyDescent="0.25">
      <c r="A109">
        <v>260001</v>
      </c>
      <c r="B109" t="s">
        <v>232</v>
      </c>
      <c r="C109">
        <v>11</v>
      </c>
      <c r="D109" t="s">
        <v>364</v>
      </c>
      <c r="E109">
        <v>530</v>
      </c>
      <c r="F109" t="s">
        <v>365</v>
      </c>
      <c r="G109">
        <v>8450</v>
      </c>
      <c r="H109" t="s">
        <v>366</v>
      </c>
      <c r="I109">
        <v>33</v>
      </c>
      <c r="J109" t="s">
        <v>160</v>
      </c>
      <c r="K109" s="21">
        <v>8402368</v>
      </c>
      <c r="L109" s="21">
        <v>15570400.439999999</v>
      </c>
      <c r="M109" s="21">
        <v>7495417.2400000002</v>
      </c>
      <c r="N109" s="21">
        <v>7495114.4400000004</v>
      </c>
      <c r="O109" s="21">
        <v>7495114.4400000004</v>
      </c>
      <c r="P109" s="22" t="e">
        <f>VLOOKUP(Tabela1[[#This Row],[cdsubacao]],LDO!$B$2:$D$115,3,0)</f>
        <v>#N/A</v>
      </c>
      <c r="Q109" s="22" t="str">
        <f>CONCATENATE(Tabela1[[#This Row],[cdunidadegestora]]," - ",Tabela1[[#This Row],[nmunidadegestora]])</f>
        <v>260001 - Secretaria de Estado de Desenvolvimento Social</v>
      </c>
      <c r="R109" s="22" t="str">
        <f>CONCATENATE(Tabela1[[#This Row],[cdfuncao]]," - ",Tabela1[[#This Row],[nmfuncao]])</f>
        <v>11 - Trabalho</v>
      </c>
      <c r="S109" s="23" t="e">
        <f>VLOOKUP(Tabela1[[#This Row],[cdsubacao]],LDO!$B$2:$E$115,4,0)</f>
        <v>#N/A</v>
      </c>
      <c r="T109" s="23" t="str">
        <f>CONCATENATE(Tabela1[[#This Row],[cdprograma]]," - ",Tabela1[[#This Row],[nmprograma]])</f>
        <v>530 - Pró-Emprego e Renda</v>
      </c>
    </row>
    <row r="110" spans="1:20" x14ac:dyDescent="0.25">
      <c r="A110">
        <v>420001</v>
      </c>
      <c r="B110" t="s">
        <v>367</v>
      </c>
      <c r="C110">
        <v>4</v>
      </c>
      <c r="D110" t="s">
        <v>169</v>
      </c>
      <c r="E110">
        <v>900</v>
      </c>
      <c r="F110" t="s">
        <v>176</v>
      </c>
      <c r="G110">
        <v>4158</v>
      </c>
      <c r="H110" t="s">
        <v>368</v>
      </c>
      <c r="I110">
        <v>33</v>
      </c>
      <c r="J110" t="s">
        <v>160</v>
      </c>
      <c r="K110" s="21">
        <v>1748684</v>
      </c>
      <c r="L110" s="21">
        <v>934393.83</v>
      </c>
      <c r="M110" s="21">
        <v>772735.17</v>
      </c>
      <c r="N110" s="21">
        <v>772735.17</v>
      </c>
      <c r="O110" s="21">
        <v>772735.17</v>
      </c>
      <c r="P110" s="22" t="e">
        <f>VLOOKUP(Tabela1[[#This Row],[cdsubacao]],LDO!$B$2:$D$115,3,0)</f>
        <v>#N/A</v>
      </c>
      <c r="Q110" s="22" t="str">
        <f>CONCATENATE(Tabela1[[#This Row],[cdunidadegestora]]," - ",Tabela1[[#This Row],[nmunidadegestora]])</f>
        <v>420001 - Gabinete do Vice-Governador do Estado</v>
      </c>
      <c r="R110" s="22" t="str">
        <f>CONCATENATE(Tabela1[[#This Row],[cdfuncao]]," - ",Tabela1[[#This Row],[nmfuncao]])</f>
        <v>4 - Administração</v>
      </c>
      <c r="S110" s="23" t="e">
        <f>VLOOKUP(Tabela1[[#This Row],[cdsubacao]],LDO!$B$2:$E$115,4,0)</f>
        <v>#N/A</v>
      </c>
      <c r="T110" s="23" t="str">
        <f>CONCATENATE(Tabela1[[#This Row],[cdprograma]]," - ",Tabela1[[#This Row],[nmprograma]])</f>
        <v>900 - Gestão Administrativa - Poder Executivo</v>
      </c>
    </row>
    <row r="111" spans="1:20" x14ac:dyDescent="0.25">
      <c r="A111">
        <v>530001</v>
      </c>
      <c r="B111" t="s">
        <v>178</v>
      </c>
      <c r="C111">
        <v>4</v>
      </c>
      <c r="D111" t="s">
        <v>169</v>
      </c>
      <c r="E111">
        <v>210</v>
      </c>
      <c r="F111" t="s">
        <v>261</v>
      </c>
      <c r="G111">
        <v>14203</v>
      </c>
      <c r="H111" t="s">
        <v>262</v>
      </c>
      <c r="I111">
        <v>44</v>
      </c>
      <c r="J111" t="s">
        <v>219</v>
      </c>
      <c r="K111" s="21">
        <v>0</v>
      </c>
      <c r="L111" s="21">
        <v>23819777.02</v>
      </c>
      <c r="M111" s="21">
        <v>22466566.620000001</v>
      </c>
      <c r="N111" s="21">
        <v>13700105.890000001</v>
      </c>
      <c r="O111" s="21">
        <v>13700105.890000001</v>
      </c>
      <c r="P111" s="22" t="e">
        <f>VLOOKUP(Tabela1[[#This Row],[cdsubacao]],LDO!$B$2:$D$115,3,0)</f>
        <v>#N/A</v>
      </c>
      <c r="Q111" s="22" t="str">
        <f>CONCATENATE(Tabela1[[#This Row],[cdunidadegestora]]," - ",Tabela1[[#This Row],[nmunidadegestora]])</f>
        <v>530001 - Secretaria de Estado da Infraestrutura e Mobilidade</v>
      </c>
      <c r="R111" s="22" t="str">
        <f>CONCATENATE(Tabela1[[#This Row],[cdfuncao]]," - ",Tabela1[[#This Row],[nmfuncao]])</f>
        <v>4 - Administração</v>
      </c>
      <c r="S111" s="23" t="e">
        <f>VLOOKUP(Tabela1[[#This Row],[cdsubacao]],LDO!$B$2:$E$115,4,0)</f>
        <v>#N/A</v>
      </c>
      <c r="T111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12" spans="1:20" x14ac:dyDescent="0.25">
      <c r="A112">
        <v>540096</v>
      </c>
      <c r="B112" t="s">
        <v>235</v>
      </c>
      <c r="C112">
        <v>14</v>
      </c>
      <c r="D112" t="s">
        <v>216</v>
      </c>
      <c r="E112">
        <v>740</v>
      </c>
      <c r="F112" t="s">
        <v>236</v>
      </c>
      <c r="G112">
        <v>11043</v>
      </c>
      <c r="H112" t="s">
        <v>369</v>
      </c>
      <c r="I112">
        <v>33</v>
      </c>
      <c r="J112" t="s">
        <v>160</v>
      </c>
      <c r="K112" s="21">
        <v>69739745</v>
      </c>
      <c r="L112" s="21">
        <v>105057677.42</v>
      </c>
      <c r="M112" s="21">
        <v>99165072.019999996</v>
      </c>
      <c r="N112" s="21">
        <v>85786661.909999996</v>
      </c>
      <c r="O112" s="21">
        <v>84829709.879999995</v>
      </c>
      <c r="P112" s="22" t="e">
        <f>VLOOKUP(Tabela1[[#This Row],[cdsubacao]],LDO!$B$2:$D$115,3,0)</f>
        <v>#N/A</v>
      </c>
      <c r="Q112" s="22" t="str">
        <f>CONCATENATE(Tabela1[[#This Row],[cdunidadegestora]]," - ",Tabela1[[#This Row],[nmunidadegestora]])</f>
        <v>540096 - Fundo Penitenciário do Estado de Santa Catarina - FUPESC</v>
      </c>
      <c r="R112" s="22" t="str">
        <f>CONCATENATE(Tabela1[[#This Row],[cdfuncao]]," - ",Tabela1[[#This Row],[nmfuncao]])</f>
        <v>14 - Direitos da Cidadania</v>
      </c>
      <c r="S112" s="23" t="e">
        <f>VLOOKUP(Tabela1[[#This Row],[cdsubacao]],LDO!$B$2:$E$115,4,0)</f>
        <v>#N/A</v>
      </c>
      <c r="T112" s="23" t="str">
        <f>CONCATENATE(Tabela1[[#This Row],[cdprograma]]," - ",Tabela1[[#This Row],[nmprograma]])</f>
        <v>740 - Gestão do Sistema Prisional e Socioeducativo</v>
      </c>
    </row>
    <row r="113" spans="1:20" x14ac:dyDescent="0.25">
      <c r="A113">
        <v>160084</v>
      </c>
      <c r="B113" t="s">
        <v>370</v>
      </c>
      <c r="C113">
        <v>6</v>
      </c>
      <c r="D113" t="s">
        <v>182</v>
      </c>
      <c r="E113">
        <v>706</v>
      </c>
      <c r="F113" t="s">
        <v>183</v>
      </c>
      <c r="G113">
        <v>6750</v>
      </c>
      <c r="H113" t="s">
        <v>371</v>
      </c>
      <c r="I113">
        <v>31</v>
      </c>
      <c r="J113" t="s">
        <v>165</v>
      </c>
      <c r="K113" s="21">
        <v>503464543</v>
      </c>
      <c r="L113" s="21">
        <v>523130809.94999999</v>
      </c>
      <c r="M113" s="21">
        <v>522967444.58999997</v>
      </c>
      <c r="N113" s="21">
        <v>522967444.58999997</v>
      </c>
      <c r="O113" s="21">
        <v>522963178.68000001</v>
      </c>
      <c r="P113" s="22" t="e">
        <f>VLOOKUP(Tabela1[[#This Row],[cdsubacao]],LDO!$B$2:$D$115,3,0)</f>
        <v>#N/A</v>
      </c>
      <c r="Q113" s="22" t="str">
        <f>CONCATENATE(Tabela1[[#This Row],[cdunidadegestora]]," - ",Tabela1[[#This Row],[nmunidadegestora]])</f>
        <v>160084 - Fundo de Melhoria da Polícia Civil</v>
      </c>
      <c r="R113" s="22" t="str">
        <f>CONCATENATE(Tabela1[[#This Row],[cdfuncao]]," - ",Tabela1[[#This Row],[nmfuncao]])</f>
        <v>6 - Segurança Pública</v>
      </c>
      <c r="S113" s="23" t="e">
        <f>VLOOKUP(Tabela1[[#This Row],[cdsubacao]],LDO!$B$2:$E$115,4,0)</f>
        <v>#N/A</v>
      </c>
      <c r="T113" s="23" t="str">
        <f>CONCATENATE(Tabela1[[#This Row],[cdprograma]]," - ",Tabela1[[#This Row],[nmprograma]])</f>
        <v>706 - De Olho no Crime</v>
      </c>
    </row>
    <row r="114" spans="1:20" x14ac:dyDescent="0.25">
      <c r="A114">
        <v>270024</v>
      </c>
      <c r="B114" t="s">
        <v>372</v>
      </c>
      <c r="C114">
        <v>19</v>
      </c>
      <c r="D114" t="s">
        <v>373</v>
      </c>
      <c r="E114">
        <v>900</v>
      </c>
      <c r="F114" t="s">
        <v>176</v>
      </c>
      <c r="G114">
        <v>5234</v>
      </c>
      <c r="H114" t="s">
        <v>374</v>
      </c>
      <c r="I114">
        <v>33</v>
      </c>
      <c r="J114" t="s">
        <v>160</v>
      </c>
      <c r="K114" s="21">
        <v>3000000</v>
      </c>
      <c r="L114" s="21">
        <v>1939602.36</v>
      </c>
      <c r="M114" s="21">
        <v>1063287.79</v>
      </c>
      <c r="N114" s="21">
        <v>933545.23</v>
      </c>
      <c r="O114" s="21">
        <v>933545.23</v>
      </c>
      <c r="P114" s="22" t="e">
        <f>VLOOKUP(Tabela1[[#This Row],[cdsubacao]],LDO!$B$2:$D$115,3,0)</f>
        <v>#N/A</v>
      </c>
      <c r="Q114" s="22" t="str">
        <f>CONCATENATE(Tabela1[[#This Row],[cdunidadegestora]]," - ",Tabela1[[#This Row],[nmunidadegestora]])</f>
        <v>270024 - Fundação de Amparo à Pesquisa e Inovação do Estado de Santa Catarina</v>
      </c>
      <c r="R114" s="22" t="str">
        <f>CONCATENATE(Tabela1[[#This Row],[cdfuncao]]," - ",Tabela1[[#This Row],[nmfuncao]])</f>
        <v>19 - Ciência e Tecnologia</v>
      </c>
      <c r="S114" s="23" t="e">
        <f>VLOOKUP(Tabela1[[#This Row],[cdsubacao]],LDO!$B$2:$E$115,4,0)</f>
        <v>#N/A</v>
      </c>
      <c r="T114" s="23" t="str">
        <f>CONCATENATE(Tabela1[[#This Row],[cdprograma]]," - ",Tabela1[[#This Row],[nmprograma]])</f>
        <v>900 - Gestão Administrativa - Poder Executivo</v>
      </c>
    </row>
    <row r="115" spans="1:20" x14ac:dyDescent="0.25">
      <c r="A115">
        <v>410040</v>
      </c>
      <c r="B115" t="s">
        <v>206</v>
      </c>
      <c r="C115">
        <v>12</v>
      </c>
      <c r="D115" t="s">
        <v>188</v>
      </c>
      <c r="E115">
        <v>610</v>
      </c>
      <c r="F115" t="s">
        <v>189</v>
      </c>
      <c r="G115">
        <v>13684</v>
      </c>
      <c r="H115" t="s">
        <v>375</v>
      </c>
      <c r="I115">
        <v>44</v>
      </c>
      <c r="J115" t="s">
        <v>219</v>
      </c>
      <c r="K115" s="21">
        <v>83319</v>
      </c>
      <c r="L115" s="21">
        <v>7140</v>
      </c>
      <c r="M115" s="21">
        <v>7140</v>
      </c>
      <c r="N115" s="21">
        <v>7140</v>
      </c>
      <c r="O115" s="21">
        <v>7140</v>
      </c>
      <c r="P115" s="22" t="e">
        <f>VLOOKUP(Tabela1[[#This Row],[cdsubacao]],LDO!$B$2:$D$115,3,0)</f>
        <v>#N/A</v>
      </c>
      <c r="Q115" s="22" t="str">
        <f>CONCATENATE(Tabela1[[#This Row],[cdunidadegestora]]," - ",Tabela1[[#This Row],[nmunidadegestora]])</f>
        <v>410040 - Agência de Desenvolvimento Regional de Chapecó</v>
      </c>
      <c r="R115" s="22" t="str">
        <f>CONCATENATE(Tabela1[[#This Row],[cdfuncao]]," - ",Tabela1[[#This Row],[nmfuncao]])</f>
        <v>12 - Educação</v>
      </c>
      <c r="S115" s="23" t="e">
        <f>VLOOKUP(Tabela1[[#This Row],[cdsubacao]],LDO!$B$2:$E$115,4,0)</f>
        <v>#N/A</v>
      </c>
      <c r="T115" s="23" t="str">
        <f>CONCATENATE(Tabela1[[#This Row],[cdprograma]]," - ",Tabela1[[#This Row],[nmprograma]])</f>
        <v>610 - Educação Básica com Qualidade e Equidade</v>
      </c>
    </row>
    <row r="116" spans="1:20" x14ac:dyDescent="0.25">
      <c r="A116">
        <v>540095</v>
      </c>
      <c r="B116" t="s">
        <v>376</v>
      </c>
      <c r="C116">
        <v>14</v>
      </c>
      <c r="D116" t="s">
        <v>216</v>
      </c>
      <c r="E116">
        <v>740</v>
      </c>
      <c r="F116" t="s">
        <v>236</v>
      </c>
      <c r="G116">
        <v>11043</v>
      </c>
      <c r="H116" t="s">
        <v>369</v>
      </c>
      <c r="I116">
        <v>33</v>
      </c>
      <c r="J116" t="s">
        <v>160</v>
      </c>
      <c r="K116" s="21">
        <v>0</v>
      </c>
      <c r="L116" s="21">
        <v>350515</v>
      </c>
      <c r="M116" s="21">
        <v>350515</v>
      </c>
      <c r="N116" s="21">
        <v>350515</v>
      </c>
      <c r="O116" s="21">
        <v>350515</v>
      </c>
      <c r="P116" s="22" t="e">
        <f>VLOOKUP(Tabela1[[#This Row],[cdsubacao]],LDO!$B$2:$D$115,3,0)</f>
        <v>#N/A</v>
      </c>
      <c r="Q116" s="22" t="str">
        <f>CONCATENATE(Tabela1[[#This Row],[cdunidadegestora]]," - ",Tabela1[[#This Row],[nmunidadegestora]])</f>
        <v>540095 - Fundo Rotativo da Penitenciária de Chapecó</v>
      </c>
      <c r="R116" s="22" t="str">
        <f>CONCATENATE(Tabela1[[#This Row],[cdfuncao]]," - ",Tabela1[[#This Row],[nmfuncao]])</f>
        <v>14 - Direitos da Cidadania</v>
      </c>
      <c r="S116" s="23" t="e">
        <f>VLOOKUP(Tabela1[[#This Row],[cdsubacao]],LDO!$B$2:$E$115,4,0)</f>
        <v>#N/A</v>
      </c>
      <c r="T116" s="23" t="str">
        <f>CONCATENATE(Tabela1[[#This Row],[cdprograma]]," - ",Tabela1[[#This Row],[nmprograma]])</f>
        <v>740 - Gestão do Sistema Prisional e Socioeducativo</v>
      </c>
    </row>
    <row r="117" spans="1:20" x14ac:dyDescent="0.25">
      <c r="A117">
        <v>530025</v>
      </c>
      <c r="B117" t="s">
        <v>238</v>
      </c>
      <c r="C117">
        <v>26</v>
      </c>
      <c r="D117" t="s">
        <v>179</v>
      </c>
      <c r="E117">
        <v>900</v>
      </c>
      <c r="F117" t="s">
        <v>176</v>
      </c>
      <c r="G117">
        <v>27</v>
      </c>
      <c r="H117" t="s">
        <v>377</v>
      </c>
      <c r="I117">
        <v>33</v>
      </c>
      <c r="J117" t="s">
        <v>160</v>
      </c>
      <c r="K117" s="21">
        <v>1050000</v>
      </c>
      <c r="L117" s="21">
        <v>31122.32</v>
      </c>
      <c r="M117" s="21">
        <v>31122.32</v>
      </c>
      <c r="N117" s="21">
        <v>31122.32</v>
      </c>
      <c r="O117" s="21">
        <v>31122.32</v>
      </c>
      <c r="P117" s="22" t="e">
        <f>VLOOKUP(Tabela1[[#This Row],[cdsubacao]],LDO!$B$2:$D$115,3,0)</f>
        <v>#N/A</v>
      </c>
      <c r="Q117" s="22" t="str">
        <f>CONCATENATE(Tabela1[[#This Row],[cdunidadegestora]]," - ",Tabela1[[#This Row],[nmunidadegestora]])</f>
        <v>530025 - Departamento Estadual de Infraestrutura</v>
      </c>
      <c r="R117" s="22" t="str">
        <f>CONCATENATE(Tabela1[[#This Row],[cdfuncao]]," - ",Tabela1[[#This Row],[nmfuncao]])</f>
        <v>26 - Transporte</v>
      </c>
      <c r="S117" s="23" t="e">
        <f>VLOOKUP(Tabela1[[#This Row],[cdsubacao]],LDO!$B$2:$E$115,4,0)</f>
        <v>#N/A</v>
      </c>
      <c r="T117" s="23" t="str">
        <f>CONCATENATE(Tabela1[[#This Row],[cdprograma]]," - ",Tabela1[[#This Row],[nmprograma]])</f>
        <v>900 - Gestão Administrativa - Poder Executivo</v>
      </c>
    </row>
    <row r="118" spans="1:20" x14ac:dyDescent="0.25">
      <c r="A118">
        <v>470093</v>
      </c>
      <c r="B118" t="s">
        <v>341</v>
      </c>
      <c r="C118">
        <v>4</v>
      </c>
      <c r="D118" t="s">
        <v>169</v>
      </c>
      <c r="E118">
        <v>900</v>
      </c>
      <c r="F118" t="s">
        <v>176</v>
      </c>
      <c r="G118">
        <v>9259</v>
      </c>
      <c r="H118" t="s">
        <v>342</v>
      </c>
      <c r="I118">
        <v>44</v>
      </c>
      <c r="J118" t="s">
        <v>219</v>
      </c>
      <c r="K118" s="21">
        <v>1140823</v>
      </c>
      <c r="L118" s="21">
        <v>1489293.79</v>
      </c>
      <c r="M118" s="21">
        <v>1202172.1299999999</v>
      </c>
      <c r="N118" s="21">
        <v>1162543.3500000001</v>
      </c>
      <c r="O118" s="21">
        <v>1162543.3500000001</v>
      </c>
      <c r="P118" s="22" t="e">
        <f>VLOOKUP(Tabela1[[#This Row],[cdsubacao]],LDO!$B$2:$D$115,3,0)</f>
        <v>#N/A</v>
      </c>
      <c r="Q118" s="22" t="str">
        <f>CONCATENATE(Tabela1[[#This Row],[cdunidadegestora]]," - ",Tabela1[[#This Row],[nmunidadegestora]])</f>
        <v>470093 - Fundo Patrimonial</v>
      </c>
      <c r="R118" s="22" t="str">
        <f>CONCATENATE(Tabela1[[#This Row],[cdfuncao]]," - ",Tabela1[[#This Row],[nmfuncao]])</f>
        <v>4 - Administração</v>
      </c>
      <c r="S118" s="23" t="e">
        <f>VLOOKUP(Tabela1[[#This Row],[cdsubacao]],LDO!$B$2:$E$115,4,0)</f>
        <v>#N/A</v>
      </c>
      <c r="T118" s="23" t="str">
        <f>CONCATENATE(Tabela1[[#This Row],[cdprograma]]," - ",Tabela1[[#This Row],[nmprograma]])</f>
        <v>900 - Gestão Administrativa - Poder Executivo</v>
      </c>
    </row>
    <row r="119" spans="1:20" x14ac:dyDescent="0.25">
      <c r="A119">
        <v>410044</v>
      </c>
      <c r="B119" t="s">
        <v>271</v>
      </c>
      <c r="C119">
        <v>4</v>
      </c>
      <c r="D119" t="s">
        <v>169</v>
      </c>
      <c r="E119">
        <v>850</v>
      </c>
      <c r="F119" t="s">
        <v>163</v>
      </c>
      <c r="G119">
        <v>13756</v>
      </c>
      <c r="H119" t="s">
        <v>378</v>
      </c>
      <c r="I119">
        <v>33</v>
      </c>
      <c r="J119" t="s">
        <v>160</v>
      </c>
      <c r="K119" s="21">
        <v>45000</v>
      </c>
      <c r="L119" s="21">
        <v>11457.81</v>
      </c>
      <c r="M119" s="21">
        <v>11457.81</v>
      </c>
      <c r="N119" s="21">
        <v>11457.81</v>
      </c>
      <c r="O119" s="21">
        <v>11457.81</v>
      </c>
      <c r="P119" s="22" t="e">
        <f>VLOOKUP(Tabela1[[#This Row],[cdsubacao]],LDO!$B$2:$D$115,3,0)</f>
        <v>#N/A</v>
      </c>
      <c r="Q119" s="22" t="str">
        <f>CONCATENATE(Tabela1[[#This Row],[cdunidadegestora]]," - ",Tabela1[[#This Row],[nmunidadegestora]])</f>
        <v>410044 - Agência de Desenvolvimento Regional de Campos Novos</v>
      </c>
      <c r="R119" s="22" t="str">
        <f>CONCATENATE(Tabela1[[#This Row],[cdfuncao]]," - ",Tabela1[[#This Row],[nmfuncao]])</f>
        <v>4 - Administração</v>
      </c>
      <c r="S119" s="23" t="e">
        <f>VLOOKUP(Tabela1[[#This Row],[cdsubacao]],LDO!$B$2:$E$115,4,0)</f>
        <v>#N/A</v>
      </c>
      <c r="T11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0" spans="1:20" x14ac:dyDescent="0.25">
      <c r="A120">
        <v>270023</v>
      </c>
      <c r="B120" t="s">
        <v>379</v>
      </c>
      <c r="C120">
        <v>23</v>
      </c>
      <c r="D120" t="s">
        <v>258</v>
      </c>
      <c r="E120">
        <v>900</v>
      </c>
      <c r="F120" t="s">
        <v>176</v>
      </c>
      <c r="G120">
        <v>1821</v>
      </c>
      <c r="H120" t="s">
        <v>380</v>
      </c>
      <c r="I120">
        <v>33</v>
      </c>
      <c r="J120" t="s">
        <v>160</v>
      </c>
      <c r="K120" s="21">
        <v>1587208</v>
      </c>
      <c r="L120" s="21">
        <v>1584783.05</v>
      </c>
      <c r="M120" s="21">
        <v>732117.21</v>
      </c>
      <c r="N120" s="21">
        <v>731092.21</v>
      </c>
      <c r="O120" s="21">
        <v>725174.16</v>
      </c>
      <c r="P120" s="22" t="e">
        <f>VLOOKUP(Tabela1[[#This Row],[cdsubacao]],LDO!$B$2:$D$115,3,0)</f>
        <v>#N/A</v>
      </c>
      <c r="Q120" s="22" t="str">
        <f>CONCATENATE(Tabela1[[#This Row],[cdunidadegestora]]," - ",Tabela1[[#This Row],[nmunidadegestora]])</f>
        <v>270023 - Junta Comercial do Estado de Santa Catarina</v>
      </c>
      <c r="R120" s="22" t="str">
        <f>CONCATENATE(Tabela1[[#This Row],[cdfuncao]]," - ",Tabela1[[#This Row],[nmfuncao]])</f>
        <v>23 - Comércio e Serviços</v>
      </c>
      <c r="S120" s="23" t="e">
        <f>VLOOKUP(Tabela1[[#This Row],[cdsubacao]],LDO!$B$2:$E$115,4,0)</f>
        <v>#N/A</v>
      </c>
      <c r="T120" s="23" t="str">
        <f>CONCATENATE(Tabela1[[#This Row],[cdprograma]]," - ",Tabela1[[#This Row],[nmprograma]])</f>
        <v>900 - Gestão Administrativa - Poder Executivo</v>
      </c>
    </row>
    <row r="121" spans="1:20" x14ac:dyDescent="0.25">
      <c r="A121">
        <v>410040</v>
      </c>
      <c r="B121" t="s">
        <v>206</v>
      </c>
      <c r="C121">
        <v>12</v>
      </c>
      <c r="D121" t="s">
        <v>188</v>
      </c>
      <c r="E121">
        <v>610</v>
      </c>
      <c r="F121" t="s">
        <v>189</v>
      </c>
      <c r="G121">
        <v>12482</v>
      </c>
      <c r="H121" t="s">
        <v>330</v>
      </c>
      <c r="I121">
        <v>33</v>
      </c>
      <c r="J121" t="s">
        <v>160</v>
      </c>
      <c r="K121" s="21">
        <v>0</v>
      </c>
      <c r="L121" s="21">
        <v>61264.03</v>
      </c>
      <c r="M121" s="21">
        <v>61264.03</v>
      </c>
      <c r="N121" s="21">
        <v>61264.03</v>
      </c>
      <c r="O121" s="21">
        <v>61264.03</v>
      </c>
      <c r="P121" s="22" t="e">
        <f>VLOOKUP(Tabela1[[#This Row],[cdsubacao]],LDO!$B$2:$D$115,3,0)</f>
        <v>#N/A</v>
      </c>
      <c r="Q121" s="22" t="str">
        <f>CONCATENATE(Tabela1[[#This Row],[cdunidadegestora]]," - ",Tabela1[[#This Row],[nmunidadegestora]])</f>
        <v>410040 - Agência de Desenvolvimento Regional de Chapecó</v>
      </c>
      <c r="R121" s="22" t="str">
        <f>CONCATENATE(Tabela1[[#This Row],[cdfuncao]]," - ",Tabela1[[#This Row],[nmfuncao]])</f>
        <v>12 - Educação</v>
      </c>
      <c r="S121" s="23" t="e">
        <f>VLOOKUP(Tabela1[[#This Row],[cdsubacao]],LDO!$B$2:$E$115,4,0)</f>
        <v>#N/A</v>
      </c>
      <c r="T121" s="23" t="str">
        <f>CONCATENATE(Tabela1[[#This Row],[cdprograma]]," - ",Tabela1[[#This Row],[nmprograma]])</f>
        <v>610 - Educação Básica com Qualidade e Equidade</v>
      </c>
    </row>
    <row r="122" spans="1:20" x14ac:dyDescent="0.25">
      <c r="A122">
        <v>530025</v>
      </c>
      <c r="B122" t="s">
        <v>238</v>
      </c>
      <c r="C122">
        <v>26</v>
      </c>
      <c r="D122" t="s">
        <v>179</v>
      </c>
      <c r="E122">
        <v>145</v>
      </c>
      <c r="F122" t="s">
        <v>381</v>
      </c>
      <c r="G122">
        <v>250</v>
      </c>
      <c r="H122" t="s">
        <v>382</v>
      </c>
      <c r="I122">
        <v>44</v>
      </c>
      <c r="J122" t="s">
        <v>219</v>
      </c>
      <c r="K122" s="21">
        <v>2000000</v>
      </c>
      <c r="L122" s="21">
        <v>121161.85</v>
      </c>
      <c r="M122" s="21">
        <v>121161.85</v>
      </c>
      <c r="N122" s="21">
        <v>121161.85</v>
      </c>
      <c r="O122" s="21">
        <v>121161.85</v>
      </c>
      <c r="P122" s="22" t="e">
        <f>VLOOKUP(Tabela1[[#This Row],[cdsubacao]],LDO!$B$2:$D$115,3,0)</f>
        <v>#N/A</v>
      </c>
      <c r="Q122" s="22" t="str">
        <f>CONCATENATE(Tabela1[[#This Row],[cdunidadegestora]]," - ",Tabela1[[#This Row],[nmunidadegestora]])</f>
        <v>530025 - Departamento Estadual de Infraestrutura</v>
      </c>
      <c r="R122" s="22" t="str">
        <f>CONCATENATE(Tabela1[[#This Row],[cdfuncao]]," - ",Tabela1[[#This Row],[nmfuncao]])</f>
        <v>26 - Transporte</v>
      </c>
      <c r="S122" s="23" t="e">
        <f>VLOOKUP(Tabela1[[#This Row],[cdsubacao]],LDO!$B$2:$E$115,4,0)</f>
        <v>#N/A</v>
      </c>
      <c r="T122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23" spans="1:20" x14ac:dyDescent="0.25">
      <c r="A123">
        <v>530001</v>
      </c>
      <c r="B123" t="s">
        <v>178</v>
      </c>
      <c r="C123">
        <v>26</v>
      </c>
      <c r="D123" t="s">
        <v>179</v>
      </c>
      <c r="E123">
        <v>101</v>
      </c>
      <c r="F123" t="s">
        <v>254</v>
      </c>
      <c r="G123">
        <v>14300</v>
      </c>
      <c r="H123" t="s">
        <v>383</v>
      </c>
      <c r="I123">
        <v>44</v>
      </c>
      <c r="J123" t="s">
        <v>219</v>
      </c>
      <c r="K123" s="21">
        <v>0</v>
      </c>
      <c r="L123" s="21">
        <v>83613447.480000004</v>
      </c>
      <c r="M123" s="21">
        <v>31636613.789999999</v>
      </c>
      <c r="N123" s="21">
        <v>19069494.210000001</v>
      </c>
      <c r="O123" s="21">
        <v>19061892.940000001</v>
      </c>
      <c r="P123" s="22" t="e">
        <f>VLOOKUP(Tabela1[[#This Row],[cdsubacao]],LDO!$B$2:$D$115,3,0)</f>
        <v>#N/A</v>
      </c>
      <c r="Q123" s="22" t="str">
        <f>CONCATENATE(Tabela1[[#This Row],[cdunidadegestora]]," - ",Tabela1[[#This Row],[nmunidadegestora]])</f>
        <v>530001 - Secretaria de Estado da Infraestrutura e Mobilidade</v>
      </c>
      <c r="R123" s="22" t="str">
        <f>CONCATENATE(Tabela1[[#This Row],[cdfuncao]]," - ",Tabela1[[#This Row],[nmfuncao]])</f>
        <v>26 - Transporte</v>
      </c>
      <c r="S123" s="23" t="e">
        <f>VLOOKUP(Tabela1[[#This Row],[cdsubacao]],LDO!$B$2:$E$115,4,0)</f>
        <v>#N/A</v>
      </c>
      <c r="T123" s="23" t="str">
        <f>CONCATENATE(Tabela1[[#This Row],[cdprograma]]," - ",Tabela1[[#This Row],[nmprograma]])</f>
        <v>101 - Acelera Santa Catarina</v>
      </c>
    </row>
    <row r="124" spans="1:20" x14ac:dyDescent="0.25">
      <c r="A124">
        <v>530001</v>
      </c>
      <c r="B124" t="s">
        <v>178</v>
      </c>
      <c r="C124">
        <v>26</v>
      </c>
      <c r="D124" t="s">
        <v>179</v>
      </c>
      <c r="E124">
        <v>105</v>
      </c>
      <c r="F124" t="s">
        <v>1429</v>
      </c>
      <c r="G124">
        <v>8579</v>
      </c>
      <c r="H124" t="s">
        <v>27</v>
      </c>
      <c r="I124">
        <v>44</v>
      </c>
      <c r="J124" t="s">
        <v>219</v>
      </c>
      <c r="K124" s="21">
        <v>27500000</v>
      </c>
      <c r="L124" s="21">
        <v>24883652.620000001</v>
      </c>
      <c r="M124" s="21">
        <v>993543.88</v>
      </c>
      <c r="N124" s="21">
        <v>993543.88</v>
      </c>
      <c r="O124" s="21">
        <v>993543.88</v>
      </c>
      <c r="P124" s="22" t="str">
        <f>VLOOKUP(Tabela1[[#This Row],[cdsubacao]],LDO!$B$2:$D$115,3,0)</f>
        <v>LDO</v>
      </c>
      <c r="Q124" s="22" t="str">
        <f>CONCATENATE(Tabela1[[#This Row],[cdunidadegestora]]," - ",Tabela1[[#This Row],[nmunidadegestora]])</f>
        <v>530001 - Secretaria de Estado da Infraestrutura e Mobilidade</v>
      </c>
      <c r="R124" s="22" t="str">
        <f>CONCATENATE(Tabela1[[#This Row],[cdfuncao]]," - ",Tabela1[[#This Row],[nmfuncao]])</f>
        <v>26 - Transporte</v>
      </c>
      <c r="S124" s="23" t="str">
        <f>VLOOKUP(Tabela1[[#This Row],[cdsubacao]],LDO!$B$2:$E$115,4,0)</f>
        <v>8579 - Apoio ao sistema viário urbano - SIE</v>
      </c>
      <c r="T124" s="23" t="str">
        <f>CONCATENATE(Tabela1[[#This Row],[cdprograma]]," - ",Tabela1[[#This Row],[nmprograma]])</f>
        <v>105 - Mobilidade Urbana</v>
      </c>
    </row>
    <row r="125" spans="1:20" x14ac:dyDescent="0.25">
      <c r="A125">
        <v>230001</v>
      </c>
      <c r="B125" t="s">
        <v>344</v>
      </c>
      <c r="C125">
        <v>23</v>
      </c>
      <c r="D125" t="s">
        <v>258</v>
      </c>
      <c r="E125">
        <v>640</v>
      </c>
      <c r="F125" t="s">
        <v>259</v>
      </c>
      <c r="G125">
        <v>12731</v>
      </c>
      <c r="H125" t="s">
        <v>385</v>
      </c>
      <c r="I125">
        <v>44</v>
      </c>
      <c r="J125" t="s">
        <v>219</v>
      </c>
      <c r="K125" s="21">
        <v>23443220</v>
      </c>
      <c r="L125" s="21">
        <v>1405732.24</v>
      </c>
      <c r="M125" s="21">
        <v>1405732.24</v>
      </c>
      <c r="N125" s="21">
        <v>1405732.24</v>
      </c>
      <c r="O125" s="21">
        <v>1405732.24</v>
      </c>
      <c r="P125" s="22" t="e">
        <f>VLOOKUP(Tabela1[[#This Row],[cdsubacao]],LDO!$B$2:$D$115,3,0)</f>
        <v>#N/A</v>
      </c>
      <c r="Q125" s="22" t="str">
        <f>CONCATENATE(Tabela1[[#This Row],[cdunidadegestora]]," - ",Tabela1[[#This Row],[nmunidadegestora]])</f>
        <v>230001 - Secretaria de Estado do Turismo, Cultura e Esporte</v>
      </c>
      <c r="R125" s="22" t="str">
        <f>CONCATENATE(Tabela1[[#This Row],[cdfuncao]]," - ",Tabela1[[#This Row],[nmfuncao]])</f>
        <v>23 - Comércio e Serviços</v>
      </c>
      <c r="S125" s="23" t="e">
        <f>VLOOKUP(Tabela1[[#This Row],[cdsubacao]],LDO!$B$2:$E$115,4,0)</f>
        <v>#N/A</v>
      </c>
      <c r="T125" s="23" t="str">
        <f>CONCATENATE(Tabela1[[#This Row],[cdprograma]]," - ",Tabela1[[#This Row],[nmprograma]])</f>
        <v>640 - Desenvolvimento do Turismo Catarinense</v>
      </c>
    </row>
    <row r="126" spans="1:20" x14ac:dyDescent="0.25">
      <c r="A126">
        <v>160084</v>
      </c>
      <c r="B126" t="s">
        <v>370</v>
      </c>
      <c r="C126">
        <v>6</v>
      </c>
      <c r="D126" t="s">
        <v>182</v>
      </c>
      <c r="E126">
        <v>706</v>
      </c>
      <c r="F126" t="s">
        <v>183</v>
      </c>
      <c r="G126">
        <v>13133</v>
      </c>
      <c r="H126" t="s">
        <v>386</v>
      </c>
      <c r="I126">
        <v>33</v>
      </c>
      <c r="J126" t="s">
        <v>160</v>
      </c>
      <c r="K126" s="21">
        <v>5576521</v>
      </c>
      <c r="L126" s="21">
        <v>5856651.0099999998</v>
      </c>
      <c r="M126" s="21">
        <v>5508370.2000000002</v>
      </c>
      <c r="N126" s="21">
        <v>4770559.1500000004</v>
      </c>
      <c r="O126" s="21">
        <v>4770559.1500000004</v>
      </c>
      <c r="P126" s="22" t="e">
        <f>VLOOKUP(Tabela1[[#This Row],[cdsubacao]],LDO!$B$2:$D$115,3,0)</f>
        <v>#N/A</v>
      </c>
      <c r="Q126" s="22" t="str">
        <f>CONCATENATE(Tabela1[[#This Row],[cdunidadegestora]]," - ",Tabela1[[#This Row],[nmunidadegestora]])</f>
        <v>160084 - Fundo de Melhoria da Polícia Civil</v>
      </c>
      <c r="R126" s="22" t="str">
        <f>CONCATENATE(Tabela1[[#This Row],[cdfuncao]]," - ",Tabela1[[#This Row],[nmfuncao]])</f>
        <v>6 - Segurança Pública</v>
      </c>
      <c r="S126" s="23" t="e">
        <f>VLOOKUP(Tabela1[[#This Row],[cdsubacao]],LDO!$B$2:$E$115,4,0)</f>
        <v>#N/A</v>
      </c>
      <c r="T126" s="23" t="str">
        <f>CONCATENATE(Tabela1[[#This Row],[cdprograma]]," - ",Tabela1[[#This Row],[nmprograma]])</f>
        <v>706 - De Olho no Crime</v>
      </c>
    </row>
    <row r="127" spans="1:20" x14ac:dyDescent="0.25">
      <c r="A127">
        <v>160097</v>
      </c>
      <c r="B127" t="s">
        <v>181</v>
      </c>
      <c r="C127">
        <v>6</v>
      </c>
      <c r="D127" t="s">
        <v>182</v>
      </c>
      <c r="E127">
        <v>706</v>
      </c>
      <c r="F127" t="s">
        <v>183</v>
      </c>
      <c r="G127">
        <v>13128</v>
      </c>
      <c r="H127" t="s">
        <v>387</v>
      </c>
      <c r="I127">
        <v>33</v>
      </c>
      <c r="J127" t="s">
        <v>160</v>
      </c>
      <c r="K127" s="21">
        <v>554000</v>
      </c>
      <c r="L127" s="21">
        <v>149000</v>
      </c>
      <c r="M127" s="21">
        <v>115861.56</v>
      </c>
      <c r="N127" s="21">
        <v>93563.24</v>
      </c>
      <c r="O127" s="21">
        <v>89405.24</v>
      </c>
      <c r="P127" s="22" t="e">
        <f>VLOOKUP(Tabela1[[#This Row],[cdsubacao]],LDO!$B$2:$D$115,3,0)</f>
        <v>#N/A</v>
      </c>
      <c r="Q127" s="22" t="str">
        <f>CONCATENATE(Tabela1[[#This Row],[cdunidadegestora]]," - ",Tabela1[[#This Row],[nmunidadegestora]])</f>
        <v>160097 - Fundo de Melhoria da Polícia Militar</v>
      </c>
      <c r="R127" s="22" t="str">
        <f>CONCATENATE(Tabela1[[#This Row],[cdfuncao]]," - ",Tabela1[[#This Row],[nmfuncao]])</f>
        <v>6 - Segurança Pública</v>
      </c>
      <c r="S127" s="23" t="e">
        <f>VLOOKUP(Tabela1[[#This Row],[cdsubacao]],LDO!$B$2:$E$115,4,0)</f>
        <v>#N/A</v>
      </c>
      <c r="T127" s="23" t="str">
        <f>CONCATENATE(Tabela1[[#This Row],[cdprograma]]," - ",Tabela1[[#This Row],[nmprograma]])</f>
        <v>706 - De Olho no Crime</v>
      </c>
    </row>
    <row r="128" spans="1:20" x14ac:dyDescent="0.25">
      <c r="A128">
        <v>410051</v>
      </c>
      <c r="B128" t="s">
        <v>230</v>
      </c>
      <c r="C128">
        <v>4</v>
      </c>
      <c r="D128" t="s">
        <v>169</v>
      </c>
      <c r="E128">
        <v>850</v>
      </c>
      <c r="F128" t="s">
        <v>163</v>
      </c>
      <c r="G128">
        <v>13603</v>
      </c>
      <c r="H128" t="s">
        <v>388</v>
      </c>
      <c r="I128">
        <v>33</v>
      </c>
      <c r="J128" t="s">
        <v>160</v>
      </c>
      <c r="K128" s="21">
        <v>101238</v>
      </c>
      <c r="L128" s="21">
        <v>103366.7</v>
      </c>
      <c r="M128" s="21">
        <v>103366.7</v>
      </c>
      <c r="N128" s="21">
        <v>103366.7</v>
      </c>
      <c r="O128" s="21">
        <v>103366.7</v>
      </c>
      <c r="P128" s="22" t="e">
        <f>VLOOKUP(Tabela1[[#This Row],[cdsubacao]],LDO!$B$2:$D$115,3,0)</f>
        <v>#N/A</v>
      </c>
      <c r="Q128" s="22" t="str">
        <f>CONCATENATE(Tabela1[[#This Row],[cdunidadegestora]]," - ",Tabela1[[#This Row],[nmunidadegestora]])</f>
        <v>410051 - Agência de Desenvolvimento Regional de Blumenau</v>
      </c>
      <c r="R128" s="22" t="str">
        <f>CONCATENATE(Tabela1[[#This Row],[cdfuncao]]," - ",Tabela1[[#This Row],[nmfuncao]])</f>
        <v>4 - Administração</v>
      </c>
      <c r="S128" s="23" t="e">
        <f>VLOOKUP(Tabela1[[#This Row],[cdsubacao]],LDO!$B$2:$E$115,4,0)</f>
        <v>#N/A</v>
      </c>
      <c r="T12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9" spans="1:20" x14ac:dyDescent="0.25">
      <c r="A129">
        <v>180001</v>
      </c>
      <c r="B129" t="s">
        <v>210</v>
      </c>
      <c r="C129">
        <v>4</v>
      </c>
      <c r="D129" t="s">
        <v>169</v>
      </c>
      <c r="E129">
        <v>208</v>
      </c>
      <c r="F129" t="s">
        <v>211</v>
      </c>
      <c r="G129">
        <v>13196</v>
      </c>
      <c r="H129" t="s">
        <v>389</v>
      </c>
      <c r="I129">
        <v>33</v>
      </c>
      <c r="J129" t="s">
        <v>160</v>
      </c>
      <c r="K129" s="21">
        <v>8000</v>
      </c>
      <c r="L129" s="21">
        <v>0</v>
      </c>
      <c r="M129" s="21">
        <v>0</v>
      </c>
      <c r="N129" s="21">
        <v>0</v>
      </c>
      <c r="O129" s="21">
        <v>0</v>
      </c>
      <c r="P129" s="22" t="e">
        <f>VLOOKUP(Tabela1[[#This Row],[cdsubacao]],LDO!$B$2:$D$115,3,0)</f>
        <v>#N/A</v>
      </c>
      <c r="Q129" s="22" t="str">
        <f>CONCATENATE(Tabela1[[#This Row],[cdunidadegestora]]," - ",Tabela1[[#This Row],[nmunidadegestora]])</f>
        <v>180001 - Secretaria de Estado do Planejamento</v>
      </c>
      <c r="R129" s="22" t="str">
        <f>CONCATENATE(Tabela1[[#This Row],[cdfuncao]]," - ",Tabela1[[#This Row],[nmfuncao]])</f>
        <v>4 - Administração</v>
      </c>
      <c r="S129" s="23" t="e">
        <f>VLOOKUP(Tabela1[[#This Row],[cdsubacao]],LDO!$B$2:$E$115,4,0)</f>
        <v>#N/A</v>
      </c>
      <c r="T129" s="23" t="str">
        <f>CONCATENATE(Tabela1[[#This Row],[cdprograma]]," - ",Tabela1[[#This Row],[nmprograma]])</f>
        <v>208 - Planejamento Estratégico de Desenvolvimento e Gestão de Informações</v>
      </c>
    </row>
    <row r="130" spans="1:20" x14ac:dyDescent="0.25">
      <c r="A130">
        <v>520090</v>
      </c>
      <c r="B130" t="s">
        <v>390</v>
      </c>
      <c r="C130">
        <v>4</v>
      </c>
      <c r="D130" t="s">
        <v>169</v>
      </c>
      <c r="E130">
        <v>100</v>
      </c>
      <c r="F130" t="s">
        <v>310</v>
      </c>
      <c r="G130">
        <v>13416</v>
      </c>
      <c r="H130" t="s">
        <v>391</v>
      </c>
      <c r="I130">
        <v>44</v>
      </c>
      <c r="J130" t="s">
        <v>219</v>
      </c>
      <c r="K130" s="21">
        <v>0</v>
      </c>
      <c r="L130" s="21">
        <v>739709.99</v>
      </c>
      <c r="M130" s="21">
        <v>467221.86</v>
      </c>
      <c r="N130" s="21">
        <v>467221.86</v>
      </c>
      <c r="O130" s="21">
        <v>467221.86</v>
      </c>
      <c r="P130" s="22" t="e">
        <f>VLOOKUP(Tabela1[[#This Row],[cdsubacao]],LDO!$B$2:$D$115,3,0)</f>
        <v>#N/A</v>
      </c>
      <c r="Q130" s="22" t="str">
        <f>CONCATENATE(Tabela1[[#This Row],[cdunidadegestora]]," - ",Tabela1[[#This Row],[nmunidadegestora]])</f>
        <v>520090 - Fundo Estadual de Apoio aos Municípios</v>
      </c>
      <c r="R130" s="22" t="str">
        <f>CONCATENATE(Tabela1[[#This Row],[cdfuncao]]," - ",Tabela1[[#This Row],[nmfuncao]])</f>
        <v>4 - Administração</v>
      </c>
      <c r="S130" s="23" t="e">
        <f>VLOOKUP(Tabela1[[#This Row],[cdsubacao]],LDO!$B$2:$E$115,4,0)</f>
        <v>#N/A</v>
      </c>
      <c r="T130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131" spans="1:20" x14ac:dyDescent="0.25">
      <c r="A131">
        <v>160084</v>
      </c>
      <c r="B131" t="s">
        <v>370</v>
      </c>
      <c r="C131">
        <v>6</v>
      </c>
      <c r="D131" t="s">
        <v>182</v>
      </c>
      <c r="E131">
        <v>707</v>
      </c>
      <c r="F131" t="s">
        <v>336</v>
      </c>
      <c r="G131">
        <v>11846</v>
      </c>
      <c r="H131" t="s">
        <v>392</v>
      </c>
      <c r="I131">
        <v>44</v>
      </c>
      <c r="J131" t="s">
        <v>219</v>
      </c>
      <c r="K131" s="21">
        <v>500000</v>
      </c>
      <c r="L131" s="21">
        <v>101819.3</v>
      </c>
      <c r="M131" s="21">
        <v>38898.199999999997</v>
      </c>
      <c r="N131" s="21">
        <v>11330</v>
      </c>
      <c r="O131" s="21">
        <v>11330</v>
      </c>
      <c r="P131" s="22" t="e">
        <f>VLOOKUP(Tabela1[[#This Row],[cdsubacao]],LDO!$B$2:$D$115,3,0)</f>
        <v>#N/A</v>
      </c>
      <c r="Q131" s="22" t="str">
        <f>CONCATENATE(Tabela1[[#This Row],[cdunidadegestora]]," - ",Tabela1[[#This Row],[nmunidadegestora]])</f>
        <v>160084 - Fundo de Melhoria da Polícia Civil</v>
      </c>
      <c r="R131" s="22" t="str">
        <f>CONCATENATE(Tabela1[[#This Row],[cdfuncao]]," - ",Tabela1[[#This Row],[nmfuncao]])</f>
        <v>6 - Segurança Pública</v>
      </c>
      <c r="S131" s="23" t="e">
        <f>VLOOKUP(Tabela1[[#This Row],[cdsubacao]],LDO!$B$2:$E$115,4,0)</f>
        <v>#N/A</v>
      </c>
      <c r="T131" s="23" t="str">
        <f>CONCATENATE(Tabela1[[#This Row],[cdprograma]]," - ",Tabela1[[#This Row],[nmprograma]])</f>
        <v>707 - Suporte Institucional Integrado</v>
      </c>
    </row>
    <row r="132" spans="1:20" x14ac:dyDescent="0.25">
      <c r="A132">
        <v>540096</v>
      </c>
      <c r="B132" t="s">
        <v>235</v>
      </c>
      <c r="C132">
        <v>14</v>
      </c>
      <c r="D132" t="s">
        <v>216</v>
      </c>
      <c r="E132">
        <v>760</v>
      </c>
      <c r="F132" t="s">
        <v>217</v>
      </c>
      <c r="G132">
        <v>10920</v>
      </c>
      <c r="H132" t="s">
        <v>393</v>
      </c>
      <c r="I132">
        <v>33</v>
      </c>
      <c r="J132" t="s">
        <v>160</v>
      </c>
      <c r="K132" s="21">
        <v>500000</v>
      </c>
      <c r="L132" s="21">
        <v>2501005.19</v>
      </c>
      <c r="M132" s="21">
        <v>611335.01</v>
      </c>
      <c r="N132" s="21">
        <v>332673.01</v>
      </c>
      <c r="O132" s="21">
        <v>332673.01</v>
      </c>
      <c r="P132" s="22" t="e">
        <f>VLOOKUP(Tabela1[[#This Row],[cdsubacao]],LDO!$B$2:$D$115,3,0)</f>
        <v>#N/A</v>
      </c>
      <c r="Q132" s="22" t="str">
        <f>CONCATENATE(Tabela1[[#This Row],[cdunidadegestora]]," - ",Tabela1[[#This Row],[nmunidadegestora]])</f>
        <v>540096 - Fundo Penitenciário do Estado de Santa Catarina - FUPESC</v>
      </c>
      <c r="R132" s="22" t="str">
        <f>CONCATENATE(Tabela1[[#This Row],[cdfuncao]]," - ",Tabela1[[#This Row],[nmfuncao]])</f>
        <v>14 - Direitos da Cidadania</v>
      </c>
      <c r="S132" s="23" t="e">
        <f>VLOOKUP(Tabela1[[#This Row],[cdsubacao]],LDO!$B$2:$E$115,4,0)</f>
        <v>#N/A</v>
      </c>
      <c r="T132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33" spans="1:20" x14ac:dyDescent="0.25">
      <c r="A133">
        <v>530025</v>
      </c>
      <c r="B133" t="s">
        <v>238</v>
      </c>
      <c r="C133">
        <v>26</v>
      </c>
      <c r="D133" t="s">
        <v>179</v>
      </c>
      <c r="E133">
        <v>110</v>
      </c>
      <c r="F133" t="s">
        <v>1430</v>
      </c>
      <c r="G133">
        <v>1239</v>
      </c>
      <c r="H133" t="s">
        <v>394</v>
      </c>
      <c r="I133">
        <v>44</v>
      </c>
      <c r="J133" t="s">
        <v>219</v>
      </c>
      <c r="K133" s="21">
        <v>17000000</v>
      </c>
      <c r="L133" s="21">
        <v>0</v>
      </c>
      <c r="M133" s="21">
        <v>0</v>
      </c>
      <c r="N133" s="21">
        <v>0</v>
      </c>
      <c r="O133" s="21">
        <v>0</v>
      </c>
      <c r="P133" s="22" t="str">
        <f>VLOOKUP(Tabela1[[#This Row],[cdsubacao]],LDO!$B$2:$D$115,3,0)</f>
        <v>LDO</v>
      </c>
      <c r="Q133" s="22" t="str">
        <f>CONCATENATE(Tabela1[[#This Row],[cdunidadegestora]]," - ",Tabela1[[#This Row],[nmunidadegestora]])</f>
        <v>530025 - Departamento Estadual de Infraestrutura</v>
      </c>
      <c r="R133" s="22" t="str">
        <f>CONCATENATE(Tabela1[[#This Row],[cdfuncao]]," - ",Tabela1[[#This Row],[nmfuncao]])</f>
        <v>26 - Transporte</v>
      </c>
      <c r="S133" s="23" t="str">
        <f>VLOOKUP(Tabela1[[#This Row],[cdsubacao]],LDO!$B$2:$E$115,4,0)</f>
        <v>1239 - Pavimentação da SC-390, trecho Anita Garibaldi – Celso Ramos</v>
      </c>
      <c r="T133" s="23" t="str">
        <f>CONCATENATE(Tabela1[[#This Row],[cdprograma]]," - ",Tabela1[[#This Row],[nmprograma]])</f>
        <v>110 - Construção de Rodovias</v>
      </c>
    </row>
    <row r="134" spans="1:20" x14ac:dyDescent="0.25">
      <c r="A134">
        <v>480091</v>
      </c>
      <c r="B134" t="s">
        <v>157</v>
      </c>
      <c r="C134">
        <v>10</v>
      </c>
      <c r="D134" t="s">
        <v>158</v>
      </c>
      <c r="E134">
        <v>430</v>
      </c>
      <c r="F134" t="s">
        <v>159</v>
      </c>
      <c r="G134">
        <v>12182</v>
      </c>
      <c r="H134" t="s">
        <v>395</v>
      </c>
      <c r="I134">
        <v>33</v>
      </c>
      <c r="J134" t="s">
        <v>160</v>
      </c>
      <c r="K134" s="21">
        <v>100000</v>
      </c>
      <c r="L134" s="21">
        <v>0</v>
      </c>
      <c r="M134" s="21">
        <v>0</v>
      </c>
      <c r="N134" s="21">
        <v>0</v>
      </c>
      <c r="O134" s="21">
        <v>0</v>
      </c>
      <c r="P134" s="22" t="e">
        <f>VLOOKUP(Tabela1[[#This Row],[cdsubacao]],LDO!$B$2:$D$115,3,0)</f>
        <v>#N/A</v>
      </c>
      <c r="Q134" s="22" t="str">
        <f>CONCATENATE(Tabela1[[#This Row],[cdunidadegestora]]," - ",Tabela1[[#This Row],[nmunidadegestora]])</f>
        <v>480091 - Fundo Estadual de Saúde</v>
      </c>
      <c r="R134" s="22" t="str">
        <f>CONCATENATE(Tabela1[[#This Row],[cdfuncao]]," - ",Tabela1[[#This Row],[nmfuncao]])</f>
        <v>10 - Saúde</v>
      </c>
      <c r="S134" s="23" t="e">
        <f>VLOOKUP(Tabela1[[#This Row],[cdsubacao]],LDO!$B$2:$E$115,4,0)</f>
        <v>#N/A</v>
      </c>
      <c r="T134" s="23" t="str">
        <f>CONCATENATE(Tabela1[[#This Row],[cdprograma]]," - ",Tabela1[[#This Row],[nmprograma]])</f>
        <v>430 - Atenção de Média e Alta Complexidade Ambulatorial e Hospitalar</v>
      </c>
    </row>
    <row r="135" spans="1:20" x14ac:dyDescent="0.25">
      <c r="A135">
        <v>540096</v>
      </c>
      <c r="B135" t="s">
        <v>235</v>
      </c>
      <c r="C135">
        <v>4</v>
      </c>
      <c r="D135" t="s">
        <v>169</v>
      </c>
      <c r="E135">
        <v>900</v>
      </c>
      <c r="F135" t="s">
        <v>176</v>
      </c>
      <c r="G135">
        <v>12753</v>
      </c>
      <c r="H135" t="s">
        <v>396</v>
      </c>
      <c r="I135">
        <v>44</v>
      </c>
      <c r="J135" t="s">
        <v>219</v>
      </c>
      <c r="K135" s="21">
        <v>0</v>
      </c>
      <c r="L135" s="21">
        <v>27200</v>
      </c>
      <c r="M135" s="21">
        <v>0</v>
      </c>
      <c r="N135" s="21">
        <v>0</v>
      </c>
      <c r="O135" s="21">
        <v>0</v>
      </c>
      <c r="P135" s="22" t="e">
        <f>VLOOKUP(Tabela1[[#This Row],[cdsubacao]],LDO!$B$2:$D$115,3,0)</f>
        <v>#N/A</v>
      </c>
      <c r="Q135" s="22" t="str">
        <f>CONCATENATE(Tabela1[[#This Row],[cdunidadegestora]]," - ",Tabela1[[#This Row],[nmunidadegestora]])</f>
        <v>540096 - Fundo Penitenciário do Estado de Santa Catarina - FUPESC</v>
      </c>
      <c r="R135" s="22" t="str">
        <f>CONCATENATE(Tabela1[[#This Row],[cdfuncao]]," - ",Tabela1[[#This Row],[nmfuncao]])</f>
        <v>4 - Administração</v>
      </c>
      <c r="S135" s="23" t="e">
        <f>VLOOKUP(Tabela1[[#This Row],[cdsubacao]],LDO!$B$2:$E$115,4,0)</f>
        <v>#N/A</v>
      </c>
      <c r="T135" s="23" t="str">
        <f>CONCATENATE(Tabela1[[#This Row],[cdprograma]]," - ",Tabela1[[#This Row],[nmprograma]])</f>
        <v>900 - Gestão Administrativa - Poder Executivo</v>
      </c>
    </row>
    <row r="136" spans="1:20" x14ac:dyDescent="0.25">
      <c r="A136">
        <v>520091</v>
      </c>
      <c r="B136" t="s">
        <v>397</v>
      </c>
      <c r="C136">
        <v>4</v>
      </c>
      <c r="D136" t="s">
        <v>169</v>
      </c>
      <c r="E136">
        <v>200</v>
      </c>
      <c r="F136" t="s">
        <v>398</v>
      </c>
      <c r="G136">
        <v>12975</v>
      </c>
      <c r="H136" t="s">
        <v>399</v>
      </c>
      <c r="I136">
        <v>45</v>
      </c>
      <c r="J136" t="s">
        <v>400</v>
      </c>
      <c r="K136" s="21">
        <v>14735213</v>
      </c>
      <c r="L136" s="21">
        <v>0</v>
      </c>
      <c r="M136" s="21">
        <v>0</v>
      </c>
      <c r="N136" s="21">
        <v>0</v>
      </c>
      <c r="O136" s="21">
        <v>0</v>
      </c>
      <c r="P136" s="22" t="e">
        <f>VLOOKUP(Tabela1[[#This Row],[cdsubacao]],LDO!$B$2:$D$115,3,0)</f>
        <v>#N/A</v>
      </c>
      <c r="Q136" s="22" t="str">
        <f>CONCATENATE(Tabela1[[#This Row],[cdunidadegestora]]," - ",Tabela1[[#This Row],[nmunidadegestora]])</f>
        <v>520091 - Fundo de Apoio ao Desenvolvimento Empresarial de Santa Catarina</v>
      </c>
      <c r="R136" s="22" t="str">
        <f>CONCATENATE(Tabela1[[#This Row],[cdfuncao]]," - ",Tabela1[[#This Row],[nmfuncao]])</f>
        <v>4 - Administração</v>
      </c>
      <c r="S136" s="23" t="e">
        <f>VLOOKUP(Tabela1[[#This Row],[cdsubacao]],LDO!$B$2:$E$115,4,0)</f>
        <v>#N/A</v>
      </c>
      <c r="T136" s="23" t="str">
        <f>CONCATENATE(Tabela1[[#This Row],[cdprograma]]," - ",Tabela1[[#This Row],[nmprograma]])</f>
        <v>200 - Competitividade e Excelência Econômica</v>
      </c>
    </row>
    <row r="137" spans="1:20" x14ac:dyDescent="0.25">
      <c r="A137">
        <v>450001</v>
      </c>
      <c r="B137" t="s">
        <v>318</v>
      </c>
      <c r="C137">
        <v>12</v>
      </c>
      <c r="D137" t="s">
        <v>188</v>
      </c>
      <c r="E137">
        <v>610</v>
      </c>
      <c r="F137" t="s">
        <v>189</v>
      </c>
      <c r="G137">
        <v>14227</v>
      </c>
      <c r="H137" t="s">
        <v>401</v>
      </c>
      <c r="I137">
        <v>33</v>
      </c>
      <c r="J137" t="s">
        <v>160</v>
      </c>
      <c r="K137" s="21">
        <v>0</v>
      </c>
      <c r="L137" s="21">
        <v>4284849.66</v>
      </c>
      <c r="M137" s="21">
        <v>2167442.41</v>
      </c>
      <c r="N137" s="21">
        <v>372376.15</v>
      </c>
      <c r="O137" s="21">
        <v>301376.15000000002</v>
      </c>
      <c r="P137" s="22" t="e">
        <f>VLOOKUP(Tabela1[[#This Row],[cdsubacao]],LDO!$B$2:$D$115,3,0)</f>
        <v>#N/A</v>
      </c>
      <c r="Q137" s="22" t="str">
        <f>CONCATENATE(Tabela1[[#This Row],[cdunidadegestora]]," - ",Tabela1[[#This Row],[nmunidadegestora]])</f>
        <v>450001 - Secretaria de Estado da Educação</v>
      </c>
      <c r="R137" s="22" t="str">
        <f>CONCATENATE(Tabela1[[#This Row],[cdfuncao]]," - ",Tabela1[[#This Row],[nmfuncao]])</f>
        <v>12 - Educação</v>
      </c>
      <c r="S137" s="23" t="e">
        <f>VLOOKUP(Tabela1[[#This Row],[cdsubacao]],LDO!$B$2:$E$115,4,0)</f>
        <v>#N/A</v>
      </c>
      <c r="T137" s="23" t="str">
        <f>CONCATENATE(Tabela1[[#This Row],[cdprograma]]," - ",Tabela1[[#This Row],[nmprograma]])</f>
        <v>610 - Educação Básica com Qualidade e Equidade</v>
      </c>
    </row>
    <row r="138" spans="1:20" x14ac:dyDescent="0.25">
      <c r="A138">
        <v>450001</v>
      </c>
      <c r="B138" t="s">
        <v>318</v>
      </c>
      <c r="C138">
        <v>12</v>
      </c>
      <c r="D138" t="s">
        <v>188</v>
      </c>
      <c r="E138">
        <v>610</v>
      </c>
      <c r="F138" t="s">
        <v>189</v>
      </c>
      <c r="G138">
        <v>7113</v>
      </c>
      <c r="H138" t="s">
        <v>402</v>
      </c>
      <c r="I138">
        <v>33</v>
      </c>
      <c r="J138" t="s">
        <v>160</v>
      </c>
      <c r="K138" s="21">
        <v>6000000</v>
      </c>
      <c r="L138" s="21">
        <v>3824322.67</v>
      </c>
      <c r="M138" s="21">
        <v>2745922.67</v>
      </c>
      <c r="N138" s="21">
        <v>1404837.05</v>
      </c>
      <c r="O138" s="21">
        <v>1232712.05</v>
      </c>
      <c r="P138" s="22" t="e">
        <f>VLOOKUP(Tabela1[[#This Row],[cdsubacao]],LDO!$B$2:$D$115,3,0)</f>
        <v>#N/A</v>
      </c>
      <c r="Q138" s="22" t="str">
        <f>CONCATENATE(Tabela1[[#This Row],[cdunidadegestora]]," - ",Tabela1[[#This Row],[nmunidadegestora]])</f>
        <v>450001 - Secretaria de Estado da Educação</v>
      </c>
      <c r="R138" s="22" t="str">
        <f>CONCATENATE(Tabela1[[#This Row],[cdfuncao]]," - ",Tabela1[[#This Row],[nmfuncao]])</f>
        <v>12 - Educação</v>
      </c>
      <c r="S138" s="23" t="e">
        <f>VLOOKUP(Tabela1[[#This Row],[cdsubacao]],LDO!$B$2:$E$115,4,0)</f>
        <v>#N/A</v>
      </c>
      <c r="T138" s="23" t="str">
        <f>CONCATENATE(Tabela1[[#This Row],[cdprograma]]," - ",Tabela1[[#This Row],[nmprograma]])</f>
        <v>610 - Educação Básica com Qualidade e Equidade</v>
      </c>
    </row>
    <row r="139" spans="1:20" x14ac:dyDescent="0.25">
      <c r="A139">
        <v>520030</v>
      </c>
      <c r="B139" t="s">
        <v>403</v>
      </c>
      <c r="C139">
        <v>4</v>
      </c>
      <c r="D139" t="s">
        <v>169</v>
      </c>
      <c r="E139">
        <v>850</v>
      </c>
      <c r="F139" t="s">
        <v>163</v>
      </c>
      <c r="G139">
        <v>10937</v>
      </c>
      <c r="H139" t="s">
        <v>404</v>
      </c>
      <c r="I139">
        <v>33</v>
      </c>
      <c r="J139" t="s">
        <v>160</v>
      </c>
      <c r="K139" s="21">
        <v>20000</v>
      </c>
      <c r="L139" s="21">
        <v>15000</v>
      </c>
      <c r="M139" s="21">
        <v>0</v>
      </c>
      <c r="N139" s="21">
        <v>0</v>
      </c>
      <c r="O139" s="21">
        <v>0</v>
      </c>
      <c r="P139" s="22" t="e">
        <f>VLOOKUP(Tabela1[[#This Row],[cdsubacao]],LDO!$B$2:$D$115,3,0)</f>
        <v>#N/A</v>
      </c>
      <c r="Q139" s="22" t="str">
        <f>CONCATENATE(Tabela1[[#This Row],[cdunidadegestora]]," - ",Tabela1[[#This Row],[nmunidadegestora]])</f>
        <v>520030 - Fundação Escola de Governo - ENA</v>
      </c>
      <c r="R139" s="22" t="str">
        <f>CONCATENATE(Tabela1[[#This Row],[cdfuncao]]," - ",Tabela1[[#This Row],[nmfuncao]])</f>
        <v>4 - Administração</v>
      </c>
      <c r="S139" s="23" t="e">
        <f>VLOOKUP(Tabela1[[#This Row],[cdsubacao]],LDO!$B$2:$E$115,4,0)</f>
        <v>#N/A</v>
      </c>
      <c r="T13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0" spans="1:20" x14ac:dyDescent="0.25">
      <c r="A140">
        <v>480091</v>
      </c>
      <c r="B140" t="s">
        <v>157</v>
      </c>
      <c r="C140">
        <v>10</v>
      </c>
      <c r="D140" t="s">
        <v>158</v>
      </c>
      <c r="E140">
        <v>430</v>
      </c>
      <c r="F140" t="s">
        <v>159</v>
      </c>
      <c r="G140">
        <v>13314</v>
      </c>
      <c r="H140" t="s">
        <v>405</v>
      </c>
      <c r="I140">
        <v>44</v>
      </c>
      <c r="J140" t="s">
        <v>219</v>
      </c>
      <c r="K140" s="21">
        <v>100000</v>
      </c>
      <c r="L140" s="21">
        <v>0</v>
      </c>
      <c r="M140" s="21">
        <v>0</v>
      </c>
      <c r="N140" s="21">
        <v>0</v>
      </c>
      <c r="O140" s="21">
        <v>0</v>
      </c>
      <c r="P140" s="22" t="e">
        <f>VLOOKUP(Tabela1[[#This Row],[cdsubacao]],LDO!$B$2:$D$115,3,0)</f>
        <v>#N/A</v>
      </c>
      <c r="Q140" s="22" t="str">
        <f>CONCATENATE(Tabela1[[#This Row],[cdunidadegestora]]," - ",Tabela1[[#This Row],[nmunidadegestora]])</f>
        <v>480091 - Fundo Estadual de Saúde</v>
      </c>
      <c r="R140" s="22" t="str">
        <f>CONCATENATE(Tabela1[[#This Row],[cdfuncao]]," - ",Tabela1[[#This Row],[nmfuncao]])</f>
        <v>10 - Saúde</v>
      </c>
      <c r="S140" s="23" t="e">
        <f>VLOOKUP(Tabela1[[#This Row],[cdsubacao]],LDO!$B$2:$E$115,4,0)</f>
        <v>#N/A</v>
      </c>
      <c r="T140" s="23" t="str">
        <f>CONCATENATE(Tabela1[[#This Row],[cdprograma]]," - ",Tabela1[[#This Row],[nmprograma]])</f>
        <v>430 - Atenção de Média e Alta Complexidade Ambulatorial e Hospitalar</v>
      </c>
    </row>
    <row r="141" spans="1:20" x14ac:dyDescent="0.25">
      <c r="A141">
        <v>160097</v>
      </c>
      <c r="B141" t="s">
        <v>181</v>
      </c>
      <c r="C141">
        <v>26</v>
      </c>
      <c r="D141" t="s">
        <v>179</v>
      </c>
      <c r="E141">
        <v>130</v>
      </c>
      <c r="F141" t="s">
        <v>208</v>
      </c>
      <c r="G141">
        <v>122</v>
      </c>
      <c r="H141" t="s">
        <v>406</v>
      </c>
      <c r="I141">
        <v>33</v>
      </c>
      <c r="J141" t="s">
        <v>160</v>
      </c>
      <c r="K141" s="21">
        <v>0</v>
      </c>
      <c r="L141" s="21">
        <v>827678.91</v>
      </c>
      <c r="M141" s="21">
        <v>827678.91</v>
      </c>
      <c r="N141" s="21">
        <v>827678.91</v>
      </c>
      <c r="O141" s="21">
        <v>827678.91</v>
      </c>
      <c r="P141" s="22" t="e">
        <f>VLOOKUP(Tabela1[[#This Row],[cdsubacao]],LDO!$B$2:$D$115,3,0)</f>
        <v>#N/A</v>
      </c>
      <c r="Q141" s="22" t="str">
        <f>CONCATENATE(Tabela1[[#This Row],[cdunidadegestora]]," - ",Tabela1[[#This Row],[nmunidadegestora]])</f>
        <v>160097 - Fundo de Melhoria da Polícia Militar</v>
      </c>
      <c r="R141" s="22" t="str">
        <f>CONCATENATE(Tabela1[[#This Row],[cdfuncao]]," - ",Tabela1[[#This Row],[nmfuncao]])</f>
        <v>26 - Transporte</v>
      </c>
      <c r="S141" s="23" t="e">
        <f>VLOOKUP(Tabela1[[#This Row],[cdsubacao]],LDO!$B$2:$E$115,4,0)</f>
        <v>#N/A</v>
      </c>
      <c r="T141" s="23" t="str">
        <f>CONCATENATE(Tabela1[[#This Row],[cdprograma]]," - ",Tabela1[[#This Row],[nmprograma]])</f>
        <v>130 - Conservação e Segurança Rodoviária</v>
      </c>
    </row>
    <row r="142" spans="1:20" x14ac:dyDescent="0.25">
      <c r="A142">
        <v>160084</v>
      </c>
      <c r="B142" t="s">
        <v>370</v>
      </c>
      <c r="C142">
        <v>6</v>
      </c>
      <c r="D142" t="s">
        <v>182</v>
      </c>
      <c r="E142">
        <v>707</v>
      </c>
      <c r="F142" t="s">
        <v>336</v>
      </c>
      <c r="G142">
        <v>13142</v>
      </c>
      <c r="H142" t="s">
        <v>407</v>
      </c>
      <c r="I142">
        <v>33</v>
      </c>
      <c r="J142" t="s">
        <v>160</v>
      </c>
      <c r="K142" s="21">
        <v>15200000</v>
      </c>
      <c r="L142" s="21">
        <v>12488605.17</v>
      </c>
      <c r="M142" s="21">
        <v>12284144.91</v>
      </c>
      <c r="N142" s="21">
        <v>11278717.48</v>
      </c>
      <c r="O142" s="21">
        <v>11278717.48</v>
      </c>
      <c r="P142" s="22" t="e">
        <f>VLOOKUP(Tabela1[[#This Row],[cdsubacao]],LDO!$B$2:$D$115,3,0)</f>
        <v>#N/A</v>
      </c>
      <c r="Q142" s="22" t="str">
        <f>CONCATENATE(Tabela1[[#This Row],[cdunidadegestora]]," - ",Tabela1[[#This Row],[nmunidadegestora]])</f>
        <v>160084 - Fundo de Melhoria da Polícia Civil</v>
      </c>
      <c r="R142" s="22" t="str">
        <f>CONCATENATE(Tabela1[[#This Row],[cdfuncao]]," - ",Tabela1[[#This Row],[nmfuncao]])</f>
        <v>6 - Segurança Pública</v>
      </c>
      <c r="S142" s="23" t="e">
        <f>VLOOKUP(Tabela1[[#This Row],[cdsubacao]],LDO!$B$2:$E$115,4,0)</f>
        <v>#N/A</v>
      </c>
      <c r="T142" s="23" t="str">
        <f>CONCATENATE(Tabela1[[#This Row],[cdprograma]]," - ",Tabela1[[#This Row],[nmprograma]])</f>
        <v>707 - Suporte Institucional Integrado</v>
      </c>
    </row>
    <row r="143" spans="1:20" x14ac:dyDescent="0.25">
      <c r="A143">
        <v>410051</v>
      </c>
      <c r="B143" t="s">
        <v>230</v>
      </c>
      <c r="C143">
        <v>4</v>
      </c>
      <c r="D143" t="s">
        <v>169</v>
      </c>
      <c r="E143">
        <v>850</v>
      </c>
      <c r="F143" t="s">
        <v>163</v>
      </c>
      <c r="G143">
        <v>13603</v>
      </c>
      <c r="H143" t="s">
        <v>388</v>
      </c>
      <c r="I143">
        <v>31</v>
      </c>
      <c r="J143" t="s">
        <v>165</v>
      </c>
      <c r="K143" s="21">
        <v>3498762</v>
      </c>
      <c r="L143" s="21">
        <v>1489218.39</v>
      </c>
      <c r="M143" s="21">
        <v>1489218.39</v>
      </c>
      <c r="N143" s="21">
        <v>1489218.39</v>
      </c>
      <c r="O143" s="21">
        <v>1489218.39</v>
      </c>
      <c r="P143" s="22" t="e">
        <f>VLOOKUP(Tabela1[[#This Row],[cdsubacao]],LDO!$B$2:$D$115,3,0)</f>
        <v>#N/A</v>
      </c>
      <c r="Q143" s="22" t="str">
        <f>CONCATENATE(Tabela1[[#This Row],[cdunidadegestora]]," - ",Tabela1[[#This Row],[nmunidadegestora]])</f>
        <v>410051 - Agência de Desenvolvimento Regional de Blumenau</v>
      </c>
      <c r="R143" s="22" t="str">
        <f>CONCATENATE(Tabela1[[#This Row],[cdfuncao]]," - ",Tabela1[[#This Row],[nmfuncao]])</f>
        <v>4 - Administração</v>
      </c>
      <c r="S143" s="23" t="e">
        <f>VLOOKUP(Tabela1[[#This Row],[cdsubacao]],LDO!$B$2:$E$115,4,0)</f>
        <v>#N/A</v>
      </c>
      <c r="T14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4" spans="1:20" x14ac:dyDescent="0.25">
      <c r="A144">
        <v>410059</v>
      </c>
      <c r="B144" t="s">
        <v>408</v>
      </c>
      <c r="C144">
        <v>12</v>
      </c>
      <c r="D144" t="s">
        <v>188</v>
      </c>
      <c r="E144">
        <v>625</v>
      </c>
      <c r="F144" t="s">
        <v>196</v>
      </c>
      <c r="G144">
        <v>13970</v>
      </c>
      <c r="H144" t="s">
        <v>409</v>
      </c>
      <c r="I144">
        <v>33</v>
      </c>
      <c r="J144" t="s">
        <v>160</v>
      </c>
      <c r="K144" s="21">
        <v>150064</v>
      </c>
      <c r="L144" s="21">
        <v>36218.17</v>
      </c>
      <c r="M144" s="21">
        <v>36218.17</v>
      </c>
      <c r="N144" s="21">
        <v>36218.17</v>
      </c>
      <c r="O144" s="21">
        <v>36218.17</v>
      </c>
      <c r="P144" s="22" t="e">
        <f>VLOOKUP(Tabela1[[#This Row],[cdsubacao]],LDO!$B$2:$D$115,3,0)</f>
        <v>#N/A</v>
      </c>
      <c r="Q144" s="22" t="str">
        <f>CONCATENATE(Tabela1[[#This Row],[cdunidadegestora]]," - ",Tabela1[[#This Row],[nmunidadegestora]])</f>
        <v>410059 - Agência de Desenvolvimento Regional de Jaraguá do Sul</v>
      </c>
      <c r="R144" s="22" t="str">
        <f>CONCATENATE(Tabela1[[#This Row],[cdfuncao]]," - ",Tabela1[[#This Row],[nmfuncao]])</f>
        <v>12 - Educação</v>
      </c>
      <c r="S144" s="23" t="e">
        <f>VLOOKUP(Tabela1[[#This Row],[cdsubacao]],LDO!$B$2:$E$115,4,0)</f>
        <v>#N/A</v>
      </c>
      <c r="T144" s="23" t="str">
        <f>CONCATENATE(Tabela1[[#This Row],[cdprograma]]," - ",Tabela1[[#This Row],[nmprograma]])</f>
        <v>625 - Valorização dos Profissionais da Educação</v>
      </c>
    </row>
    <row r="145" spans="1:20" x14ac:dyDescent="0.25">
      <c r="A145">
        <v>410062</v>
      </c>
      <c r="B145" t="s">
        <v>213</v>
      </c>
      <c r="C145">
        <v>12</v>
      </c>
      <c r="D145" t="s">
        <v>188</v>
      </c>
      <c r="E145">
        <v>610</v>
      </c>
      <c r="F145" t="s">
        <v>189</v>
      </c>
      <c r="G145">
        <v>13944</v>
      </c>
      <c r="H145" t="s">
        <v>410</v>
      </c>
      <c r="I145">
        <v>33</v>
      </c>
      <c r="J145" t="s">
        <v>160</v>
      </c>
      <c r="K145" s="21">
        <v>6810945</v>
      </c>
      <c r="L145" s="21">
        <v>0</v>
      </c>
      <c r="M145" s="21">
        <v>0</v>
      </c>
      <c r="N145" s="21">
        <v>0</v>
      </c>
      <c r="O145" s="21">
        <v>0</v>
      </c>
      <c r="P145" s="22" t="e">
        <f>VLOOKUP(Tabela1[[#This Row],[cdsubacao]],LDO!$B$2:$D$115,3,0)</f>
        <v>#N/A</v>
      </c>
      <c r="Q145" s="22" t="str">
        <f>CONCATENATE(Tabela1[[#This Row],[cdunidadegestora]]," - ",Tabela1[[#This Row],[nmunidadegestora]])</f>
        <v>410062 - Agência de Desenvolvimento Regional de Lages</v>
      </c>
      <c r="R145" s="22" t="str">
        <f>CONCATENATE(Tabela1[[#This Row],[cdfuncao]]," - ",Tabela1[[#This Row],[nmfuncao]])</f>
        <v>12 - Educação</v>
      </c>
      <c r="S145" s="23" t="e">
        <f>VLOOKUP(Tabela1[[#This Row],[cdsubacao]],LDO!$B$2:$E$115,4,0)</f>
        <v>#N/A</v>
      </c>
      <c r="T145" s="23" t="str">
        <f>CONCATENATE(Tabela1[[#This Row],[cdprograma]]," - ",Tabela1[[#This Row],[nmprograma]])</f>
        <v>610 - Educação Básica com Qualidade e Equidade</v>
      </c>
    </row>
    <row r="146" spans="1:20" x14ac:dyDescent="0.25">
      <c r="A146">
        <v>520030</v>
      </c>
      <c r="B146" t="s">
        <v>403</v>
      </c>
      <c r="C146">
        <v>4</v>
      </c>
      <c r="D146" t="s">
        <v>169</v>
      </c>
      <c r="E146">
        <v>900</v>
      </c>
      <c r="F146" t="s">
        <v>176</v>
      </c>
      <c r="G146">
        <v>10940</v>
      </c>
      <c r="H146" t="s">
        <v>411</v>
      </c>
      <c r="I146">
        <v>44</v>
      </c>
      <c r="J146" t="s">
        <v>219</v>
      </c>
      <c r="K146" s="21">
        <v>15000</v>
      </c>
      <c r="L146" s="21">
        <v>15000</v>
      </c>
      <c r="M146" s="21">
        <v>0</v>
      </c>
      <c r="N146" s="21">
        <v>0</v>
      </c>
      <c r="O146" s="21">
        <v>0</v>
      </c>
      <c r="P146" s="22" t="e">
        <f>VLOOKUP(Tabela1[[#This Row],[cdsubacao]],LDO!$B$2:$D$115,3,0)</f>
        <v>#N/A</v>
      </c>
      <c r="Q146" s="22" t="str">
        <f>CONCATENATE(Tabela1[[#This Row],[cdunidadegestora]]," - ",Tabela1[[#This Row],[nmunidadegestora]])</f>
        <v>520030 - Fundação Escola de Governo - ENA</v>
      </c>
      <c r="R146" s="22" t="str">
        <f>CONCATENATE(Tabela1[[#This Row],[cdfuncao]]," - ",Tabela1[[#This Row],[nmfuncao]])</f>
        <v>4 - Administração</v>
      </c>
      <c r="S146" s="23" t="e">
        <f>VLOOKUP(Tabela1[[#This Row],[cdsubacao]],LDO!$B$2:$E$115,4,0)</f>
        <v>#N/A</v>
      </c>
      <c r="T146" s="23" t="str">
        <f>CONCATENATE(Tabela1[[#This Row],[cdprograma]]," - ",Tabela1[[#This Row],[nmprograma]])</f>
        <v>900 - Gestão Administrativa - Poder Executivo</v>
      </c>
    </row>
    <row r="147" spans="1:20" x14ac:dyDescent="0.25">
      <c r="A147">
        <v>440022</v>
      </c>
      <c r="B147" t="s">
        <v>412</v>
      </c>
      <c r="C147">
        <v>20</v>
      </c>
      <c r="D147" t="s">
        <v>203</v>
      </c>
      <c r="E147">
        <v>315</v>
      </c>
      <c r="F147" t="s">
        <v>413</v>
      </c>
      <c r="G147">
        <v>2625</v>
      </c>
      <c r="H147" t="s">
        <v>414</v>
      </c>
      <c r="I147">
        <v>44</v>
      </c>
      <c r="J147" t="s">
        <v>219</v>
      </c>
      <c r="K147" s="21">
        <v>0</v>
      </c>
      <c r="L147" s="21">
        <v>267540</v>
      </c>
      <c r="M147" s="21">
        <v>199163.28</v>
      </c>
      <c r="N147" s="21">
        <v>136863.28</v>
      </c>
      <c r="O147" s="21">
        <v>136863.28</v>
      </c>
      <c r="P147" s="22" t="e">
        <f>VLOOKUP(Tabela1[[#This Row],[cdsubacao]],LDO!$B$2:$D$115,3,0)</f>
        <v>#N/A</v>
      </c>
      <c r="Q147" s="22" t="str">
        <f>CONCATENATE(Tabela1[[#This Row],[cdunidadegestora]]," - ",Tabela1[[#This Row],[nmunidadegestora]])</f>
        <v>440022 - Companhia Integrada de Desenvolvimento Agrícola de Santa Catarina</v>
      </c>
      <c r="R147" s="22" t="str">
        <f>CONCATENATE(Tabela1[[#This Row],[cdfuncao]]," - ",Tabela1[[#This Row],[nmfuncao]])</f>
        <v>20 - Agricultura</v>
      </c>
      <c r="S147" s="23" t="e">
        <f>VLOOKUP(Tabela1[[#This Row],[cdsubacao]],LDO!$B$2:$E$115,4,0)</f>
        <v>#N/A</v>
      </c>
      <c r="T147" s="23" t="str">
        <f>CONCATENATE(Tabela1[[#This Row],[cdprograma]]," - ",Tabela1[[#This Row],[nmprograma]])</f>
        <v>315 - Defesa Sanitária Agropecuária</v>
      </c>
    </row>
    <row r="148" spans="1:20" x14ac:dyDescent="0.25">
      <c r="A148">
        <v>530001</v>
      </c>
      <c r="B148" t="s">
        <v>178</v>
      </c>
      <c r="C148">
        <v>26</v>
      </c>
      <c r="D148" t="s">
        <v>179</v>
      </c>
      <c r="E148">
        <v>145</v>
      </c>
      <c r="F148" t="s">
        <v>381</v>
      </c>
      <c r="G148">
        <v>14517</v>
      </c>
      <c r="H148" t="s">
        <v>415</v>
      </c>
      <c r="I148">
        <v>44</v>
      </c>
      <c r="J148" t="s">
        <v>219</v>
      </c>
      <c r="K148" s="21">
        <v>0</v>
      </c>
      <c r="L148" s="21">
        <v>2372242.5299999998</v>
      </c>
      <c r="M148" s="21">
        <v>280740</v>
      </c>
      <c r="N148" s="21">
        <v>0</v>
      </c>
      <c r="O148" s="21">
        <v>0</v>
      </c>
      <c r="P148" s="22" t="e">
        <f>VLOOKUP(Tabela1[[#This Row],[cdsubacao]],LDO!$B$2:$D$115,3,0)</f>
        <v>#N/A</v>
      </c>
      <c r="Q148" s="22" t="str">
        <f>CONCATENATE(Tabela1[[#This Row],[cdunidadegestora]]," - ",Tabela1[[#This Row],[nmunidadegestora]])</f>
        <v>530001 - Secretaria de Estado da Infraestrutura e Mobilidade</v>
      </c>
      <c r="R148" s="22" t="str">
        <f>CONCATENATE(Tabela1[[#This Row],[cdfuncao]]," - ",Tabela1[[#This Row],[nmfuncao]])</f>
        <v>26 - Transporte</v>
      </c>
      <c r="S148" s="23" t="e">
        <f>VLOOKUP(Tabela1[[#This Row],[cdsubacao]],LDO!$B$2:$E$115,4,0)</f>
        <v>#N/A</v>
      </c>
      <c r="T148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49" spans="1:20" x14ac:dyDescent="0.25">
      <c r="A149">
        <v>410038</v>
      </c>
      <c r="B149" t="s">
        <v>273</v>
      </c>
      <c r="C149">
        <v>12</v>
      </c>
      <c r="D149" t="s">
        <v>188</v>
      </c>
      <c r="E149">
        <v>625</v>
      </c>
      <c r="F149" t="s">
        <v>196</v>
      </c>
      <c r="G149">
        <v>13637</v>
      </c>
      <c r="H149" t="s">
        <v>416</v>
      </c>
      <c r="I149">
        <v>33</v>
      </c>
      <c r="J149" t="s">
        <v>160</v>
      </c>
      <c r="K149" s="21">
        <v>107518</v>
      </c>
      <c r="L149" s="21">
        <v>1953</v>
      </c>
      <c r="M149" s="21">
        <v>1953</v>
      </c>
      <c r="N149" s="21">
        <v>1953</v>
      </c>
      <c r="O149" s="21">
        <v>1953</v>
      </c>
      <c r="P149" s="22" t="e">
        <f>VLOOKUP(Tabela1[[#This Row],[cdsubacao]],LDO!$B$2:$D$115,3,0)</f>
        <v>#N/A</v>
      </c>
      <c r="Q149" s="22" t="str">
        <f>CONCATENATE(Tabela1[[#This Row],[cdunidadegestora]]," - ",Tabela1[[#This Row],[nmunidadegestora]])</f>
        <v>410038 - Agência de Desenvolvimento Regional de Maravilha</v>
      </c>
      <c r="R149" s="22" t="str">
        <f>CONCATENATE(Tabela1[[#This Row],[cdfuncao]]," - ",Tabela1[[#This Row],[nmfuncao]])</f>
        <v>12 - Educação</v>
      </c>
      <c r="S149" s="23" t="e">
        <f>VLOOKUP(Tabela1[[#This Row],[cdsubacao]],LDO!$B$2:$E$115,4,0)</f>
        <v>#N/A</v>
      </c>
      <c r="T149" s="23" t="str">
        <f>CONCATENATE(Tabela1[[#This Row],[cdprograma]]," - ",Tabela1[[#This Row],[nmprograma]])</f>
        <v>625 - Valorização dos Profissionais da Educação</v>
      </c>
    </row>
    <row r="150" spans="1:20" x14ac:dyDescent="0.25">
      <c r="A150">
        <v>540091</v>
      </c>
      <c r="B150" t="s">
        <v>325</v>
      </c>
      <c r="C150">
        <v>14</v>
      </c>
      <c r="D150" t="s">
        <v>216</v>
      </c>
      <c r="E150">
        <v>750</v>
      </c>
      <c r="F150" t="s">
        <v>417</v>
      </c>
      <c r="G150">
        <v>10924</v>
      </c>
      <c r="H150" t="s">
        <v>1433</v>
      </c>
      <c r="I150">
        <v>33</v>
      </c>
      <c r="J150" t="s">
        <v>160</v>
      </c>
      <c r="K150" s="21">
        <v>0</v>
      </c>
      <c r="L150" s="21">
        <v>13280</v>
      </c>
      <c r="M150" s="21">
        <v>13280</v>
      </c>
      <c r="N150" s="21">
        <v>13280</v>
      </c>
      <c r="O150" s="21">
        <v>13280</v>
      </c>
      <c r="P150" s="22" t="str">
        <f>VLOOKUP(Tabela1[[#This Row],[cdsubacao]],LDO!$B$2:$D$115,3,0)</f>
        <v>LDO</v>
      </c>
      <c r="Q150" s="22" t="str">
        <f>CONCATENATE(Tabela1[[#This Row],[cdunidadegestora]]," - ",Tabela1[[#This Row],[nmunidadegestora]])</f>
        <v>540091 - Fundo Rotativo da Penitenciária  Industrial de Joinville</v>
      </c>
      <c r="R150" s="22" t="str">
        <f>CONCATENATE(Tabela1[[#This Row],[cdfuncao]]," - ",Tabela1[[#This Row],[nmfuncao]])</f>
        <v>14 - Direitos da Cidadania</v>
      </c>
      <c r="S150" s="23" t="str">
        <f>VLOOKUP(Tabela1[[#This Row],[cdsubacao]],LDO!$B$2:$E$115,4,0)</f>
        <v>10924 - Construção reforma e ampliação de unidades d o sistema prisional e socioeducativo (penitenciária de Tijucas)</v>
      </c>
      <c r="T150" s="23" t="str">
        <f>CONCATENATE(Tabela1[[#This Row],[cdprograma]]," - ",Tabela1[[#This Row],[nmprograma]])</f>
        <v>750 - Expansão e Modernização do Sistema Prisional e Socioeducativo</v>
      </c>
    </row>
    <row r="151" spans="1:20" x14ac:dyDescent="0.25">
      <c r="A151">
        <v>160097</v>
      </c>
      <c r="B151" t="s">
        <v>181</v>
      </c>
      <c r="C151">
        <v>4</v>
      </c>
      <c r="D151" t="s">
        <v>169</v>
      </c>
      <c r="E151">
        <v>210</v>
      </c>
      <c r="F151" t="s">
        <v>261</v>
      </c>
      <c r="G151">
        <v>14203</v>
      </c>
      <c r="H151" t="s">
        <v>262</v>
      </c>
      <c r="I151">
        <v>44</v>
      </c>
      <c r="J151" t="s">
        <v>219</v>
      </c>
      <c r="K151" s="21">
        <v>0</v>
      </c>
      <c r="L151" s="21">
        <v>684667.12</v>
      </c>
      <c r="M151" s="21">
        <v>684667.12</v>
      </c>
      <c r="N151" s="21">
        <v>306891.12</v>
      </c>
      <c r="O151" s="21">
        <v>299736.12</v>
      </c>
      <c r="P151" s="22" t="e">
        <f>VLOOKUP(Tabela1[[#This Row],[cdsubacao]],LDO!$B$2:$D$115,3,0)</f>
        <v>#N/A</v>
      </c>
      <c r="Q151" s="22" t="str">
        <f>CONCATENATE(Tabela1[[#This Row],[cdunidadegestora]]," - ",Tabela1[[#This Row],[nmunidadegestora]])</f>
        <v>160097 - Fundo de Melhoria da Polícia Militar</v>
      </c>
      <c r="R151" s="22" t="str">
        <f>CONCATENATE(Tabela1[[#This Row],[cdfuncao]]," - ",Tabela1[[#This Row],[nmfuncao]])</f>
        <v>4 - Administração</v>
      </c>
      <c r="S151" s="23" t="e">
        <f>VLOOKUP(Tabela1[[#This Row],[cdsubacao]],LDO!$B$2:$E$115,4,0)</f>
        <v>#N/A</v>
      </c>
      <c r="T151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52" spans="1:20" x14ac:dyDescent="0.25">
      <c r="A152">
        <v>410062</v>
      </c>
      <c r="B152" t="s">
        <v>213</v>
      </c>
      <c r="C152">
        <v>10</v>
      </c>
      <c r="D152" t="s">
        <v>158</v>
      </c>
      <c r="E152">
        <v>400</v>
      </c>
      <c r="F152" t="s">
        <v>166</v>
      </c>
      <c r="G152">
        <v>11481</v>
      </c>
      <c r="H152" t="s">
        <v>186</v>
      </c>
      <c r="I152">
        <v>33</v>
      </c>
      <c r="J152" t="s">
        <v>160</v>
      </c>
      <c r="K152" s="21">
        <v>0</v>
      </c>
      <c r="L152" s="21">
        <v>39279.279999999999</v>
      </c>
      <c r="M152" s="21">
        <v>39279.279999999999</v>
      </c>
      <c r="N152" s="21">
        <v>39279.279999999999</v>
      </c>
      <c r="O152" s="21">
        <v>39279.279999999999</v>
      </c>
      <c r="P152" s="22" t="e">
        <f>VLOOKUP(Tabela1[[#This Row],[cdsubacao]],LDO!$B$2:$D$115,3,0)</f>
        <v>#N/A</v>
      </c>
      <c r="Q152" s="22" t="str">
        <f>CONCATENATE(Tabela1[[#This Row],[cdunidadegestora]]," - ",Tabela1[[#This Row],[nmunidadegestora]])</f>
        <v>410062 - Agência de Desenvolvimento Regional de Lages</v>
      </c>
      <c r="R152" s="22" t="str">
        <f>CONCATENATE(Tabela1[[#This Row],[cdfuncao]]," - ",Tabela1[[#This Row],[nmfuncao]])</f>
        <v>10 - Saúde</v>
      </c>
      <c r="S152" s="23" t="e">
        <f>VLOOKUP(Tabela1[[#This Row],[cdsubacao]],LDO!$B$2:$E$115,4,0)</f>
        <v>#N/A</v>
      </c>
      <c r="T152" s="23" t="str">
        <f>CONCATENATE(Tabela1[[#This Row],[cdprograma]]," - ",Tabela1[[#This Row],[nmprograma]])</f>
        <v>400 - Gestão do SUS</v>
      </c>
    </row>
    <row r="153" spans="1:20" x14ac:dyDescent="0.25">
      <c r="A153">
        <v>270001</v>
      </c>
      <c r="B153" t="s">
        <v>418</v>
      </c>
      <c r="C153">
        <v>19</v>
      </c>
      <c r="D153" t="s">
        <v>373</v>
      </c>
      <c r="E153">
        <v>346</v>
      </c>
      <c r="F153" t="s">
        <v>419</v>
      </c>
      <c r="G153">
        <v>13001</v>
      </c>
      <c r="H153" t="s">
        <v>420</v>
      </c>
      <c r="I153">
        <v>44</v>
      </c>
      <c r="J153" t="s">
        <v>219</v>
      </c>
      <c r="K153" s="21">
        <v>0</v>
      </c>
      <c r="L153" s="21">
        <v>2655980</v>
      </c>
      <c r="M153" s="21">
        <v>2044924.11</v>
      </c>
      <c r="N153" s="21">
        <v>1565636.86</v>
      </c>
      <c r="O153" s="21">
        <v>1565636.86</v>
      </c>
      <c r="P153" s="22" t="e">
        <f>VLOOKUP(Tabela1[[#This Row],[cdsubacao]],LDO!$B$2:$D$115,3,0)</f>
        <v>#N/A</v>
      </c>
      <c r="Q153" s="22" t="str">
        <f>CONCATENATE(Tabela1[[#This Row],[cdunidadegestora]]," - ",Tabela1[[#This Row],[nmunidadegestora]])</f>
        <v>270001 - Secretaria de Estado do Desenvolvimento Econômico Sustentável</v>
      </c>
      <c r="R153" s="22" t="str">
        <f>CONCATENATE(Tabela1[[#This Row],[cdfuncao]]," - ",Tabela1[[#This Row],[nmfuncao]])</f>
        <v>19 - Ciência e Tecnologia</v>
      </c>
      <c r="S153" s="23" t="e">
        <f>VLOOKUP(Tabela1[[#This Row],[cdsubacao]],LDO!$B$2:$E$115,4,0)</f>
        <v>#N/A</v>
      </c>
      <c r="T153" s="23" t="str">
        <f>CONCATENATE(Tabela1[[#This Row],[cdprograma]]," - ",Tabela1[[#This Row],[nmprograma]])</f>
        <v>346 - Tecnologia e Inovação para o Desenvolvimento Sustentável</v>
      </c>
    </row>
    <row r="154" spans="1:20" x14ac:dyDescent="0.25">
      <c r="A154">
        <v>480091</v>
      </c>
      <c r="B154" t="s">
        <v>157</v>
      </c>
      <c r="C154">
        <v>10</v>
      </c>
      <c r="D154" t="s">
        <v>158</v>
      </c>
      <c r="E154">
        <v>430</v>
      </c>
      <c r="F154" t="s">
        <v>159</v>
      </c>
      <c r="G154">
        <v>5861</v>
      </c>
      <c r="H154" t="s">
        <v>421</v>
      </c>
      <c r="I154">
        <v>33</v>
      </c>
      <c r="J154" t="s">
        <v>160</v>
      </c>
      <c r="K154" s="21">
        <v>22000000</v>
      </c>
      <c r="L154" s="21">
        <v>12600000</v>
      </c>
      <c r="M154" s="21">
        <v>12600000</v>
      </c>
      <c r="N154" s="21">
        <v>12600000</v>
      </c>
      <c r="O154" s="21">
        <v>12600000</v>
      </c>
      <c r="P154" s="22" t="e">
        <f>VLOOKUP(Tabela1[[#This Row],[cdsubacao]],LDO!$B$2:$D$115,3,0)</f>
        <v>#N/A</v>
      </c>
      <c r="Q154" s="22" t="str">
        <f>CONCATENATE(Tabela1[[#This Row],[cdunidadegestora]]," - ",Tabela1[[#This Row],[nmunidadegestora]])</f>
        <v>480091 - Fundo Estadual de Saúde</v>
      </c>
      <c r="R154" s="22" t="str">
        <f>CONCATENATE(Tabela1[[#This Row],[cdfuncao]]," - ",Tabela1[[#This Row],[nmfuncao]])</f>
        <v>10 - Saúde</v>
      </c>
      <c r="S154" s="23" t="e">
        <f>VLOOKUP(Tabela1[[#This Row],[cdsubacao]],LDO!$B$2:$E$115,4,0)</f>
        <v>#N/A</v>
      </c>
      <c r="T154" s="23" t="str">
        <f>CONCATENATE(Tabela1[[#This Row],[cdprograma]]," - ",Tabela1[[#This Row],[nmprograma]])</f>
        <v>430 - Atenção de Média e Alta Complexidade Ambulatorial e Hospitalar</v>
      </c>
    </row>
    <row r="155" spans="1:20" x14ac:dyDescent="0.25">
      <c r="A155">
        <v>410056</v>
      </c>
      <c r="B155" t="s">
        <v>223</v>
      </c>
      <c r="C155">
        <v>27</v>
      </c>
      <c r="D155" t="s">
        <v>345</v>
      </c>
      <c r="E155">
        <v>650</v>
      </c>
      <c r="F155" t="s">
        <v>422</v>
      </c>
      <c r="G155">
        <v>11130</v>
      </c>
      <c r="H155" t="s">
        <v>423</v>
      </c>
      <c r="I155">
        <v>44</v>
      </c>
      <c r="J155" t="s">
        <v>219</v>
      </c>
      <c r="K155" s="21">
        <v>0</v>
      </c>
      <c r="L155" s="21">
        <v>21704.9</v>
      </c>
      <c r="M155" s="21">
        <v>21704.9</v>
      </c>
      <c r="N155" s="21">
        <v>21704.9</v>
      </c>
      <c r="O155" s="21">
        <v>21704.9</v>
      </c>
      <c r="P155" s="22" t="e">
        <f>VLOOKUP(Tabela1[[#This Row],[cdsubacao]],LDO!$B$2:$D$115,3,0)</f>
        <v>#N/A</v>
      </c>
      <c r="Q155" s="22" t="str">
        <f>CONCATENATE(Tabela1[[#This Row],[cdunidadegestora]]," - ",Tabela1[[#This Row],[nmunidadegestora]])</f>
        <v>410056 - Agência de Desenvolvimento Regional de Criciúma</v>
      </c>
      <c r="R155" s="22" t="str">
        <f>CONCATENATE(Tabela1[[#This Row],[cdfuncao]]," - ",Tabela1[[#This Row],[nmfuncao]])</f>
        <v>27 - Desporto e Lazer</v>
      </c>
      <c r="S155" s="23" t="e">
        <f>VLOOKUP(Tabela1[[#This Row],[cdsubacao]],LDO!$B$2:$E$115,4,0)</f>
        <v>#N/A</v>
      </c>
      <c r="T155" s="23" t="str">
        <f>CONCATENATE(Tabela1[[#This Row],[cdprograma]]," - ",Tabela1[[#This Row],[nmprograma]])</f>
        <v>650 - Desenvolvimento e Fortalecimento do Esporte e do Lazer</v>
      </c>
    </row>
    <row r="156" spans="1:20" x14ac:dyDescent="0.25">
      <c r="A156">
        <v>530001</v>
      </c>
      <c r="B156" t="s">
        <v>178</v>
      </c>
      <c r="C156">
        <v>26</v>
      </c>
      <c r="D156" t="s">
        <v>179</v>
      </c>
      <c r="E156">
        <v>120</v>
      </c>
      <c r="F156" t="s">
        <v>424</v>
      </c>
      <c r="G156">
        <v>12956</v>
      </c>
      <c r="H156" t="s">
        <v>425</v>
      </c>
      <c r="I156">
        <v>44</v>
      </c>
      <c r="J156" t="s">
        <v>219</v>
      </c>
      <c r="K156" s="21">
        <v>500000</v>
      </c>
      <c r="L156" s="21">
        <v>792299.09</v>
      </c>
      <c r="M156" s="21">
        <v>0</v>
      </c>
      <c r="N156" s="21">
        <v>0</v>
      </c>
      <c r="O156" s="21">
        <v>0</v>
      </c>
      <c r="P156" s="22" t="e">
        <f>VLOOKUP(Tabela1[[#This Row],[cdsubacao]],LDO!$B$2:$D$115,3,0)</f>
        <v>#N/A</v>
      </c>
      <c r="Q156" s="22" t="str">
        <f>CONCATENATE(Tabela1[[#This Row],[cdunidadegestora]]," - ",Tabela1[[#This Row],[nmunidadegestora]])</f>
        <v>530001 - Secretaria de Estado da Infraestrutura e Mobilidade</v>
      </c>
      <c r="R156" s="22" t="str">
        <f>CONCATENATE(Tabela1[[#This Row],[cdfuncao]]," - ",Tabela1[[#This Row],[nmfuncao]])</f>
        <v>26 - Transporte</v>
      </c>
      <c r="S156" s="23" t="e">
        <f>VLOOKUP(Tabela1[[#This Row],[cdsubacao]],LDO!$B$2:$E$115,4,0)</f>
        <v>#N/A</v>
      </c>
      <c r="T156" s="23" t="str">
        <f>CONCATENATE(Tabela1[[#This Row],[cdprograma]]," - ",Tabela1[[#This Row],[nmprograma]])</f>
        <v>120 - Integração Logística</v>
      </c>
    </row>
    <row r="157" spans="1:20" x14ac:dyDescent="0.25">
      <c r="A157">
        <v>270001</v>
      </c>
      <c r="B157" t="s">
        <v>418</v>
      </c>
      <c r="C157">
        <v>19</v>
      </c>
      <c r="D157" t="s">
        <v>373</v>
      </c>
      <c r="E157">
        <v>346</v>
      </c>
      <c r="F157" t="s">
        <v>419</v>
      </c>
      <c r="G157">
        <v>12987</v>
      </c>
      <c r="H157" t="s">
        <v>426</v>
      </c>
      <c r="I157">
        <v>44</v>
      </c>
      <c r="J157" t="s">
        <v>219</v>
      </c>
      <c r="K157" s="21">
        <v>0</v>
      </c>
      <c r="L157" s="21">
        <v>6820.24</v>
      </c>
      <c r="M157" s="21">
        <v>0</v>
      </c>
      <c r="N157" s="21">
        <v>0</v>
      </c>
      <c r="O157" s="21">
        <v>0</v>
      </c>
      <c r="P157" s="22" t="e">
        <f>VLOOKUP(Tabela1[[#This Row],[cdsubacao]],LDO!$B$2:$D$115,3,0)</f>
        <v>#N/A</v>
      </c>
      <c r="Q157" s="22" t="str">
        <f>CONCATENATE(Tabela1[[#This Row],[cdunidadegestora]]," - ",Tabela1[[#This Row],[nmunidadegestora]])</f>
        <v>270001 - Secretaria de Estado do Desenvolvimento Econômico Sustentável</v>
      </c>
      <c r="R157" s="22" t="str">
        <f>CONCATENATE(Tabela1[[#This Row],[cdfuncao]]," - ",Tabela1[[#This Row],[nmfuncao]])</f>
        <v>19 - Ciência e Tecnologia</v>
      </c>
      <c r="S157" s="23" t="e">
        <f>VLOOKUP(Tabela1[[#This Row],[cdsubacao]],LDO!$B$2:$E$115,4,0)</f>
        <v>#N/A</v>
      </c>
      <c r="T157" s="23" t="str">
        <f>CONCATENATE(Tabela1[[#This Row],[cdprograma]]," - ",Tabela1[[#This Row],[nmprograma]])</f>
        <v>346 - Tecnologia e Inovação para o Desenvolvimento Sustentável</v>
      </c>
    </row>
    <row r="158" spans="1:20" x14ac:dyDescent="0.25">
      <c r="A158">
        <v>270092</v>
      </c>
      <c r="B158" t="s">
        <v>427</v>
      </c>
      <c r="C158">
        <v>18</v>
      </c>
      <c r="D158" t="s">
        <v>192</v>
      </c>
      <c r="E158">
        <v>350</v>
      </c>
      <c r="F158" t="s">
        <v>282</v>
      </c>
      <c r="G158">
        <v>6516</v>
      </c>
      <c r="H158" t="s">
        <v>428</v>
      </c>
      <c r="I158">
        <v>33</v>
      </c>
      <c r="J158" t="s">
        <v>160</v>
      </c>
      <c r="K158" s="21">
        <v>3000000</v>
      </c>
      <c r="L158" s="21">
        <v>640000</v>
      </c>
      <c r="M158" s="21">
        <v>0</v>
      </c>
      <c r="N158" s="21">
        <v>0</v>
      </c>
      <c r="O158" s="21">
        <v>0</v>
      </c>
      <c r="P158" s="22" t="e">
        <f>VLOOKUP(Tabela1[[#This Row],[cdsubacao]],LDO!$B$2:$D$115,3,0)</f>
        <v>#N/A</v>
      </c>
      <c r="Q158" s="22" t="str">
        <f>CONCATENATE(Tabela1[[#This Row],[cdunidadegestora]]," - ",Tabela1[[#This Row],[nmunidadegestora]])</f>
        <v>270092 - Fundo Estadual de Recursos Hídricos</v>
      </c>
      <c r="R158" s="22" t="str">
        <f>CONCATENATE(Tabela1[[#This Row],[cdfuncao]]," - ",Tabela1[[#This Row],[nmfuncao]])</f>
        <v>18 - Gestão Ambiental</v>
      </c>
      <c r="S158" s="23" t="e">
        <f>VLOOKUP(Tabela1[[#This Row],[cdsubacao]],LDO!$B$2:$E$115,4,0)</f>
        <v>#N/A</v>
      </c>
      <c r="T158" s="23" t="str">
        <f>CONCATENATE(Tabela1[[#This Row],[cdprograma]]," - ",Tabela1[[#This Row],[nmprograma]])</f>
        <v>350 - Gestão dos Recursos Hídricos</v>
      </c>
    </row>
    <row r="159" spans="1:20" x14ac:dyDescent="0.25">
      <c r="A159">
        <v>480091</v>
      </c>
      <c r="B159" t="s">
        <v>157</v>
      </c>
      <c r="C159">
        <v>10</v>
      </c>
      <c r="D159" t="s">
        <v>158</v>
      </c>
      <c r="E159">
        <v>430</v>
      </c>
      <c r="F159" t="s">
        <v>159</v>
      </c>
      <c r="G159">
        <v>13358</v>
      </c>
      <c r="H159" t="s">
        <v>429</v>
      </c>
      <c r="I159">
        <v>44</v>
      </c>
      <c r="J159" t="s">
        <v>219</v>
      </c>
      <c r="K159" s="21">
        <v>100000</v>
      </c>
      <c r="L159" s="21">
        <v>0</v>
      </c>
      <c r="M159" s="21">
        <v>0</v>
      </c>
      <c r="N159" s="21">
        <v>0</v>
      </c>
      <c r="O159" s="21">
        <v>0</v>
      </c>
      <c r="P159" s="22" t="e">
        <f>VLOOKUP(Tabela1[[#This Row],[cdsubacao]],LDO!$B$2:$D$115,3,0)</f>
        <v>#N/A</v>
      </c>
      <c r="Q159" s="22" t="str">
        <f>CONCATENATE(Tabela1[[#This Row],[cdunidadegestora]]," - ",Tabela1[[#This Row],[nmunidadegestora]])</f>
        <v>480091 - Fundo Estadual de Saúde</v>
      </c>
      <c r="R159" s="22" t="str">
        <f>CONCATENATE(Tabela1[[#This Row],[cdfuncao]]," - ",Tabela1[[#This Row],[nmfuncao]])</f>
        <v>10 - Saúde</v>
      </c>
      <c r="S159" s="23" t="e">
        <f>VLOOKUP(Tabela1[[#This Row],[cdsubacao]],LDO!$B$2:$E$115,4,0)</f>
        <v>#N/A</v>
      </c>
      <c r="T159" s="23" t="str">
        <f>CONCATENATE(Tabela1[[#This Row],[cdprograma]]," - ",Tabela1[[#This Row],[nmprograma]])</f>
        <v>430 - Atenção de Média e Alta Complexidade Ambulatorial e Hospitalar</v>
      </c>
    </row>
    <row r="160" spans="1:20" x14ac:dyDescent="0.25">
      <c r="A160">
        <v>270025</v>
      </c>
      <c r="B160" t="s">
        <v>430</v>
      </c>
      <c r="C160">
        <v>4</v>
      </c>
      <c r="D160" t="s">
        <v>169</v>
      </c>
      <c r="E160">
        <v>900</v>
      </c>
      <c r="F160" t="s">
        <v>176</v>
      </c>
      <c r="G160">
        <v>3956</v>
      </c>
      <c r="H160" t="s">
        <v>431</v>
      </c>
      <c r="I160">
        <v>33</v>
      </c>
      <c r="J160" t="s">
        <v>160</v>
      </c>
      <c r="K160" s="21">
        <v>100000</v>
      </c>
      <c r="L160" s="21">
        <v>100000</v>
      </c>
      <c r="M160" s="21">
        <v>0</v>
      </c>
      <c r="N160" s="21">
        <v>0</v>
      </c>
      <c r="O160" s="21">
        <v>0</v>
      </c>
      <c r="P160" s="22" t="e">
        <f>VLOOKUP(Tabela1[[#This Row],[cdsubacao]],LDO!$B$2:$D$115,3,0)</f>
        <v>#N/A</v>
      </c>
      <c r="Q160" s="22" t="str">
        <f>CONCATENATE(Tabela1[[#This Row],[cdunidadegestora]]," - ",Tabela1[[#This Row],[nmunidadegestora]])</f>
        <v>270025 - Instituto de Metrologia de Santa Catarina</v>
      </c>
      <c r="R160" s="22" t="str">
        <f>CONCATENATE(Tabela1[[#This Row],[cdfuncao]]," - ",Tabela1[[#This Row],[nmfuncao]])</f>
        <v>4 - Administração</v>
      </c>
      <c r="S160" s="23" t="e">
        <f>VLOOKUP(Tabela1[[#This Row],[cdsubacao]],LDO!$B$2:$E$115,4,0)</f>
        <v>#N/A</v>
      </c>
      <c r="T160" s="23" t="str">
        <f>CONCATENATE(Tabela1[[#This Row],[cdprograma]]," - ",Tabela1[[#This Row],[nmprograma]])</f>
        <v>900 - Gestão Administrativa - Poder Executivo</v>
      </c>
    </row>
    <row r="161" spans="1:20" x14ac:dyDescent="0.25">
      <c r="A161">
        <v>410057</v>
      </c>
      <c r="B161" t="s">
        <v>249</v>
      </c>
      <c r="C161">
        <v>4</v>
      </c>
      <c r="D161" t="s">
        <v>169</v>
      </c>
      <c r="E161">
        <v>900</v>
      </c>
      <c r="F161" t="s">
        <v>176</v>
      </c>
      <c r="G161">
        <v>13849</v>
      </c>
      <c r="H161" t="s">
        <v>432</v>
      </c>
      <c r="I161">
        <v>33</v>
      </c>
      <c r="J161" t="s">
        <v>160</v>
      </c>
      <c r="K161" s="21">
        <v>20000</v>
      </c>
      <c r="L161" s="21">
        <v>0</v>
      </c>
      <c r="M161" s="21">
        <v>0</v>
      </c>
      <c r="N161" s="21">
        <v>0</v>
      </c>
      <c r="O161" s="21">
        <v>0</v>
      </c>
      <c r="P161" s="22" t="e">
        <f>VLOOKUP(Tabela1[[#This Row],[cdsubacao]],LDO!$B$2:$D$115,3,0)</f>
        <v>#N/A</v>
      </c>
      <c r="Q161" s="22" t="str">
        <f>CONCATENATE(Tabela1[[#This Row],[cdunidadegestora]]," - ",Tabela1[[#This Row],[nmunidadegestora]])</f>
        <v>410057 - Agência de Desenvolvimento Regional de Araranguá</v>
      </c>
      <c r="R161" s="22" t="str">
        <f>CONCATENATE(Tabela1[[#This Row],[cdfuncao]]," - ",Tabela1[[#This Row],[nmfuncao]])</f>
        <v>4 - Administração</v>
      </c>
      <c r="S161" s="23" t="e">
        <f>VLOOKUP(Tabela1[[#This Row],[cdsubacao]],LDO!$B$2:$E$115,4,0)</f>
        <v>#N/A</v>
      </c>
      <c r="T161" s="23" t="str">
        <f>CONCATENATE(Tabela1[[#This Row],[cdprograma]]," - ",Tabela1[[#This Row],[nmprograma]])</f>
        <v>900 - Gestão Administrativa - Poder Executivo</v>
      </c>
    </row>
    <row r="162" spans="1:20" x14ac:dyDescent="0.25">
      <c r="A162">
        <v>410011</v>
      </c>
      <c r="B162" t="s">
        <v>257</v>
      </c>
      <c r="C162">
        <v>23</v>
      </c>
      <c r="D162" t="s">
        <v>258</v>
      </c>
      <c r="E162">
        <v>850</v>
      </c>
      <c r="F162" t="s">
        <v>163</v>
      </c>
      <c r="G162">
        <v>14558</v>
      </c>
      <c r="H162" t="s">
        <v>433</v>
      </c>
      <c r="I162">
        <v>33</v>
      </c>
      <c r="J162" t="s">
        <v>160</v>
      </c>
      <c r="K162" s="21">
        <v>0</v>
      </c>
      <c r="L162" s="21">
        <v>15000</v>
      </c>
      <c r="M162" s="21">
        <v>1431.65</v>
      </c>
      <c r="N162" s="21">
        <v>1431.65</v>
      </c>
      <c r="O162" s="21">
        <v>1431.65</v>
      </c>
      <c r="P162" s="22" t="e">
        <f>VLOOKUP(Tabela1[[#This Row],[cdsubacao]],LDO!$B$2:$D$115,3,0)</f>
        <v>#N/A</v>
      </c>
      <c r="Q162" s="22" t="str">
        <f>CONCATENATE(Tabela1[[#This Row],[cdunidadegestora]]," - ",Tabela1[[#This Row],[nmunidadegestora]])</f>
        <v>410011 - Agência de Desenvolvimento do Turismo de Santa Catarina</v>
      </c>
      <c r="R162" s="22" t="str">
        <f>CONCATENATE(Tabela1[[#This Row],[cdfuncao]]," - ",Tabela1[[#This Row],[nmfuncao]])</f>
        <v>23 - Comércio e Serviços</v>
      </c>
      <c r="S162" s="23" t="e">
        <f>VLOOKUP(Tabela1[[#This Row],[cdsubacao]],LDO!$B$2:$E$115,4,0)</f>
        <v>#N/A</v>
      </c>
      <c r="T16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3" spans="1:20" x14ac:dyDescent="0.25">
      <c r="A163">
        <v>450001</v>
      </c>
      <c r="B163" t="s">
        <v>318</v>
      </c>
      <c r="C163">
        <v>12</v>
      </c>
      <c r="D163" t="s">
        <v>188</v>
      </c>
      <c r="E163">
        <v>610</v>
      </c>
      <c r="F163" t="s">
        <v>189</v>
      </c>
      <c r="G163">
        <v>11492</v>
      </c>
      <c r="H163" t="s">
        <v>434</v>
      </c>
      <c r="I163">
        <v>44</v>
      </c>
      <c r="J163" t="s">
        <v>219</v>
      </c>
      <c r="K163" s="21">
        <v>9000000</v>
      </c>
      <c r="L163" s="21">
        <v>11737741.84</v>
      </c>
      <c r="M163" s="21">
        <v>0</v>
      </c>
      <c r="N163" s="21">
        <v>0</v>
      </c>
      <c r="O163" s="21">
        <v>0</v>
      </c>
      <c r="P163" s="22" t="e">
        <f>VLOOKUP(Tabela1[[#This Row],[cdsubacao]],LDO!$B$2:$D$115,3,0)</f>
        <v>#N/A</v>
      </c>
      <c r="Q163" s="22" t="str">
        <f>CONCATENATE(Tabela1[[#This Row],[cdunidadegestora]]," - ",Tabela1[[#This Row],[nmunidadegestora]])</f>
        <v>450001 - Secretaria de Estado da Educação</v>
      </c>
      <c r="R163" s="22" t="str">
        <f>CONCATENATE(Tabela1[[#This Row],[cdfuncao]]," - ",Tabela1[[#This Row],[nmfuncao]])</f>
        <v>12 - Educação</v>
      </c>
      <c r="S163" s="23" t="e">
        <f>VLOOKUP(Tabela1[[#This Row],[cdsubacao]],LDO!$B$2:$E$115,4,0)</f>
        <v>#N/A</v>
      </c>
      <c r="T163" s="23" t="str">
        <f>CONCATENATE(Tabela1[[#This Row],[cdprograma]]," - ",Tabela1[[#This Row],[nmprograma]])</f>
        <v>610 - Educação Básica com Qualidade e Equidade</v>
      </c>
    </row>
    <row r="164" spans="1:20" x14ac:dyDescent="0.25">
      <c r="A164">
        <v>520030</v>
      </c>
      <c r="B164" t="s">
        <v>403</v>
      </c>
      <c r="C164">
        <v>4</v>
      </c>
      <c r="D164" t="s">
        <v>169</v>
      </c>
      <c r="E164">
        <v>900</v>
      </c>
      <c r="F164" t="s">
        <v>176</v>
      </c>
      <c r="G164">
        <v>10940</v>
      </c>
      <c r="H164" t="s">
        <v>411</v>
      </c>
      <c r="I164">
        <v>33</v>
      </c>
      <c r="J164" t="s">
        <v>160</v>
      </c>
      <c r="K164" s="21">
        <v>20000</v>
      </c>
      <c r="L164" s="21">
        <v>15000</v>
      </c>
      <c r="M164" s="21">
        <v>0</v>
      </c>
      <c r="N164" s="21">
        <v>0</v>
      </c>
      <c r="O164" s="21">
        <v>0</v>
      </c>
      <c r="P164" s="22" t="e">
        <f>VLOOKUP(Tabela1[[#This Row],[cdsubacao]],LDO!$B$2:$D$115,3,0)</f>
        <v>#N/A</v>
      </c>
      <c r="Q164" s="22" t="str">
        <f>CONCATENATE(Tabela1[[#This Row],[cdunidadegestora]]," - ",Tabela1[[#This Row],[nmunidadegestora]])</f>
        <v>520030 - Fundação Escola de Governo - ENA</v>
      </c>
      <c r="R164" s="22" t="str">
        <f>CONCATENATE(Tabela1[[#This Row],[cdfuncao]]," - ",Tabela1[[#This Row],[nmfuncao]])</f>
        <v>4 - Administração</v>
      </c>
      <c r="S164" s="23" t="e">
        <f>VLOOKUP(Tabela1[[#This Row],[cdsubacao]],LDO!$B$2:$E$115,4,0)</f>
        <v>#N/A</v>
      </c>
      <c r="T164" s="23" t="str">
        <f>CONCATENATE(Tabela1[[#This Row],[cdprograma]]," - ",Tabela1[[#This Row],[nmprograma]])</f>
        <v>900 - Gestão Administrativa - Poder Executivo</v>
      </c>
    </row>
    <row r="165" spans="1:20" x14ac:dyDescent="0.25">
      <c r="A165">
        <v>540096</v>
      </c>
      <c r="B165" t="s">
        <v>235</v>
      </c>
      <c r="C165">
        <v>14</v>
      </c>
      <c r="D165" t="s">
        <v>216</v>
      </c>
      <c r="E165">
        <v>750</v>
      </c>
      <c r="F165" t="s">
        <v>417</v>
      </c>
      <c r="G165">
        <v>12540</v>
      </c>
      <c r="H165" t="s">
        <v>435</v>
      </c>
      <c r="I165">
        <v>44</v>
      </c>
      <c r="J165" t="s">
        <v>219</v>
      </c>
      <c r="K165" s="21">
        <v>10000000</v>
      </c>
      <c r="L165" s="21">
        <v>10000000</v>
      </c>
      <c r="M165" s="21">
        <v>0</v>
      </c>
      <c r="N165" s="21">
        <v>0</v>
      </c>
      <c r="O165" s="21">
        <v>0</v>
      </c>
      <c r="P165" s="22" t="e">
        <f>VLOOKUP(Tabela1[[#This Row],[cdsubacao]],LDO!$B$2:$D$115,3,0)</f>
        <v>#N/A</v>
      </c>
      <c r="Q165" s="22" t="str">
        <f>CONCATENATE(Tabela1[[#This Row],[cdunidadegestora]]," - ",Tabela1[[#This Row],[nmunidadegestora]])</f>
        <v>540096 - Fundo Penitenciário do Estado de Santa Catarina - FUPESC</v>
      </c>
      <c r="R165" s="22" t="str">
        <f>CONCATENATE(Tabela1[[#This Row],[cdfuncao]]," - ",Tabela1[[#This Row],[nmfuncao]])</f>
        <v>14 - Direitos da Cidadania</v>
      </c>
      <c r="S165" s="23" t="e">
        <f>VLOOKUP(Tabela1[[#This Row],[cdsubacao]],LDO!$B$2:$E$115,4,0)</f>
        <v>#N/A</v>
      </c>
      <c r="T165" s="23" t="str">
        <f>CONCATENATE(Tabela1[[#This Row],[cdprograma]]," - ",Tabela1[[#This Row],[nmprograma]])</f>
        <v>750 - Expansão e Modernização do Sistema Prisional e Socioeducativo</v>
      </c>
    </row>
    <row r="166" spans="1:20" x14ac:dyDescent="0.25">
      <c r="A166">
        <v>470092</v>
      </c>
      <c r="B166" t="s">
        <v>355</v>
      </c>
      <c r="C166">
        <v>4</v>
      </c>
      <c r="D166" t="s">
        <v>169</v>
      </c>
      <c r="E166">
        <v>900</v>
      </c>
      <c r="F166" t="s">
        <v>176</v>
      </c>
      <c r="G166">
        <v>12972</v>
      </c>
      <c r="H166" t="s">
        <v>436</v>
      </c>
      <c r="I166">
        <v>44</v>
      </c>
      <c r="J166" t="s">
        <v>219</v>
      </c>
      <c r="K166" s="21">
        <v>47203</v>
      </c>
      <c r="L166" s="21">
        <v>47203</v>
      </c>
      <c r="M166" s="21">
        <v>0</v>
      </c>
      <c r="N166" s="21">
        <v>0</v>
      </c>
      <c r="O166" s="21">
        <v>0</v>
      </c>
      <c r="P166" s="22" t="e">
        <f>VLOOKUP(Tabela1[[#This Row],[cdsubacao]],LDO!$B$2:$D$115,3,0)</f>
        <v>#N/A</v>
      </c>
      <c r="Q166" s="22" t="str">
        <f>CONCATENATE(Tabela1[[#This Row],[cdunidadegestora]]," - ",Tabela1[[#This Row],[nmunidadegestora]])</f>
        <v>470092 - Fundo do Plano de Saúde dos Servidores Públicos Estaduais</v>
      </c>
      <c r="R166" s="22" t="str">
        <f>CONCATENATE(Tabela1[[#This Row],[cdfuncao]]," - ",Tabela1[[#This Row],[nmfuncao]])</f>
        <v>4 - Administração</v>
      </c>
      <c r="S166" s="23" t="e">
        <f>VLOOKUP(Tabela1[[#This Row],[cdsubacao]],LDO!$B$2:$E$115,4,0)</f>
        <v>#N/A</v>
      </c>
      <c r="T166" s="23" t="str">
        <f>CONCATENATE(Tabela1[[#This Row],[cdprograma]]," - ",Tabela1[[#This Row],[nmprograma]])</f>
        <v>900 - Gestão Administrativa - Poder Executivo</v>
      </c>
    </row>
    <row r="167" spans="1:20" x14ac:dyDescent="0.25">
      <c r="A167">
        <v>520002</v>
      </c>
      <c r="B167" t="s">
        <v>171</v>
      </c>
      <c r="C167">
        <v>4</v>
      </c>
      <c r="D167" t="s">
        <v>169</v>
      </c>
      <c r="E167">
        <v>900</v>
      </c>
      <c r="F167" t="s">
        <v>176</v>
      </c>
      <c r="G167">
        <v>10216</v>
      </c>
      <c r="H167" t="s">
        <v>437</v>
      </c>
      <c r="I167">
        <v>45</v>
      </c>
      <c r="J167" t="s">
        <v>400</v>
      </c>
      <c r="K167" s="21">
        <v>6000000</v>
      </c>
      <c r="L167" s="21">
        <v>3791911.72</v>
      </c>
      <c r="M167" s="21">
        <v>0</v>
      </c>
      <c r="N167" s="21">
        <v>0</v>
      </c>
      <c r="O167" s="21">
        <v>0</v>
      </c>
      <c r="P167" s="22" t="e">
        <f>VLOOKUP(Tabela1[[#This Row],[cdsubacao]],LDO!$B$2:$D$115,3,0)</f>
        <v>#N/A</v>
      </c>
      <c r="Q167" s="22" t="str">
        <f>CONCATENATE(Tabela1[[#This Row],[cdunidadegestora]]," - ",Tabela1[[#This Row],[nmunidadegestora]])</f>
        <v>520002 - Encargos Gerais do Estado</v>
      </c>
      <c r="R167" s="22" t="str">
        <f>CONCATENATE(Tabela1[[#This Row],[cdfuncao]]," - ",Tabela1[[#This Row],[nmfuncao]])</f>
        <v>4 - Administração</v>
      </c>
      <c r="S167" s="23" t="e">
        <f>VLOOKUP(Tabela1[[#This Row],[cdsubacao]],LDO!$B$2:$E$115,4,0)</f>
        <v>#N/A</v>
      </c>
      <c r="T167" s="23" t="str">
        <f>CONCATENATE(Tabela1[[#This Row],[cdprograma]]," - ",Tabela1[[#This Row],[nmprograma]])</f>
        <v>900 - Gestão Administrativa - Poder Executivo</v>
      </c>
    </row>
    <row r="168" spans="1:20" x14ac:dyDescent="0.25">
      <c r="A168">
        <v>480091</v>
      </c>
      <c r="B168" t="s">
        <v>157</v>
      </c>
      <c r="C168">
        <v>10</v>
      </c>
      <c r="D168" t="s">
        <v>158</v>
      </c>
      <c r="E168">
        <v>400</v>
      </c>
      <c r="F168" t="s">
        <v>166</v>
      </c>
      <c r="G168">
        <v>14232</v>
      </c>
      <c r="H168" t="s">
        <v>438</v>
      </c>
      <c r="I168">
        <v>44</v>
      </c>
      <c r="J168" t="s">
        <v>219</v>
      </c>
      <c r="K168" s="21">
        <v>400000</v>
      </c>
      <c r="L168" s="21">
        <v>400000</v>
      </c>
      <c r="M168" s="21">
        <v>0</v>
      </c>
      <c r="N168" s="21">
        <v>0</v>
      </c>
      <c r="O168" s="21">
        <v>0</v>
      </c>
      <c r="P168" s="22" t="e">
        <f>VLOOKUP(Tabela1[[#This Row],[cdsubacao]],LDO!$B$2:$D$115,3,0)</f>
        <v>#N/A</v>
      </c>
      <c r="Q168" s="22" t="str">
        <f>CONCATENATE(Tabela1[[#This Row],[cdunidadegestora]]," - ",Tabela1[[#This Row],[nmunidadegestora]])</f>
        <v>480091 - Fundo Estadual de Saúde</v>
      </c>
      <c r="R168" s="22" t="str">
        <f>CONCATENATE(Tabela1[[#This Row],[cdfuncao]]," - ",Tabela1[[#This Row],[nmfuncao]])</f>
        <v>10 - Saúde</v>
      </c>
      <c r="S168" s="23" t="e">
        <f>VLOOKUP(Tabela1[[#This Row],[cdsubacao]],LDO!$B$2:$E$115,4,0)</f>
        <v>#N/A</v>
      </c>
      <c r="T168" s="23" t="str">
        <f>CONCATENATE(Tabela1[[#This Row],[cdprograma]]," - ",Tabela1[[#This Row],[nmprograma]])</f>
        <v>400 - Gestão do SUS</v>
      </c>
    </row>
    <row r="169" spans="1:20" x14ac:dyDescent="0.25">
      <c r="A169">
        <v>230023</v>
      </c>
      <c r="B169" t="s">
        <v>439</v>
      </c>
      <c r="C169">
        <v>23</v>
      </c>
      <c r="D169" t="s">
        <v>258</v>
      </c>
      <c r="E169">
        <v>640</v>
      </c>
      <c r="F169" t="s">
        <v>259</v>
      </c>
      <c r="G169">
        <v>11508</v>
      </c>
      <c r="H169" t="s">
        <v>440</v>
      </c>
      <c r="I169">
        <v>33</v>
      </c>
      <c r="J169" t="s">
        <v>160</v>
      </c>
      <c r="K169" s="21">
        <v>5000</v>
      </c>
      <c r="L169" s="21">
        <v>0</v>
      </c>
      <c r="M169" s="21">
        <v>0</v>
      </c>
      <c r="N169" s="21">
        <v>0</v>
      </c>
      <c r="O169" s="21">
        <v>0</v>
      </c>
      <c r="P169" s="22" t="e">
        <f>VLOOKUP(Tabela1[[#This Row],[cdsubacao]],LDO!$B$2:$D$115,3,0)</f>
        <v>#N/A</v>
      </c>
      <c r="Q169" s="22" t="str">
        <f>CONCATENATE(Tabela1[[#This Row],[cdunidadegestora]]," - ",Tabela1[[#This Row],[nmunidadegestora]])</f>
        <v>230023 - Santa Catarina Turismo S.A.</v>
      </c>
      <c r="R169" s="22" t="str">
        <f>CONCATENATE(Tabela1[[#This Row],[cdfuncao]]," - ",Tabela1[[#This Row],[nmfuncao]])</f>
        <v>23 - Comércio e Serviços</v>
      </c>
      <c r="S169" s="23" t="e">
        <f>VLOOKUP(Tabela1[[#This Row],[cdsubacao]],LDO!$B$2:$E$115,4,0)</f>
        <v>#N/A</v>
      </c>
      <c r="T169" s="23" t="str">
        <f>CONCATENATE(Tabela1[[#This Row],[cdprograma]]," - ",Tabela1[[#This Row],[nmprograma]])</f>
        <v>640 - Desenvolvimento do Turismo Catarinense</v>
      </c>
    </row>
    <row r="170" spans="1:20" x14ac:dyDescent="0.25">
      <c r="A170">
        <v>450022</v>
      </c>
      <c r="B170" t="s">
        <v>358</v>
      </c>
      <c r="C170">
        <v>12</v>
      </c>
      <c r="D170" t="s">
        <v>188</v>
      </c>
      <c r="E170">
        <v>630</v>
      </c>
      <c r="F170" t="s">
        <v>359</v>
      </c>
      <c r="G170">
        <v>3176</v>
      </c>
      <c r="H170" t="s">
        <v>441</v>
      </c>
      <c r="I170">
        <v>33</v>
      </c>
      <c r="J170" t="s">
        <v>160</v>
      </c>
      <c r="K170" s="21">
        <v>1000000</v>
      </c>
      <c r="L170" s="21">
        <v>988476.62</v>
      </c>
      <c r="M170" s="21">
        <v>960895.38</v>
      </c>
      <c r="N170" s="21">
        <v>866648.43</v>
      </c>
      <c r="O170" s="21">
        <v>866648.43</v>
      </c>
      <c r="P170" s="22" t="e">
        <f>VLOOKUP(Tabela1[[#This Row],[cdsubacao]],LDO!$B$2:$D$115,3,0)</f>
        <v>#N/A</v>
      </c>
      <c r="Q170" s="22" t="str">
        <f>CONCATENATE(Tabela1[[#This Row],[cdunidadegestora]]," - ",Tabela1[[#This Row],[nmunidadegestora]])</f>
        <v>450022 - Fundação Universidade do Estado de Santa Catarina</v>
      </c>
      <c r="R170" s="22" t="str">
        <f>CONCATENATE(Tabela1[[#This Row],[cdfuncao]]," - ",Tabela1[[#This Row],[nmfuncao]])</f>
        <v>12 - Educação</v>
      </c>
      <c r="S170" s="23" t="e">
        <f>VLOOKUP(Tabela1[[#This Row],[cdsubacao]],LDO!$B$2:$E$115,4,0)</f>
        <v>#N/A</v>
      </c>
      <c r="T170" s="23" t="str">
        <f>CONCATENATE(Tabela1[[#This Row],[cdprograma]]," - ",Tabela1[[#This Row],[nmprograma]])</f>
        <v>630 - Gestão do Ensino Superior</v>
      </c>
    </row>
    <row r="171" spans="1:20" x14ac:dyDescent="0.25">
      <c r="A171">
        <v>160091</v>
      </c>
      <c r="B171" t="s">
        <v>442</v>
      </c>
      <c r="C171">
        <v>6</v>
      </c>
      <c r="D171" t="s">
        <v>182</v>
      </c>
      <c r="E171">
        <v>707</v>
      </c>
      <c r="F171" t="s">
        <v>336</v>
      </c>
      <c r="G171">
        <v>13167</v>
      </c>
      <c r="H171" t="s">
        <v>443</v>
      </c>
      <c r="I171">
        <v>33</v>
      </c>
      <c r="J171" t="s">
        <v>160</v>
      </c>
      <c r="K171" s="21">
        <v>1709475</v>
      </c>
      <c r="L171" s="21">
        <v>1775432.45</v>
      </c>
      <c r="M171" s="21">
        <v>1774729.34</v>
      </c>
      <c r="N171" s="21">
        <v>1774246.28</v>
      </c>
      <c r="O171" s="21">
        <v>1774246.28</v>
      </c>
      <c r="P171" s="22" t="e">
        <f>VLOOKUP(Tabela1[[#This Row],[cdsubacao]],LDO!$B$2:$D$115,3,0)</f>
        <v>#N/A</v>
      </c>
      <c r="Q171" s="22" t="str">
        <f>CONCATENATE(Tabela1[[#This Row],[cdunidadegestora]]," - ",Tabela1[[#This Row],[nmunidadegestora]])</f>
        <v>160091 - Fundo para Melhoria da Segurança Pública</v>
      </c>
      <c r="R171" s="22" t="str">
        <f>CONCATENATE(Tabela1[[#This Row],[cdfuncao]]," - ",Tabela1[[#This Row],[nmfuncao]])</f>
        <v>6 - Segurança Pública</v>
      </c>
      <c r="S171" s="23" t="e">
        <f>VLOOKUP(Tabela1[[#This Row],[cdsubacao]],LDO!$B$2:$E$115,4,0)</f>
        <v>#N/A</v>
      </c>
      <c r="T171" s="23" t="str">
        <f>CONCATENATE(Tabela1[[#This Row],[cdprograma]]," - ",Tabela1[[#This Row],[nmprograma]])</f>
        <v>707 - Suporte Institucional Integrado</v>
      </c>
    </row>
    <row r="172" spans="1:20" x14ac:dyDescent="0.25">
      <c r="A172">
        <v>230021</v>
      </c>
      <c r="B172" t="s">
        <v>333</v>
      </c>
      <c r="C172">
        <v>27</v>
      </c>
      <c r="D172" t="s">
        <v>345</v>
      </c>
      <c r="E172">
        <v>650</v>
      </c>
      <c r="F172" t="s">
        <v>422</v>
      </c>
      <c r="G172">
        <v>11138</v>
      </c>
      <c r="H172" t="s">
        <v>444</v>
      </c>
      <c r="I172">
        <v>33</v>
      </c>
      <c r="J172" t="s">
        <v>160</v>
      </c>
      <c r="K172" s="21">
        <v>6108716</v>
      </c>
      <c r="L172" s="21">
        <v>4196222.8499999996</v>
      </c>
      <c r="M172" s="21">
        <v>3877151.61</v>
      </c>
      <c r="N172" s="21">
        <v>3549815.26</v>
      </c>
      <c r="O172" s="21">
        <v>3548284.14</v>
      </c>
      <c r="P172" s="22" t="e">
        <f>VLOOKUP(Tabela1[[#This Row],[cdsubacao]],LDO!$B$2:$D$115,3,0)</f>
        <v>#N/A</v>
      </c>
      <c r="Q172" s="22" t="str">
        <f>CONCATENATE(Tabela1[[#This Row],[cdunidadegestora]]," - ",Tabela1[[#This Row],[nmunidadegestora]])</f>
        <v>230021 - Fundação Catarinense de Esporte</v>
      </c>
      <c r="R172" s="22" t="str">
        <f>CONCATENATE(Tabela1[[#This Row],[cdfuncao]]," - ",Tabela1[[#This Row],[nmfuncao]])</f>
        <v>27 - Desporto e Lazer</v>
      </c>
      <c r="S172" s="23" t="e">
        <f>VLOOKUP(Tabela1[[#This Row],[cdsubacao]],LDO!$B$2:$E$115,4,0)</f>
        <v>#N/A</v>
      </c>
      <c r="T172" s="23" t="str">
        <f>CONCATENATE(Tabela1[[#This Row],[cdprograma]]," - ",Tabela1[[#This Row],[nmprograma]])</f>
        <v>650 - Desenvolvimento e Fortalecimento do Esporte e do Lazer</v>
      </c>
    </row>
    <row r="173" spans="1:20" x14ac:dyDescent="0.25">
      <c r="A173">
        <v>410057</v>
      </c>
      <c r="B173" t="s">
        <v>249</v>
      </c>
      <c r="C173">
        <v>4</v>
      </c>
      <c r="D173" t="s">
        <v>169</v>
      </c>
      <c r="E173">
        <v>850</v>
      </c>
      <c r="F173" t="s">
        <v>163</v>
      </c>
      <c r="G173">
        <v>13841</v>
      </c>
      <c r="H173" t="s">
        <v>445</v>
      </c>
      <c r="I173">
        <v>31</v>
      </c>
      <c r="J173" t="s">
        <v>165</v>
      </c>
      <c r="K173" s="21">
        <v>2260000</v>
      </c>
      <c r="L173" s="21">
        <v>288853.12</v>
      </c>
      <c r="M173" s="21">
        <v>288853.12</v>
      </c>
      <c r="N173" s="21">
        <v>288853.12</v>
      </c>
      <c r="O173" s="21">
        <v>288853.12</v>
      </c>
      <c r="P173" s="22" t="e">
        <f>VLOOKUP(Tabela1[[#This Row],[cdsubacao]],LDO!$B$2:$D$115,3,0)</f>
        <v>#N/A</v>
      </c>
      <c r="Q173" s="22" t="str">
        <f>CONCATENATE(Tabela1[[#This Row],[cdunidadegestora]]," - ",Tabela1[[#This Row],[nmunidadegestora]])</f>
        <v>410057 - Agência de Desenvolvimento Regional de Araranguá</v>
      </c>
      <c r="R173" s="22" t="str">
        <f>CONCATENATE(Tabela1[[#This Row],[cdfuncao]]," - ",Tabela1[[#This Row],[nmfuncao]])</f>
        <v>4 - Administração</v>
      </c>
      <c r="S173" s="23" t="e">
        <f>VLOOKUP(Tabela1[[#This Row],[cdsubacao]],LDO!$B$2:$E$115,4,0)</f>
        <v>#N/A</v>
      </c>
      <c r="T17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4" spans="1:20" x14ac:dyDescent="0.25">
      <c r="A174">
        <v>410058</v>
      </c>
      <c r="B174" t="s">
        <v>243</v>
      </c>
      <c r="C174">
        <v>12</v>
      </c>
      <c r="D174" t="s">
        <v>188</v>
      </c>
      <c r="E174">
        <v>625</v>
      </c>
      <c r="F174" t="s">
        <v>196</v>
      </c>
      <c r="G174">
        <v>13913</v>
      </c>
      <c r="H174" t="s">
        <v>446</v>
      </c>
      <c r="I174">
        <v>33</v>
      </c>
      <c r="J174" t="s">
        <v>160</v>
      </c>
      <c r="K174" s="21">
        <v>157572</v>
      </c>
      <c r="L174" s="21">
        <v>58236.81</v>
      </c>
      <c r="M174" s="21">
        <v>58236.81</v>
      </c>
      <c r="N174" s="21">
        <v>58236.81</v>
      </c>
      <c r="O174" s="21">
        <v>58236.81</v>
      </c>
      <c r="P174" s="22" t="e">
        <f>VLOOKUP(Tabela1[[#This Row],[cdsubacao]],LDO!$B$2:$D$115,3,0)</f>
        <v>#N/A</v>
      </c>
      <c r="Q174" s="22" t="str">
        <f>CONCATENATE(Tabela1[[#This Row],[cdunidadegestora]]," - ",Tabela1[[#This Row],[nmunidadegestora]])</f>
        <v>410058 - Agência de Desenvolvimento Regional de Joinville</v>
      </c>
      <c r="R174" s="22" t="str">
        <f>CONCATENATE(Tabela1[[#This Row],[cdfuncao]]," - ",Tabela1[[#This Row],[nmfuncao]])</f>
        <v>12 - Educação</v>
      </c>
      <c r="S174" s="23" t="e">
        <f>VLOOKUP(Tabela1[[#This Row],[cdsubacao]],LDO!$B$2:$E$115,4,0)</f>
        <v>#N/A</v>
      </c>
      <c r="T174" s="23" t="str">
        <f>CONCATENATE(Tabela1[[#This Row],[cdprograma]]," - ",Tabela1[[#This Row],[nmprograma]])</f>
        <v>625 - Valorização dos Profissionais da Educação</v>
      </c>
    </row>
    <row r="175" spans="1:20" x14ac:dyDescent="0.25">
      <c r="A175">
        <v>410055</v>
      </c>
      <c r="B175" t="s">
        <v>447</v>
      </c>
      <c r="C175">
        <v>12</v>
      </c>
      <c r="D175" t="s">
        <v>188</v>
      </c>
      <c r="E175">
        <v>625</v>
      </c>
      <c r="F175" t="s">
        <v>196</v>
      </c>
      <c r="G175">
        <v>13801</v>
      </c>
      <c r="H175" t="s">
        <v>448</v>
      </c>
      <c r="I175">
        <v>33</v>
      </c>
      <c r="J175" t="s">
        <v>160</v>
      </c>
      <c r="K175" s="21">
        <v>272414</v>
      </c>
      <c r="L175" s="21">
        <v>92431.15</v>
      </c>
      <c r="M175" s="21">
        <v>92431.15</v>
      </c>
      <c r="N175" s="21">
        <v>92431.15</v>
      </c>
      <c r="O175" s="21">
        <v>92431.15</v>
      </c>
      <c r="P175" s="22" t="e">
        <f>VLOOKUP(Tabela1[[#This Row],[cdsubacao]],LDO!$B$2:$D$115,3,0)</f>
        <v>#N/A</v>
      </c>
      <c r="Q175" s="22" t="str">
        <f>CONCATENATE(Tabela1[[#This Row],[cdunidadegestora]]," - ",Tabela1[[#This Row],[nmunidadegestora]])</f>
        <v>410055 - Agência de Desenvolvimento Regional de Tubarão</v>
      </c>
      <c r="R175" s="22" t="str">
        <f>CONCATENATE(Tabela1[[#This Row],[cdfuncao]]," - ",Tabela1[[#This Row],[nmfuncao]])</f>
        <v>12 - Educação</v>
      </c>
      <c r="S175" s="23" t="e">
        <f>VLOOKUP(Tabela1[[#This Row],[cdsubacao]],LDO!$B$2:$E$115,4,0)</f>
        <v>#N/A</v>
      </c>
      <c r="T175" s="23" t="str">
        <f>CONCATENATE(Tabela1[[#This Row],[cdprograma]]," - ",Tabela1[[#This Row],[nmprograma]])</f>
        <v>625 - Valorização dos Profissionais da Educação</v>
      </c>
    </row>
    <row r="176" spans="1:20" x14ac:dyDescent="0.25">
      <c r="A176">
        <v>540096</v>
      </c>
      <c r="B176" t="s">
        <v>235</v>
      </c>
      <c r="C176">
        <v>14</v>
      </c>
      <c r="D176" t="s">
        <v>216</v>
      </c>
      <c r="E176">
        <v>740</v>
      </c>
      <c r="F176" t="s">
        <v>236</v>
      </c>
      <c r="G176">
        <v>10927</v>
      </c>
      <c r="H176" t="s">
        <v>449</v>
      </c>
      <c r="I176">
        <v>33</v>
      </c>
      <c r="J176" t="s">
        <v>160</v>
      </c>
      <c r="K176" s="21">
        <v>95311298</v>
      </c>
      <c r="L176" s="21">
        <v>133693732.81999999</v>
      </c>
      <c r="M176" s="21">
        <v>132158461.53</v>
      </c>
      <c r="N176" s="21">
        <v>122397203.22</v>
      </c>
      <c r="O176" s="21">
        <v>101083441.70999999</v>
      </c>
      <c r="P176" s="22" t="e">
        <f>VLOOKUP(Tabela1[[#This Row],[cdsubacao]],LDO!$B$2:$D$115,3,0)</f>
        <v>#N/A</v>
      </c>
      <c r="Q176" s="22" t="str">
        <f>CONCATENATE(Tabela1[[#This Row],[cdunidadegestora]]," - ",Tabela1[[#This Row],[nmunidadegestora]])</f>
        <v>540096 - Fundo Penitenciário do Estado de Santa Catarina - FUPESC</v>
      </c>
      <c r="R176" s="22" t="str">
        <f>CONCATENATE(Tabela1[[#This Row],[cdfuncao]]," - ",Tabela1[[#This Row],[nmfuncao]])</f>
        <v>14 - Direitos da Cidadania</v>
      </c>
      <c r="S176" s="23" t="e">
        <f>VLOOKUP(Tabela1[[#This Row],[cdsubacao]],LDO!$B$2:$E$115,4,0)</f>
        <v>#N/A</v>
      </c>
      <c r="T176" s="23" t="str">
        <f>CONCATENATE(Tabela1[[#This Row],[cdprograma]]," - ",Tabela1[[#This Row],[nmprograma]])</f>
        <v>740 - Gestão do Sistema Prisional e Socioeducativo</v>
      </c>
    </row>
    <row r="177" spans="1:20" x14ac:dyDescent="0.25">
      <c r="A177">
        <v>150001</v>
      </c>
      <c r="B177" t="s">
        <v>225</v>
      </c>
      <c r="C177">
        <v>14</v>
      </c>
      <c r="D177" t="s">
        <v>216</v>
      </c>
      <c r="E177">
        <v>745</v>
      </c>
      <c r="F177" t="s">
        <v>226</v>
      </c>
      <c r="G177">
        <v>12522</v>
      </c>
      <c r="H177" t="s">
        <v>335</v>
      </c>
      <c r="I177">
        <v>33</v>
      </c>
      <c r="J177" t="s">
        <v>160</v>
      </c>
      <c r="K177" s="21">
        <v>4121245</v>
      </c>
      <c r="L177" s="21">
        <v>9095687.5500000007</v>
      </c>
      <c r="M177" s="21">
        <v>7642279.8399999999</v>
      </c>
      <c r="N177" s="21">
        <v>7262104.6100000003</v>
      </c>
      <c r="O177" s="21">
        <v>7261944.8799999999</v>
      </c>
      <c r="P177" s="22" t="e">
        <f>VLOOKUP(Tabela1[[#This Row],[cdsubacao]],LDO!$B$2:$D$115,3,0)</f>
        <v>#N/A</v>
      </c>
      <c r="Q177" s="22" t="str">
        <f>CONCATENATE(Tabela1[[#This Row],[cdunidadegestora]]," - ",Tabela1[[#This Row],[nmunidadegestora]])</f>
        <v>150001 - Defensoria Pública do Estado de Santa Catarina</v>
      </c>
      <c r="R177" s="22" t="str">
        <f>CONCATENATE(Tabela1[[#This Row],[cdfuncao]]," - ",Tabela1[[#This Row],[nmfuncao]])</f>
        <v>14 - Direitos da Cidadania</v>
      </c>
      <c r="S177" s="23" t="e">
        <f>VLOOKUP(Tabela1[[#This Row],[cdsubacao]],LDO!$B$2:$E$115,4,0)</f>
        <v>#N/A</v>
      </c>
      <c r="T177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178" spans="1:20" x14ac:dyDescent="0.25">
      <c r="A178">
        <v>410040</v>
      </c>
      <c r="B178" t="s">
        <v>206</v>
      </c>
      <c r="C178">
        <v>4</v>
      </c>
      <c r="D178" t="s">
        <v>169</v>
      </c>
      <c r="E178">
        <v>850</v>
      </c>
      <c r="F178" t="s">
        <v>163</v>
      </c>
      <c r="G178">
        <v>13673</v>
      </c>
      <c r="H178" t="s">
        <v>450</v>
      </c>
      <c r="I178">
        <v>33</v>
      </c>
      <c r="J178" t="s">
        <v>160</v>
      </c>
      <c r="K178" s="21">
        <v>70000</v>
      </c>
      <c r="L178" s="21">
        <v>37633.43</v>
      </c>
      <c r="M178" s="21">
        <v>37633.43</v>
      </c>
      <c r="N178" s="21">
        <v>37633.43</v>
      </c>
      <c r="O178" s="21">
        <v>37633.43</v>
      </c>
      <c r="P178" s="22" t="e">
        <f>VLOOKUP(Tabela1[[#This Row],[cdsubacao]],LDO!$B$2:$D$115,3,0)</f>
        <v>#N/A</v>
      </c>
      <c r="Q178" s="22" t="str">
        <f>CONCATENATE(Tabela1[[#This Row],[cdunidadegestora]]," - ",Tabela1[[#This Row],[nmunidadegestora]])</f>
        <v>410040 - Agência de Desenvolvimento Regional de Chapecó</v>
      </c>
      <c r="R178" s="22" t="str">
        <f>CONCATENATE(Tabela1[[#This Row],[cdfuncao]]," - ",Tabela1[[#This Row],[nmfuncao]])</f>
        <v>4 - Administração</v>
      </c>
      <c r="S178" s="23" t="e">
        <f>VLOOKUP(Tabela1[[#This Row],[cdsubacao]],LDO!$B$2:$E$115,4,0)</f>
        <v>#N/A</v>
      </c>
      <c r="T17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9" spans="1:20" x14ac:dyDescent="0.25">
      <c r="A179">
        <v>410037</v>
      </c>
      <c r="B179" t="s">
        <v>195</v>
      </c>
      <c r="C179">
        <v>10</v>
      </c>
      <c r="D179" t="s">
        <v>158</v>
      </c>
      <c r="E179">
        <v>400</v>
      </c>
      <c r="F179" t="s">
        <v>166</v>
      </c>
      <c r="G179">
        <v>11481</v>
      </c>
      <c r="H179" t="s">
        <v>186</v>
      </c>
      <c r="I179">
        <v>33</v>
      </c>
      <c r="J179" t="s">
        <v>160</v>
      </c>
      <c r="K179" s="21">
        <v>0</v>
      </c>
      <c r="L179" s="21">
        <v>46743.73</v>
      </c>
      <c r="M179" s="21">
        <v>46743.73</v>
      </c>
      <c r="N179" s="21">
        <v>46743.73</v>
      </c>
      <c r="O179" s="21">
        <v>46743.73</v>
      </c>
      <c r="P179" s="22" t="e">
        <f>VLOOKUP(Tabela1[[#This Row],[cdsubacao]],LDO!$B$2:$D$115,3,0)</f>
        <v>#N/A</v>
      </c>
      <c r="Q179" s="22" t="str">
        <f>CONCATENATE(Tabela1[[#This Row],[cdunidadegestora]]," - ",Tabela1[[#This Row],[nmunidadegestora]])</f>
        <v>410037 - Agência de Desenvolvimento Regional de São Miguel do Oeste</v>
      </c>
      <c r="R179" s="22" t="str">
        <f>CONCATENATE(Tabela1[[#This Row],[cdfuncao]]," - ",Tabela1[[#This Row],[nmfuncao]])</f>
        <v>10 - Saúde</v>
      </c>
      <c r="S179" s="23" t="e">
        <f>VLOOKUP(Tabela1[[#This Row],[cdsubacao]],LDO!$B$2:$E$115,4,0)</f>
        <v>#N/A</v>
      </c>
      <c r="T179" s="23" t="str">
        <f>CONCATENATE(Tabela1[[#This Row],[cdprograma]]," - ",Tabela1[[#This Row],[nmprograma]])</f>
        <v>400 - Gestão do SUS</v>
      </c>
    </row>
    <row r="180" spans="1:20" x14ac:dyDescent="0.25">
      <c r="A180">
        <v>410043</v>
      </c>
      <c r="B180" t="s">
        <v>185</v>
      </c>
      <c r="C180">
        <v>4</v>
      </c>
      <c r="D180" t="s">
        <v>169</v>
      </c>
      <c r="E180">
        <v>900</v>
      </c>
      <c r="F180" t="s">
        <v>176</v>
      </c>
      <c r="G180">
        <v>13733</v>
      </c>
      <c r="H180" t="s">
        <v>451</v>
      </c>
      <c r="I180">
        <v>33</v>
      </c>
      <c r="J180" t="s">
        <v>160</v>
      </c>
      <c r="K180" s="21">
        <v>529685</v>
      </c>
      <c r="L180" s="21">
        <v>67347.31</v>
      </c>
      <c r="M180" s="21">
        <v>67347.31</v>
      </c>
      <c r="N180" s="21">
        <v>67347.31</v>
      </c>
      <c r="O180" s="21">
        <v>67347.31</v>
      </c>
      <c r="P180" s="22" t="e">
        <f>VLOOKUP(Tabela1[[#This Row],[cdsubacao]],LDO!$B$2:$D$115,3,0)</f>
        <v>#N/A</v>
      </c>
      <c r="Q180" s="22" t="str">
        <f>CONCATENATE(Tabela1[[#This Row],[cdunidadegestora]]," - ",Tabela1[[#This Row],[nmunidadegestora]])</f>
        <v>410043 - Agência de Desenvolvimento Regional de Joaçaba</v>
      </c>
      <c r="R180" s="22" t="str">
        <f>CONCATENATE(Tabela1[[#This Row],[cdfuncao]]," - ",Tabela1[[#This Row],[nmfuncao]])</f>
        <v>4 - Administração</v>
      </c>
      <c r="S180" s="23" t="e">
        <f>VLOOKUP(Tabela1[[#This Row],[cdsubacao]],LDO!$B$2:$E$115,4,0)</f>
        <v>#N/A</v>
      </c>
      <c r="T180" s="23" t="str">
        <f>CONCATENATE(Tabela1[[#This Row],[cdprograma]]," - ",Tabela1[[#This Row],[nmprograma]])</f>
        <v>900 - Gestão Administrativa - Poder Executivo</v>
      </c>
    </row>
    <row r="181" spans="1:20" x14ac:dyDescent="0.25">
      <c r="A181">
        <v>540096</v>
      </c>
      <c r="B181" t="s">
        <v>235</v>
      </c>
      <c r="C181">
        <v>14</v>
      </c>
      <c r="D181" t="s">
        <v>216</v>
      </c>
      <c r="E181">
        <v>760</v>
      </c>
      <c r="F181" t="s">
        <v>217</v>
      </c>
      <c r="G181">
        <v>10919</v>
      </c>
      <c r="H181" t="s">
        <v>452</v>
      </c>
      <c r="I181">
        <v>33</v>
      </c>
      <c r="J181" t="s">
        <v>160</v>
      </c>
      <c r="K181" s="21">
        <v>18000000</v>
      </c>
      <c r="L181" s="21">
        <v>12879943.130000001</v>
      </c>
      <c r="M181" s="21">
        <v>12827715.17</v>
      </c>
      <c r="N181" s="21">
        <v>12761522.08</v>
      </c>
      <c r="O181" s="21">
        <v>12526589.73</v>
      </c>
      <c r="P181" s="22" t="e">
        <f>VLOOKUP(Tabela1[[#This Row],[cdsubacao]],LDO!$B$2:$D$115,3,0)</f>
        <v>#N/A</v>
      </c>
      <c r="Q181" s="22" t="str">
        <f>CONCATENATE(Tabela1[[#This Row],[cdunidadegestora]]," - ",Tabela1[[#This Row],[nmunidadegestora]])</f>
        <v>540096 - Fundo Penitenciário do Estado de Santa Catarina - FUPESC</v>
      </c>
      <c r="R181" s="22" t="str">
        <f>CONCATENATE(Tabela1[[#This Row],[cdfuncao]]," - ",Tabela1[[#This Row],[nmfuncao]])</f>
        <v>14 - Direitos da Cidadania</v>
      </c>
      <c r="S181" s="23" t="e">
        <f>VLOOKUP(Tabela1[[#This Row],[cdsubacao]],LDO!$B$2:$E$115,4,0)</f>
        <v>#N/A</v>
      </c>
      <c r="T181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82" spans="1:20" x14ac:dyDescent="0.25">
      <c r="A182">
        <v>260093</v>
      </c>
      <c r="B182" t="s">
        <v>453</v>
      </c>
      <c r="C182">
        <v>8</v>
      </c>
      <c r="D182" t="s">
        <v>253</v>
      </c>
      <c r="E182">
        <v>510</v>
      </c>
      <c r="F182" t="s">
        <v>454</v>
      </c>
      <c r="G182">
        <v>12483</v>
      </c>
      <c r="H182" t="s">
        <v>455</v>
      </c>
      <c r="I182">
        <v>33</v>
      </c>
      <c r="J182" t="s">
        <v>160</v>
      </c>
      <c r="K182" s="21">
        <v>12000000</v>
      </c>
      <c r="L182" s="21">
        <v>5886651.6500000004</v>
      </c>
      <c r="M182" s="21">
        <v>5886651.6500000004</v>
      </c>
      <c r="N182" s="21">
        <v>5886651.6500000004</v>
      </c>
      <c r="O182" s="21">
        <v>5886651.6500000004</v>
      </c>
      <c r="P182" s="22" t="e">
        <f>VLOOKUP(Tabela1[[#This Row],[cdsubacao]],LDO!$B$2:$D$115,3,0)</f>
        <v>#N/A</v>
      </c>
      <c r="Q182" s="22" t="str">
        <f>CONCATENATE(Tabela1[[#This Row],[cdunidadegestora]]," - ",Tabela1[[#This Row],[nmunidadegestora]])</f>
        <v>260093 - Fundo Estadual de Assistência Social</v>
      </c>
      <c r="R182" s="22" t="str">
        <f>CONCATENATE(Tabela1[[#This Row],[cdfuncao]]," - ",Tabela1[[#This Row],[nmfuncao]])</f>
        <v>8 - Assistência Social</v>
      </c>
      <c r="S182" s="23" t="e">
        <f>VLOOKUP(Tabela1[[#This Row],[cdsubacao]],LDO!$B$2:$E$115,4,0)</f>
        <v>#N/A</v>
      </c>
      <c r="T182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83" spans="1:20" x14ac:dyDescent="0.25">
      <c r="A183">
        <v>410048</v>
      </c>
      <c r="B183" t="s">
        <v>187</v>
      </c>
      <c r="C183">
        <v>12</v>
      </c>
      <c r="D183" t="s">
        <v>188</v>
      </c>
      <c r="E183">
        <v>610</v>
      </c>
      <c r="F183" t="s">
        <v>189</v>
      </c>
      <c r="G183">
        <v>13853</v>
      </c>
      <c r="H183" t="s">
        <v>456</v>
      </c>
      <c r="I183">
        <v>33</v>
      </c>
      <c r="J183" t="s">
        <v>160</v>
      </c>
      <c r="K183" s="21">
        <v>1927836</v>
      </c>
      <c r="L183" s="21">
        <v>76503.77</v>
      </c>
      <c r="M183" s="21">
        <v>76503.77</v>
      </c>
      <c r="N183" s="21">
        <v>76503.77</v>
      </c>
      <c r="O183" s="21">
        <v>76503.77</v>
      </c>
      <c r="P183" s="22" t="e">
        <f>VLOOKUP(Tabela1[[#This Row],[cdsubacao]],LDO!$B$2:$D$115,3,0)</f>
        <v>#N/A</v>
      </c>
      <c r="Q183" s="22" t="str">
        <f>CONCATENATE(Tabela1[[#This Row],[cdunidadegestora]]," - ",Tabela1[[#This Row],[nmunidadegestora]])</f>
        <v>410048 - Agência de Desenvolvimento Regional de Rio do Sul</v>
      </c>
      <c r="R183" s="22" t="str">
        <f>CONCATENATE(Tabela1[[#This Row],[cdfuncao]]," - ",Tabela1[[#This Row],[nmfuncao]])</f>
        <v>12 - Educação</v>
      </c>
      <c r="S183" s="23" t="e">
        <f>VLOOKUP(Tabela1[[#This Row],[cdsubacao]],LDO!$B$2:$E$115,4,0)</f>
        <v>#N/A</v>
      </c>
      <c r="T183" s="23" t="str">
        <f>CONCATENATE(Tabela1[[#This Row],[cdprograma]]," - ",Tabela1[[#This Row],[nmprograma]])</f>
        <v>610 - Educação Básica com Qualidade e Equidade</v>
      </c>
    </row>
    <row r="184" spans="1:20" x14ac:dyDescent="0.25">
      <c r="A184">
        <v>410053</v>
      </c>
      <c r="B184" t="s">
        <v>457</v>
      </c>
      <c r="C184">
        <v>4</v>
      </c>
      <c r="D184" t="s">
        <v>169</v>
      </c>
      <c r="E184">
        <v>900</v>
      </c>
      <c r="F184" t="s">
        <v>176</v>
      </c>
      <c r="G184">
        <v>13685</v>
      </c>
      <c r="H184" t="s">
        <v>458</v>
      </c>
      <c r="I184">
        <v>33</v>
      </c>
      <c r="J184" t="s">
        <v>160</v>
      </c>
      <c r="K184" s="21">
        <v>1594079</v>
      </c>
      <c r="L184" s="21">
        <v>157468.45000000001</v>
      </c>
      <c r="M184" s="21">
        <v>157468.45000000001</v>
      </c>
      <c r="N184" s="21">
        <v>157468.45000000001</v>
      </c>
      <c r="O184" s="21">
        <v>157468.45000000001</v>
      </c>
      <c r="P184" s="22" t="e">
        <f>VLOOKUP(Tabela1[[#This Row],[cdsubacao]],LDO!$B$2:$D$115,3,0)</f>
        <v>#N/A</v>
      </c>
      <c r="Q184" s="22" t="str">
        <f>CONCATENATE(Tabela1[[#This Row],[cdunidadegestora]]," - ",Tabela1[[#This Row],[nmunidadegestora]])</f>
        <v>410053 - Agência de Desenvolvimento Regional de Itajai</v>
      </c>
      <c r="R184" s="22" t="str">
        <f>CONCATENATE(Tabela1[[#This Row],[cdfuncao]]," - ",Tabela1[[#This Row],[nmfuncao]])</f>
        <v>4 - Administração</v>
      </c>
      <c r="S184" s="23" t="e">
        <f>VLOOKUP(Tabela1[[#This Row],[cdsubacao]],LDO!$B$2:$E$115,4,0)</f>
        <v>#N/A</v>
      </c>
      <c r="T184" s="23" t="str">
        <f>CONCATENATE(Tabela1[[#This Row],[cdprograma]]," - ",Tabela1[[#This Row],[nmprograma]])</f>
        <v>900 - Gestão Administrativa - Poder Executivo</v>
      </c>
    </row>
    <row r="185" spans="1:20" x14ac:dyDescent="0.25">
      <c r="A185">
        <v>470091</v>
      </c>
      <c r="B185" t="s">
        <v>289</v>
      </c>
      <c r="C185">
        <v>4</v>
      </c>
      <c r="D185" t="s">
        <v>169</v>
      </c>
      <c r="E185">
        <v>900</v>
      </c>
      <c r="F185" t="s">
        <v>176</v>
      </c>
      <c r="G185">
        <v>12968</v>
      </c>
      <c r="H185" t="s">
        <v>459</v>
      </c>
      <c r="I185">
        <v>33</v>
      </c>
      <c r="J185" t="s">
        <v>160</v>
      </c>
      <c r="K185" s="21">
        <v>2258869</v>
      </c>
      <c r="L185" s="21">
        <v>2421801.8199999998</v>
      </c>
      <c r="M185" s="21">
        <v>1144600.57</v>
      </c>
      <c r="N185" s="21">
        <v>1136352.31</v>
      </c>
      <c r="O185" s="21">
        <v>1136352.31</v>
      </c>
      <c r="P185" s="22" t="e">
        <f>VLOOKUP(Tabela1[[#This Row],[cdsubacao]],LDO!$B$2:$D$115,3,0)</f>
        <v>#N/A</v>
      </c>
      <c r="Q185" s="22" t="str">
        <f>CONCATENATE(Tabela1[[#This Row],[cdunidadegestora]]," - ",Tabela1[[#This Row],[nmunidadegestora]])</f>
        <v>470091 - Fundo de Materiais, Publicações e Impressos Oficiais</v>
      </c>
      <c r="R185" s="22" t="str">
        <f>CONCATENATE(Tabela1[[#This Row],[cdfuncao]]," - ",Tabela1[[#This Row],[nmfuncao]])</f>
        <v>4 - Administração</v>
      </c>
      <c r="S185" s="23" t="e">
        <f>VLOOKUP(Tabela1[[#This Row],[cdsubacao]],LDO!$B$2:$E$115,4,0)</f>
        <v>#N/A</v>
      </c>
      <c r="T185" s="23" t="str">
        <f>CONCATENATE(Tabela1[[#This Row],[cdprograma]]," - ",Tabela1[[#This Row],[nmprograma]])</f>
        <v>900 - Gestão Administrativa - Poder Executivo</v>
      </c>
    </row>
    <row r="186" spans="1:20" x14ac:dyDescent="0.25">
      <c r="A186">
        <v>480091</v>
      </c>
      <c r="B186" t="s">
        <v>157</v>
      </c>
      <c r="C186">
        <v>10</v>
      </c>
      <c r="D186" t="s">
        <v>158</v>
      </c>
      <c r="E186">
        <v>440</v>
      </c>
      <c r="F186" t="s">
        <v>460</v>
      </c>
      <c r="G186">
        <v>11477</v>
      </c>
      <c r="H186" t="s">
        <v>461</v>
      </c>
      <c r="I186">
        <v>33</v>
      </c>
      <c r="J186" t="s">
        <v>160</v>
      </c>
      <c r="K186" s="21">
        <v>29200000</v>
      </c>
      <c r="L186" s="21">
        <v>33581991.770000003</v>
      </c>
      <c r="M186" s="21">
        <v>33026891.32</v>
      </c>
      <c r="N186" s="21">
        <v>30598326.960000001</v>
      </c>
      <c r="O186" s="21">
        <v>30591396.329999998</v>
      </c>
      <c r="P186" s="22" t="e">
        <f>VLOOKUP(Tabela1[[#This Row],[cdsubacao]],LDO!$B$2:$D$115,3,0)</f>
        <v>#N/A</v>
      </c>
      <c r="Q186" s="22" t="str">
        <f>CONCATENATE(Tabela1[[#This Row],[cdunidadegestora]]," - ",Tabela1[[#This Row],[nmunidadegestora]])</f>
        <v>480091 - Fundo Estadual de Saúde</v>
      </c>
      <c r="R186" s="22" t="str">
        <f>CONCATENATE(Tabela1[[#This Row],[cdfuncao]]," - ",Tabela1[[#This Row],[nmfuncao]])</f>
        <v>10 - Saúde</v>
      </c>
      <c r="S186" s="23" t="e">
        <f>VLOOKUP(Tabela1[[#This Row],[cdsubacao]],LDO!$B$2:$E$115,4,0)</f>
        <v>#N/A</v>
      </c>
      <c r="T186" s="23" t="str">
        <f>CONCATENATE(Tabela1[[#This Row],[cdprograma]]," - ",Tabela1[[#This Row],[nmprograma]])</f>
        <v>440 - 2010, 2011: Educação Permanente para o Sistema Único de Saúde; 2012, 2013, 2014, 2015, 2016, 2017, 2018, 2019, 2020: Assistência Farmacêutica</v>
      </c>
    </row>
    <row r="187" spans="1:20" x14ac:dyDescent="0.25">
      <c r="A187">
        <v>530025</v>
      </c>
      <c r="B187" t="s">
        <v>238</v>
      </c>
      <c r="C187">
        <v>26</v>
      </c>
      <c r="D187" t="s">
        <v>179</v>
      </c>
      <c r="E187">
        <v>145</v>
      </c>
      <c r="F187" t="s">
        <v>381</v>
      </c>
      <c r="G187">
        <v>235</v>
      </c>
      <c r="H187" t="s">
        <v>462</v>
      </c>
      <c r="I187">
        <v>44</v>
      </c>
      <c r="J187" t="s">
        <v>219</v>
      </c>
      <c r="K187" s="21">
        <v>4000000</v>
      </c>
      <c r="L187" s="21">
        <v>198531.77</v>
      </c>
      <c r="M187" s="21">
        <v>198531.77</v>
      </c>
      <c r="N187" s="21">
        <v>198531.77</v>
      </c>
      <c r="O187" s="21">
        <v>198531.77</v>
      </c>
      <c r="P187" s="22" t="e">
        <f>VLOOKUP(Tabela1[[#This Row],[cdsubacao]],LDO!$B$2:$D$115,3,0)</f>
        <v>#N/A</v>
      </c>
      <c r="Q187" s="22" t="str">
        <f>CONCATENATE(Tabela1[[#This Row],[cdunidadegestora]]," - ",Tabela1[[#This Row],[nmunidadegestora]])</f>
        <v>530025 - Departamento Estadual de Infraestrutura</v>
      </c>
      <c r="R187" s="22" t="str">
        <f>CONCATENATE(Tabela1[[#This Row],[cdfuncao]]," - ",Tabela1[[#This Row],[nmfuncao]])</f>
        <v>26 - Transporte</v>
      </c>
      <c r="S187" s="23" t="e">
        <f>VLOOKUP(Tabela1[[#This Row],[cdsubacao]],LDO!$B$2:$E$115,4,0)</f>
        <v>#N/A</v>
      </c>
      <c r="T187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88" spans="1:20" x14ac:dyDescent="0.25">
      <c r="A188">
        <v>410091</v>
      </c>
      <c r="B188" t="s">
        <v>305</v>
      </c>
      <c r="C188">
        <v>3</v>
      </c>
      <c r="D188" t="s">
        <v>306</v>
      </c>
      <c r="E188">
        <v>850</v>
      </c>
      <c r="F188" t="s">
        <v>163</v>
      </c>
      <c r="G188">
        <v>8083</v>
      </c>
      <c r="H188" t="s">
        <v>463</v>
      </c>
      <c r="I188">
        <v>33</v>
      </c>
      <c r="J188" t="s">
        <v>160</v>
      </c>
      <c r="K188" s="21">
        <v>2905000</v>
      </c>
      <c r="L188" s="21">
        <v>4615000</v>
      </c>
      <c r="M188" s="21">
        <v>2461073</v>
      </c>
      <c r="N188" s="21">
        <v>2461073</v>
      </c>
      <c r="O188" s="21">
        <v>2461073</v>
      </c>
      <c r="P188" s="22" t="e">
        <f>VLOOKUP(Tabela1[[#This Row],[cdsubacao]],LDO!$B$2:$D$115,3,0)</f>
        <v>#N/A</v>
      </c>
      <c r="Q188" s="22" t="str">
        <f>CONCATENATE(Tabela1[[#This Row],[cdunidadegestora]]," - ",Tabela1[[#This Row],[nmunidadegestora]])</f>
        <v>410091 - Fundo Especial de Estudos Jurídicos e de Reaparelhamento</v>
      </c>
      <c r="R188" s="22" t="str">
        <f>CONCATENATE(Tabela1[[#This Row],[cdfuncao]]," - ",Tabela1[[#This Row],[nmfuncao]])</f>
        <v>3 - Essencial à Justiça</v>
      </c>
      <c r="S188" s="23" t="e">
        <f>VLOOKUP(Tabela1[[#This Row],[cdsubacao]],LDO!$B$2:$E$115,4,0)</f>
        <v>#N/A</v>
      </c>
      <c r="T18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89" spans="1:20" x14ac:dyDescent="0.25">
      <c r="A189">
        <v>530025</v>
      </c>
      <c r="B189" t="s">
        <v>238</v>
      </c>
      <c r="C189">
        <v>26</v>
      </c>
      <c r="D189" t="s">
        <v>179</v>
      </c>
      <c r="E189">
        <v>101</v>
      </c>
      <c r="F189" t="s">
        <v>254</v>
      </c>
      <c r="G189">
        <v>1302</v>
      </c>
      <c r="H189" t="s">
        <v>464</v>
      </c>
      <c r="I189">
        <v>44</v>
      </c>
      <c r="J189" t="s">
        <v>219</v>
      </c>
      <c r="K189" s="21">
        <v>10000000</v>
      </c>
      <c r="L189" s="21">
        <v>3647947.58</v>
      </c>
      <c r="M189" s="21">
        <v>3647947.58</v>
      </c>
      <c r="N189" s="21">
        <v>3647947.58</v>
      </c>
      <c r="O189" s="21">
        <v>3647947.58</v>
      </c>
      <c r="P189" s="22" t="e">
        <f>VLOOKUP(Tabela1[[#This Row],[cdsubacao]],LDO!$B$2:$D$115,3,0)</f>
        <v>#N/A</v>
      </c>
      <c r="Q189" s="22" t="str">
        <f>CONCATENATE(Tabela1[[#This Row],[cdunidadegestora]]," - ",Tabela1[[#This Row],[nmunidadegestora]])</f>
        <v>530025 - Departamento Estadual de Infraestrutura</v>
      </c>
      <c r="R189" s="22" t="str">
        <f>CONCATENATE(Tabela1[[#This Row],[cdfuncao]]," - ",Tabela1[[#This Row],[nmfuncao]])</f>
        <v>26 - Transporte</v>
      </c>
      <c r="S189" s="23" t="e">
        <f>VLOOKUP(Tabela1[[#This Row],[cdsubacao]],LDO!$B$2:$E$115,4,0)</f>
        <v>#N/A</v>
      </c>
      <c r="T189" s="23" t="str">
        <f>CONCATENATE(Tabela1[[#This Row],[cdprograma]]," - ",Tabela1[[#This Row],[nmprograma]])</f>
        <v>101 - Acelera Santa Catarina</v>
      </c>
    </row>
    <row r="190" spans="1:20" x14ac:dyDescent="0.25">
      <c r="A190">
        <v>530025</v>
      </c>
      <c r="B190" t="s">
        <v>238</v>
      </c>
      <c r="C190">
        <v>26</v>
      </c>
      <c r="D190" t="s">
        <v>179</v>
      </c>
      <c r="E190">
        <v>110</v>
      </c>
      <c r="F190" t="s">
        <v>1430</v>
      </c>
      <c r="G190">
        <v>12697</v>
      </c>
      <c r="H190" t="s">
        <v>465</v>
      </c>
      <c r="I190">
        <v>44</v>
      </c>
      <c r="J190" t="s">
        <v>219</v>
      </c>
      <c r="K190" s="21">
        <v>28728000</v>
      </c>
      <c r="L190" s="21">
        <v>20131871.489999998</v>
      </c>
      <c r="M190" s="21">
        <v>20131871.489999998</v>
      </c>
      <c r="N190" s="21">
        <v>20131871.489999998</v>
      </c>
      <c r="O190" s="21">
        <v>20131871.489999998</v>
      </c>
      <c r="P190" s="22" t="str">
        <f>VLOOKUP(Tabela1[[#This Row],[cdsubacao]],LDO!$B$2:$D$115,3,0)</f>
        <v>LDO</v>
      </c>
      <c r="Q190" s="22" t="str">
        <f>CONCATENATE(Tabela1[[#This Row],[cdunidadegestora]]," - ",Tabela1[[#This Row],[nmunidadegestora]])</f>
        <v>530025 - Departamento Estadual de Infraestrutura</v>
      </c>
      <c r="R190" s="22" t="str">
        <f>CONCATENATE(Tabela1[[#This Row],[cdfuncao]]," - ",Tabela1[[#This Row],[nmfuncao]])</f>
        <v>26 - Transporte</v>
      </c>
      <c r="S190" s="23" t="str">
        <f>VLOOKUP(Tabela1[[#This Row],[cdsubacao]],LDO!$B$2:$E$115,4,0)</f>
        <v>12697 - Pavimentação da SC-390, trecho BR-116 (p/ Lages) – São Jorge, acesso Bodegão (p/ Usina Pai-Querê / Coxilha Rica)</v>
      </c>
      <c r="T190" s="23" t="str">
        <f>CONCATENATE(Tabela1[[#This Row],[cdprograma]]," - ",Tabela1[[#This Row],[nmprograma]])</f>
        <v>110 - Construção de Rodovias</v>
      </c>
    </row>
    <row r="191" spans="1:20" x14ac:dyDescent="0.25">
      <c r="A191">
        <v>410056</v>
      </c>
      <c r="B191" t="s">
        <v>223</v>
      </c>
      <c r="C191">
        <v>12</v>
      </c>
      <c r="D191" t="s">
        <v>188</v>
      </c>
      <c r="E191">
        <v>610</v>
      </c>
      <c r="F191" t="s">
        <v>189</v>
      </c>
      <c r="G191">
        <v>13828</v>
      </c>
      <c r="H191" t="s">
        <v>466</v>
      </c>
      <c r="I191">
        <v>33</v>
      </c>
      <c r="J191" t="s">
        <v>160</v>
      </c>
      <c r="K191" s="21">
        <v>250789</v>
      </c>
      <c r="L191" s="21">
        <v>0</v>
      </c>
      <c r="M191" s="21">
        <v>0</v>
      </c>
      <c r="N191" s="21">
        <v>0</v>
      </c>
      <c r="O191" s="21">
        <v>0</v>
      </c>
      <c r="P191" s="22" t="e">
        <f>VLOOKUP(Tabela1[[#This Row],[cdsubacao]],LDO!$B$2:$D$115,3,0)</f>
        <v>#N/A</v>
      </c>
      <c r="Q191" s="22" t="str">
        <f>CONCATENATE(Tabela1[[#This Row],[cdunidadegestora]]," - ",Tabela1[[#This Row],[nmunidadegestora]])</f>
        <v>410056 - Agência de Desenvolvimento Regional de Criciúma</v>
      </c>
      <c r="R191" s="22" t="str">
        <f>CONCATENATE(Tabela1[[#This Row],[cdfuncao]]," - ",Tabela1[[#This Row],[nmfuncao]])</f>
        <v>12 - Educação</v>
      </c>
      <c r="S191" s="23" t="e">
        <f>VLOOKUP(Tabela1[[#This Row],[cdsubacao]],LDO!$B$2:$E$115,4,0)</f>
        <v>#N/A</v>
      </c>
      <c r="T191" s="23" t="str">
        <f>CONCATENATE(Tabela1[[#This Row],[cdprograma]]," - ",Tabela1[[#This Row],[nmprograma]])</f>
        <v>610 - Educação Básica com Qualidade e Equidade</v>
      </c>
    </row>
    <row r="192" spans="1:20" x14ac:dyDescent="0.25">
      <c r="A192">
        <v>410056</v>
      </c>
      <c r="B192" t="s">
        <v>223</v>
      </c>
      <c r="C192">
        <v>12</v>
      </c>
      <c r="D192" t="s">
        <v>188</v>
      </c>
      <c r="E192">
        <v>625</v>
      </c>
      <c r="F192" t="s">
        <v>196</v>
      </c>
      <c r="G192">
        <v>13833</v>
      </c>
      <c r="H192" t="s">
        <v>467</v>
      </c>
      <c r="I192">
        <v>31</v>
      </c>
      <c r="J192" t="s">
        <v>165</v>
      </c>
      <c r="K192" s="21">
        <v>5465282</v>
      </c>
      <c r="L192" s="21">
        <v>1533701.65</v>
      </c>
      <c r="M192" s="21">
        <v>1533701.65</v>
      </c>
      <c r="N192" s="21">
        <v>1533701.65</v>
      </c>
      <c r="O192" s="21">
        <v>1533701.65</v>
      </c>
      <c r="P192" s="22" t="e">
        <f>VLOOKUP(Tabela1[[#This Row],[cdsubacao]],LDO!$B$2:$D$115,3,0)</f>
        <v>#N/A</v>
      </c>
      <c r="Q192" s="22" t="str">
        <f>CONCATENATE(Tabela1[[#This Row],[cdunidadegestora]]," - ",Tabela1[[#This Row],[nmunidadegestora]])</f>
        <v>410056 - Agência de Desenvolvimento Regional de Criciúma</v>
      </c>
      <c r="R192" s="22" t="str">
        <f>CONCATENATE(Tabela1[[#This Row],[cdfuncao]]," - ",Tabela1[[#This Row],[nmfuncao]])</f>
        <v>12 - Educação</v>
      </c>
      <c r="S192" s="23" t="e">
        <f>VLOOKUP(Tabela1[[#This Row],[cdsubacao]],LDO!$B$2:$E$115,4,0)</f>
        <v>#N/A</v>
      </c>
      <c r="T192" s="23" t="str">
        <f>CONCATENATE(Tabela1[[#This Row],[cdprograma]]," - ",Tabela1[[#This Row],[nmprograma]])</f>
        <v>625 - Valorização dos Profissionais da Educação</v>
      </c>
    </row>
    <row r="193" spans="1:20" x14ac:dyDescent="0.25">
      <c r="A193">
        <v>530001</v>
      </c>
      <c r="B193" t="s">
        <v>178</v>
      </c>
      <c r="C193">
        <v>26</v>
      </c>
      <c r="D193" t="s">
        <v>179</v>
      </c>
      <c r="E193">
        <v>140</v>
      </c>
      <c r="F193" t="s">
        <v>279</v>
      </c>
      <c r="G193">
        <v>14471</v>
      </c>
      <c r="H193" t="s">
        <v>468</v>
      </c>
      <c r="I193">
        <v>44</v>
      </c>
      <c r="J193" t="s">
        <v>219</v>
      </c>
      <c r="K193" s="21">
        <v>0</v>
      </c>
      <c r="L193" s="21">
        <v>589774.6</v>
      </c>
      <c r="M193" s="21">
        <v>0</v>
      </c>
      <c r="N193" s="21">
        <v>0</v>
      </c>
      <c r="O193" s="21">
        <v>0</v>
      </c>
      <c r="P193" s="22" t="e">
        <f>VLOOKUP(Tabela1[[#This Row],[cdsubacao]],LDO!$B$2:$D$115,3,0)</f>
        <v>#N/A</v>
      </c>
      <c r="Q193" s="22" t="str">
        <f>CONCATENATE(Tabela1[[#This Row],[cdunidadegestora]]," - ",Tabela1[[#This Row],[nmunidadegestora]])</f>
        <v>530001 - Secretaria de Estado da Infraestrutura e Mobilidade</v>
      </c>
      <c r="R193" s="22" t="str">
        <f>CONCATENATE(Tabela1[[#This Row],[cdfuncao]]," - ",Tabela1[[#This Row],[nmfuncao]])</f>
        <v>26 - Transporte</v>
      </c>
      <c r="S193" s="23" t="e">
        <f>VLOOKUP(Tabela1[[#This Row],[cdsubacao]],LDO!$B$2:$E$115,4,0)</f>
        <v>#N/A</v>
      </c>
      <c r="T193" s="23" t="str">
        <f>CONCATENATE(Tabela1[[#This Row],[cdprograma]]," - ",Tabela1[[#This Row],[nmprograma]])</f>
        <v>140 - Reabilitação e Aumento de Capacidade de Rodovias</v>
      </c>
    </row>
    <row r="194" spans="1:20" x14ac:dyDescent="0.25">
      <c r="A194">
        <v>410053</v>
      </c>
      <c r="B194" t="s">
        <v>457</v>
      </c>
      <c r="C194">
        <v>12</v>
      </c>
      <c r="D194" t="s">
        <v>188</v>
      </c>
      <c r="E194">
        <v>625</v>
      </c>
      <c r="F194" t="s">
        <v>196</v>
      </c>
      <c r="G194">
        <v>13713</v>
      </c>
      <c r="H194" t="s">
        <v>469</v>
      </c>
      <c r="I194">
        <v>31</v>
      </c>
      <c r="J194" t="s">
        <v>165</v>
      </c>
      <c r="K194" s="21">
        <v>7326275</v>
      </c>
      <c r="L194" s="21">
        <v>1869727.6</v>
      </c>
      <c r="M194" s="21">
        <v>1869727.6</v>
      </c>
      <c r="N194" s="21">
        <v>1869727.6</v>
      </c>
      <c r="O194" s="21">
        <v>1869727.6</v>
      </c>
      <c r="P194" s="22" t="e">
        <f>VLOOKUP(Tabela1[[#This Row],[cdsubacao]],LDO!$B$2:$D$115,3,0)</f>
        <v>#N/A</v>
      </c>
      <c r="Q194" s="22" t="str">
        <f>CONCATENATE(Tabela1[[#This Row],[cdunidadegestora]]," - ",Tabela1[[#This Row],[nmunidadegestora]])</f>
        <v>410053 - Agência de Desenvolvimento Regional de Itajai</v>
      </c>
      <c r="R194" s="22" t="str">
        <f>CONCATENATE(Tabela1[[#This Row],[cdfuncao]]," - ",Tabela1[[#This Row],[nmfuncao]])</f>
        <v>12 - Educação</v>
      </c>
      <c r="S194" s="23" t="e">
        <f>VLOOKUP(Tabela1[[#This Row],[cdsubacao]],LDO!$B$2:$E$115,4,0)</f>
        <v>#N/A</v>
      </c>
      <c r="T194" s="23" t="str">
        <f>CONCATENATE(Tabela1[[#This Row],[cdprograma]]," - ",Tabela1[[#This Row],[nmprograma]])</f>
        <v>625 - Valorização dos Profissionais da Educação</v>
      </c>
    </row>
    <row r="195" spans="1:20" x14ac:dyDescent="0.25">
      <c r="A195">
        <v>470076</v>
      </c>
      <c r="B195" t="s">
        <v>240</v>
      </c>
      <c r="C195">
        <v>9</v>
      </c>
      <c r="D195" t="s">
        <v>162</v>
      </c>
      <c r="E195">
        <v>860</v>
      </c>
      <c r="F195" t="s">
        <v>241</v>
      </c>
      <c r="G195">
        <v>9662</v>
      </c>
      <c r="H195" t="s">
        <v>470</v>
      </c>
      <c r="I195">
        <v>31</v>
      </c>
      <c r="J195" t="s">
        <v>165</v>
      </c>
      <c r="K195" s="21">
        <v>58500000</v>
      </c>
      <c r="L195" s="21">
        <v>64426598.840000004</v>
      </c>
      <c r="M195" s="21">
        <v>52694223.359999999</v>
      </c>
      <c r="N195" s="21">
        <v>52694223.359999999</v>
      </c>
      <c r="O195" s="21">
        <v>52694223.359999999</v>
      </c>
      <c r="P195" s="22" t="e">
        <f>VLOOKUP(Tabela1[[#This Row],[cdsubacao]],LDO!$B$2:$D$115,3,0)</f>
        <v>#N/A</v>
      </c>
      <c r="Q195" s="22" t="str">
        <f>CONCATENATE(Tabela1[[#This Row],[cdunidadegestora]]," - ",Tabela1[[#This Row],[nmunidadegestora]])</f>
        <v>470076 - Fundo Financeiro</v>
      </c>
      <c r="R195" s="22" t="str">
        <f>CONCATENATE(Tabela1[[#This Row],[cdfuncao]]," - ",Tabela1[[#This Row],[nmfuncao]])</f>
        <v>9 - Previdência Social</v>
      </c>
      <c r="S195" s="23" t="e">
        <f>VLOOKUP(Tabela1[[#This Row],[cdsubacao]],LDO!$B$2:$E$115,4,0)</f>
        <v>#N/A</v>
      </c>
      <c r="T195" s="23" t="str">
        <f>CONCATENATE(Tabela1[[#This Row],[cdprograma]]," - ",Tabela1[[#This Row],[nmprograma]])</f>
        <v>860 - Gestão Previdenciária</v>
      </c>
    </row>
    <row r="196" spans="1:20" x14ac:dyDescent="0.25">
      <c r="A196">
        <v>410041</v>
      </c>
      <c r="B196" t="s">
        <v>471</v>
      </c>
      <c r="C196">
        <v>4</v>
      </c>
      <c r="D196" t="s">
        <v>169</v>
      </c>
      <c r="E196">
        <v>900</v>
      </c>
      <c r="F196" t="s">
        <v>176</v>
      </c>
      <c r="G196">
        <v>13698</v>
      </c>
      <c r="H196" t="s">
        <v>472</v>
      </c>
      <c r="I196">
        <v>33</v>
      </c>
      <c r="J196" t="s">
        <v>160</v>
      </c>
      <c r="K196" s="21">
        <v>70000</v>
      </c>
      <c r="L196" s="21">
        <v>18797.47</v>
      </c>
      <c r="M196" s="21">
        <v>18797.47</v>
      </c>
      <c r="N196" s="21">
        <v>18797.47</v>
      </c>
      <c r="O196" s="21">
        <v>18797.47</v>
      </c>
      <c r="P196" s="22" t="e">
        <f>VLOOKUP(Tabela1[[#This Row],[cdsubacao]],LDO!$B$2:$D$115,3,0)</f>
        <v>#N/A</v>
      </c>
      <c r="Q196" s="22" t="str">
        <f>CONCATENATE(Tabela1[[#This Row],[cdunidadegestora]]," - ",Tabela1[[#This Row],[nmunidadegestora]])</f>
        <v>410041 - Agência de Desenvolvimento Regional de Xanxerê</v>
      </c>
      <c r="R196" s="22" t="str">
        <f>CONCATENATE(Tabela1[[#This Row],[cdfuncao]]," - ",Tabela1[[#This Row],[nmfuncao]])</f>
        <v>4 - Administração</v>
      </c>
      <c r="S196" s="23" t="e">
        <f>VLOOKUP(Tabela1[[#This Row],[cdsubacao]],LDO!$B$2:$E$115,4,0)</f>
        <v>#N/A</v>
      </c>
      <c r="T196" s="23" t="str">
        <f>CONCATENATE(Tabela1[[#This Row],[cdprograma]]," - ",Tabela1[[#This Row],[nmprograma]])</f>
        <v>900 - Gestão Administrativa - Poder Executivo</v>
      </c>
    </row>
    <row r="197" spans="1:20" x14ac:dyDescent="0.25">
      <c r="A197">
        <v>530025</v>
      </c>
      <c r="B197" t="s">
        <v>238</v>
      </c>
      <c r="C197">
        <v>26</v>
      </c>
      <c r="D197" t="s">
        <v>179</v>
      </c>
      <c r="E197">
        <v>110</v>
      </c>
      <c r="F197" t="s">
        <v>228</v>
      </c>
      <c r="G197">
        <v>316</v>
      </c>
      <c r="H197" t="s">
        <v>473</v>
      </c>
      <c r="I197">
        <v>44</v>
      </c>
      <c r="J197" t="s">
        <v>219</v>
      </c>
      <c r="K197" s="21">
        <v>15000000</v>
      </c>
      <c r="L197" s="21">
        <v>11948.2</v>
      </c>
      <c r="M197" s="21">
        <v>11948.2</v>
      </c>
      <c r="N197" s="21">
        <v>11948.2</v>
      </c>
      <c r="O197" s="21">
        <v>11948.2</v>
      </c>
      <c r="P197" s="22" t="e">
        <f>VLOOKUP(Tabela1[[#This Row],[cdsubacao]],LDO!$B$2:$D$115,3,0)</f>
        <v>#N/A</v>
      </c>
      <c r="Q197" s="22" t="str">
        <f>CONCATENATE(Tabela1[[#This Row],[cdunidadegestora]]," - ",Tabela1[[#This Row],[nmunidadegestora]])</f>
        <v>530025 - Departamento Estadual de Infraestrutura</v>
      </c>
      <c r="R197" s="22" t="str">
        <f>CONCATENATE(Tabela1[[#This Row],[cdfuncao]]," - ",Tabela1[[#This Row],[nmfuncao]])</f>
        <v>26 - Transporte</v>
      </c>
      <c r="S197" s="23" t="e">
        <f>VLOOKUP(Tabela1[[#This Row],[cdsubacao]],LDO!$B$2:$E$115,4,0)</f>
        <v>#N/A</v>
      </c>
      <c r="T197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98" spans="1:20" x14ac:dyDescent="0.25">
      <c r="A198">
        <v>410005</v>
      </c>
      <c r="B198" t="s">
        <v>338</v>
      </c>
      <c r="C198">
        <v>24</v>
      </c>
      <c r="D198" t="s">
        <v>266</v>
      </c>
      <c r="E198">
        <v>810</v>
      </c>
      <c r="F198" t="s">
        <v>267</v>
      </c>
      <c r="G198">
        <v>2565</v>
      </c>
      <c r="H198" t="s">
        <v>474</v>
      </c>
      <c r="I198">
        <v>33</v>
      </c>
      <c r="J198" t="s">
        <v>160</v>
      </c>
      <c r="K198" s="21">
        <v>63000000</v>
      </c>
      <c r="L198" s="21">
        <v>931.39</v>
      </c>
      <c r="M198" s="21">
        <v>931.39</v>
      </c>
      <c r="N198" s="21">
        <v>931.39</v>
      </c>
      <c r="O198" s="21">
        <v>931.39</v>
      </c>
      <c r="P198" s="22" t="e">
        <f>VLOOKUP(Tabela1[[#This Row],[cdsubacao]],LDO!$B$2:$D$115,3,0)</f>
        <v>#N/A</v>
      </c>
      <c r="Q198" s="22" t="str">
        <f>CONCATENATE(Tabela1[[#This Row],[cdunidadegestora]]," - ",Tabela1[[#This Row],[nmunidadegestora]])</f>
        <v>410005 - Secretaria de Estado de Comunicação</v>
      </c>
      <c r="R198" s="22" t="str">
        <f>CONCATENATE(Tabela1[[#This Row],[cdfuncao]]," - ",Tabela1[[#This Row],[nmfuncao]])</f>
        <v>24 - Comunicações</v>
      </c>
      <c r="S198" s="23" t="e">
        <f>VLOOKUP(Tabela1[[#This Row],[cdsubacao]],LDO!$B$2:$E$115,4,0)</f>
        <v>#N/A</v>
      </c>
      <c r="T198" s="23" t="str">
        <f>CONCATENATE(Tabela1[[#This Row],[cdprograma]]," - ",Tabela1[[#This Row],[nmprograma]])</f>
        <v>810 - Comunicação do Poder Executivo</v>
      </c>
    </row>
    <row r="199" spans="1:20" x14ac:dyDescent="0.25">
      <c r="A199">
        <v>410057</v>
      </c>
      <c r="B199" t="s">
        <v>249</v>
      </c>
      <c r="C199">
        <v>10</v>
      </c>
      <c r="D199" t="s">
        <v>158</v>
      </c>
      <c r="E199">
        <v>400</v>
      </c>
      <c r="F199" t="s">
        <v>166</v>
      </c>
      <c r="G199">
        <v>11481</v>
      </c>
      <c r="H199" t="s">
        <v>186</v>
      </c>
      <c r="I199">
        <v>33</v>
      </c>
      <c r="J199" t="s">
        <v>160</v>
      </c>
      <c r="K199" s="21">
        <v>0</v>
      </c>
      <c r="L199" s="21">
        <v>32388.58</v>
      </c>
      <c r="M199" s="21">
        <v>32388.58</v>
      </c>
      <c r="N199" s="21">
        <v>32388.58</v>
      </c>
      <c r="O199" s="21">
        <v>32388.58</v>
      </c>
      <c r="P199" s="22" t="e">
        <f>VLOOKUP(Tabela1[[#This Row],[cdsubacao]],LDO!$B$2:$D$115,3,0)</f>
        <v>#N/A</v>
      </c>
      <c r="Q199" s="22" t="str">
        <f>CONCATENATE(Tabela1[[#This Row],[cdunidadegestora]]," - ",Tabela1[[#This Row],[nmunidadegestora]])</f>
        <v>410057 - Agência de Desenvolvimento Regional de Araranguá</v>
      </c>
      <c r="R199" s="22" t="str">
        <f>CONCATENATE(Tabela1[[#This Row],[cdfuncao]]," - ",Tabela1[[#This Row],[nmfuncao]])</f>
        <v>10 - Saúde</v>
      </c>
      <c r="S199" s="23" t="e">
        <f>VLOOKUP(Tabela1[[#This Row],[cdsubacao]],LDO!$B$2:$E$115,4,0)</f>
        <v>#N/A</v>
      </c>
      <c r="T199" s="23" t="str">
        <f>CONCATENATE(Tabela1[[#This Row],[cdprograma]]," - ",Tabela1[[#This Row],[nmprograma]])</f>
        <v>400 - Gestão do SUS</v>
      </c>
    </row>
    <row r="200" spans="1:20" x14ac:dyDescent="0.25">
      <c r="A200">
        <v>230023</v>
      </c>
      <c r="B200" t="s">
        <v>439</v>
      </c>
      <c r="C200">
        <v>23</v>
      </c>
      <c r="D200" t="s">
        <v>258</v>
      </c>
      <c r="E200">
        <v>900</v>
      </c>
      <c r="F200" t="s">
        <v>176</v>
      </c>
      <c r="G200">
        <v>4600</v>
      </c>
      <c r="H200" t="s">
        <v>475</v>
      </c>
      <c r="I200">
        <v>44</v>
      </c>
      <c r="J200" t="s">
        <v>219</v>
      </c>
      <c r="K200" s="21">
        <v>55000</v>
      </c>
      <c r="L200" s="21">
        <v>1709.2</v>
      </c>
      <c r="M200" s="21">
        <v>1709.2</v>
      </c>
      <c r="N200" s="21">
        <v>1709.2</v>
      </c>
      <c r="O200" s="21">
        <v>1709.2</v>
      </c>
      <c r="P200" s="22" t="e">
        <f>VLOOKUP(Tabela1[[#This Row],[cdsubacao]],LDO!$B$2:$D$115,3,0)</f>
        <v>#N/A</v>
      </c>
      <c r="Q200" s="22" t="str">
        <f>CONCATENATE(Tabela1[[#This Row],[cdunidadegestora]]," - ",Tabela1[[#This Row],[nmunidadegestora]])</f>
        <v>230023 - Santa Catarina Turismo S.A.</v>
      </c>
      <c r="R200" s="22" t="str">
        <f>CONCATENATE(Tabela1[[#This Row],[cdfuncao]]," - ",Tabela1[[#This Row],[nmfuncao]])</f>
        <v>23 - Comércio e Serviços</v>
      </c>
      <c r="S200" s="23" t="e">
        <f>VLOOKUP(Tabela1[[#This Row],[cdsubacao]],LDO!$B$2:$E$115,4,0)</f>
        <v>#N/A</v>
      </c>
      <c r="T200" s="23" t="str">
        <f>CONCATENATE(Tabela1[[#This Row],[cdprograma]]," - ",Tabela1[[#This Row],[nmprograma]])</f>
        <v>900 - Gestão Administrativa - Poder Executivo</v>
      </c>
    </row>
    <row r="201" spans="1:20" x14ac:dyDescent="0.25">
      <c r="A201">
        <v>480091</v>
      </c>
      <c r="B201" t="s">
        <v>157</v>
      </c>
      <c r="C201">
        <v>10</v>
      </c>
      <c r="D201" t="s">
        <v>158</v>
      </c>
      <c r="E201">
        <v>430</v>
      </c>
      <c r="F201" t="s">
        <v>159</v>
      </c>
      <c r="G201">
        <v>11293</v>
      </c>
      <c r="H201" t="s">
        <v>476</v>
      </c>
      <c r="I201">
        <v>44</v>
      </c>
      <c r="J201" t="s">
        <v>219</v>
      </c>
      <c r="K201" s="21">
        <v>0</v>
      </c>
      <c r="L201" s="21">
        <v>4049238.42</v>
      </c>
      <c r="M201" s="21">
        <v>3398300</v>
      </c>
      <c r="N201" s="21">
        <v>3398300</v>
      </c>
      <c r="O201" s="21">
        <v>3398300</v>
      </c>
      <c r="P201" s="22" t="e">
        <f>VLOOKUP(Tabela1[[#This Row],[cdsubacao]],LDO!$B$2:$D$115,3,0)</f>
        <v>#N/A</v>
      </c>
      <c r="Q201" s="22" t="str">
        <f>CONCATENATE(Tabela1[[#This Row],[cdunidadegestora]]," - ",Tabela1[[#This Row],[nmunidadegestora]])</f>
        <v>480091 - Fundo Estadual de Saúde</v>
      </c>
      <c r="R201" s="22" t="str">
        <f>CONCATENATE(Tabela1[[#This Row],[cdfuncao]]," - ",Tabela1[[#This Row],[nmfuncao]])</f>
        <v>10 - Saúde</v>
      </c>
      <c r="S201" s="23" t="e">
        <f>VLOOKUP(Tabela1[[#This Row],[cdsubacao]],LDO!$B$2:$E$115,4,0)</f>
        <v>#N/A</v>
      </c>
      <c r="T201" s="23" t="str">
        <f>CONCATENATE(Tabela1[[#This Row],[cdprograma]]," - ",Tabela1[[#This Row],[nmprograma]])</f>
        <v>430 - Atenção de Média e Alta Complexidade Ambulatorial e Hospitalar</v>
      </c>
    </row>
    <row r="202" spans="1:20" x14ac:dyDescent="0.25">
      <c r="A202">
        <v>410047</v>
      </c>
      <c r="B202" t="s">
        <v>269</v>
      </c>
      <c r="C202">
        <v>12</v>
      </c>
      <c r="D202" t="s">
        <v>188</v>
      </c>
      <c r="E202">
        <v>610</v>
      </c>
      <c r="F202" t="s">
        <v>189</v>
      </c>
      <c r="G202">
        <v>13820</v>
      </c>
      <c r="H202" t="s">
        <v>270</v>
      </c>
      <c r="I202">
        <v>33</v>
      </c>
      <c r="J202" t="s">
        <v>160</v>
      </c>
      <c r="K202" s="21">
        <v>267918</v>
      </c>
      <c r="L202" s="21">
        <v>4354.1899999999996</v>
      </c>
      <c r="M202" s="21">
        <v>4354.1899999999996</v>
      </c>
      <c r="N202" s="21">
        <v>4354.1899999999996</v>
      </c>
      <c r="O202" s="21">
        <v>4354.1899999999996</v>
      </c>
      <c r="P202" s="22" t="e">
        <f>VLOOKUP(Tabela1[[#This Row],[cdsubacao]],LDO!$B$2:$D$115,3,0)</f>
        <v>#N/A</v>
      </c>
      <c r="Q202" s="22" t="str">
        <f>CONCATENATE(Tabela1[[#This Row],[cdunidadegestora]]," - ",Tabela1[[#This Row],[nmunidadegestora]])</f>
        <v>410047 - Agência de Desenvolvimento Regional de Curitibanos</v>
      </c>
      <c r="R202" s="22" t="str">
        <f>CONCATENATE(Tabela1[[#This Row],[cdfuncao]]," - ",Tabela1[[#This Row],[nmfuncao]])</f>
        <v>12 - Educação</v>
      </c>
      <c r="S202" s="23" t="e">
        <f>VLOOKUP(Tabela1[[#This Row],[cdsubacao]],LDO!$B$2:$E$115,4,0)</f>
        <v>#N/A</v>
      </c>
      <c r="T202" s="23" t="str">
        <f>CONCATENATE(Tabela1[[#This Row],[cdprograma]]," - ",Tabela1[[#This Row],[nmprograma]])</f>
        <v>610 - Educação Básica com Qualidade e Equidade</v>
      </c>
    </row>
    <row r="203" spans="1:20" x14ac:dyDescent="0.25">
      <c r="A203">
        <v>160097</v>
      </c>
      <c r="B203" t="s">
        <v>181</v>
      </c>
      <c r="C203">
        <v>3</v>
      </c>
      <c r="D203" t="s">
        <v>306</v>
      </c>
      <c r="E203">
        <v>900</v>
      </c>
      <c r="F203" t="s">
        <v>176</v>
      </c>
      <c r="G203">
        <v>8100</v>
      </c>
      <c r="H203" t="s">
        <v>477</v>
      </c>
      <c r="I203">
        <v>33</v>
      </c>
      <c r="J203" t="s">
        <v>160</v>
      </c>
      <c r="K203" s="21">
        <v>0</v>
      </c>
      <c r="L203" s="21">
        <v>53891.83</v>
      </c>
      <c r="M203" s="21">
        <v>53891.83</v>
      </c>
      <c r="N203" s="21">
        <v>48544.44</v>
      </c>
      <c r="O203" s="21">
        <v>43869.73</v>
      </c>
      <c r="P203" s="22" t="e">
        <f>VLOOKUP(Tabela1[[#This Row],[cdsubacao]],LDO!$B$2:$D$115,3,0)</f>
        <v>#N/A</v>
      </c>
      <c r="Q203" s="22" t="str">
        <f>CONCATENATE(Tabela1[[#This Row],[cdunidadegestora]]," - ",Tabela1[[#This Row],[nmunidadegestora]])</f>
        <v>160097 - Fundo de Melhoria da Polícia Militar</v>
      </c>
      <c r="R203" s="22" t="str">
        <f>CONCATENATE(Tabela1[[#This Row],[cdfuncao]]," - ",Tabela1[[#This Row],[nmfuncao]])</f>
        <v>3 - Essencial à Justiça</v>
      </c>
      <c r="S203" s="23" t="e">
        <f>VLOOKUP(Tabela1[[#This Row],[cdsubacao]],LDO!$B$2:$E$115,4,0)</f>
        <v>#N/A</v>
      </c>
      <c r="T203" s="23" t="str">
        <f>CONCATENATE(Tabela1[[#This Row],[cdprograma]]," - ",Tabela1[[#This Row],[nmprograma]])</f>
        <v>900 - Gestão Administrativa - Poder Executivo</v>
      </c>
    </row>
    <row r="204" spans="1:20" x14ac:dyDescent="0.25">
      <c r="A204">
        <v>530001</v>
      </c>
      <c r="B204" t="s">
        <v>178</v>
      </c>
      <c r="C204">
        <v>26</v>
      </c>
      <c r="D204" t="s">
        <v>179</v>
      </c>
      <c r="E204">
        <v>115</v>
      </c>
      <c r="F204" t="s">
        <v>275</v>
      </c>
      <c r="G204">
        <v>14277</v>
      </c>
      <c r="H204" t="s">
        <v>478</v>
      </c>
      <c r="I204">
        <v>44</v>
      </c>
      <c r="J204" t="s">
        <v>219</v>
      </c>
      <c r="K204" s="21">
        <v>0</v>
      </c>
      <c r="L204" s="21">
        <v>50500</v>
      </c>
      <c r="M204" s="21">
        <v>0</v>
      </c>
      <c r="N204" s="21">
        <v>0</v>
      </c>
      <c r="O204" s="21">
        <v>0</v>
      </c>
      <c r="P204" s="22" t="e">
        <f>VLOOKUP(Tabela1[[#This Row],[cdsubacao]],LDO!$B$2:$D$115,3,0)</f>
        <v>#N/A</v>
      </c>
      <c r="Q204" s="22" t="str">
        <f>CONCATENATE(Tabela1[[#This Row],[cdunidadegestora]]," - ",Tabela1[[#This Row],[nmunidadegestora]])</f>
        <v>530001 - Secretaria de Estado da Infraestrutura e Mobilidade</v>
      </c>
      <c r="R204" s="22" t="str">
        <f>CONCATENATE(Tabela1[[#This Row],[cdfuncao]]," - ",Tabela1[[#This Row],[nmfuncao]])</f>
        <v>26 - Transporte</v>
      </c>
      <c r="S204" s="23" t="e">
        <f>VLOOKUP(Tabela1[[#This Row],[cdsubacao]],LDO!$B$2:$E$115,4,0)</f>
        <v>#N/A</v>
      </c>
      <c r="T204" s="23" t="str">
        <f>CONCATENATE(Tabela1[[#This Row],[cdprograma]]," - ",Tabela1[[#This Row],[nmprograma]])</f>
        <v>115 - Gestão do Sistema de Transporte Intermunicipal de Pessoas</v>
      </c>
    </row>
    <row r="205" spans="1:20" x14ac:dyDescent="0.25">
      <c r="A205">
        <v>410094</v>
      </c>
      <c r="B205" t="s">
        <v>245</v>
      </c>
      <c r="C205">
        <v>6</v>
      </c>
      <c r="D205" t="s">
        <v>182</v>
      </c>
      <c r="E205">
        <v>730</v>
      </c>
      <c r="F205" t="s">
        <v>315</v>
      </c>
      <c r="G205">
        <v>11107</v>
      </c>
      <c r="H205" t="s">
        <v>479</v>
      </c>
      <c r="I205">
        <v>44</v>
      </c>
      <c r="J205" t="s">
        <v>219</v>
      </c>
      <c r="K205" s="21">
        <v>3500000</v>
      </c>
      <c r="L205" s="21">
        <v>1567472.85</v>
      </c>
      <c r="M205" s="21">
        <v>0</v>
      </c>
      <c r="N205" s="21">
        <v>0</v>
      </c>
      <c r="O205" s="21">
        <v>0</v>
      </c>
      <c r="P205" s="22" t="e">
        <f>VLOOKUP(Tabela1[[#This Row],[cdsubacao]],LDO!$B$2:$D$115,3,0)</f>
        <v>#N/A</v>
      </c>
      <c r="Q205" s="22" t="str">
        <f>CONCATENATE(Tabela1[[#This Row],[cdunidadegestora]]," - ",Tabela1[[#This Row],[nmunidadegestora]])</f>
        <v>410094 - Fundo de Desenvolvimento Social</v>
      </c>
      <c r="R205" s="22" t="str">
        <f>CONCATENATE(Tabela1[[#This Row],[cdfuncao]]," - ",Tabela1[[#This Row],[nmfuncao]])</f>
        <v>6 - Segurança Pública</v>
      </c>
      <c r="S205" s="23" t="e">
        <f>VLOOKUP(Tabela1[[#This Row],[cdsubacao]],LDO!$B$2:$E$115,4,0)</f>
        <v>#N/A</v>
      </c>
      <c r="T205" s="23" t="str">
        <f>CONCATENATE(Tabela1[[#This Row],[cdprograma]]," - ",Tabela1[[#This Row],[nmprograma]])</f>
        <v>730 - Gestão de Riscos</v>
      </c>
    </row>
    <row r="206" spans="1:20" x14ac:dyDescent="0.25">
      <c r="A206">
        <v>530001</v>
      </c>
      <c r="B206" t="s">
        <v>178</v>
      </c>
      <c r="C206">
        <v>26</v>
      </c>
      <c r="D206" t="s">
        <v>179</v>
      </c>
      <c r="E206">
        <v>110</v>
      </c>
      <c r="F206" t="s">
        <v>228</v>
      </c>
      <c r="G206">
        <v>14249</v>
      </c>
      <c r="H206" t="s">
        <v>480</v>
      </c>
      <c r="I206">
        <v>44</v>
      </c>
      <c r="J206" t="s">
        <v>219</v>
      </c>
      <c r="K206" s="21">
        <v>50000</v>
      </c>
      <c r="L206" s="21">
        <v>50000</v>
      </c>
      <c r="M206" s="21">
        <v>0</v>
      </c>
      <c r="N206" s="21">
        <v>0</v>
      </c>
      <c r="O206" s="21">
        <v>0</v>
      </c>
      <c r="P206" s="22" t="e">
        <f>VLOOKUP(Tabela1[[#This Row],[cdsubacao]],LDO!$B$2:$D$115,3,0)</f>
        <v>#N/A</v>
      </c>
      <c r="Q206" s="22" t="str">
        <f>CONCATENATE(Tabela1[[#This Row],[cdunidadegestora]]," - ",Tabela1[[#This Row],[nmunidadegestora]])</f>
        <v>530001 - Secretaria de Estado da Infraestrutura e Mobilidade</v>
      </c>
      <c r="R206" s="22" t="str">
        <f>CONCATENATE(Tabela1[[#This Row],[cdfuncao]]," - ",Tabela1[[#This Row],[nmfuncao]])</f>
        <v>26 - Transporte</v>
      </c>
      <c r="S206" s="23" t="e">
        <f>VLOOKUP(Tabela1[[#This Row],[cdsubacao]],LDO!$B$2:$E$115,4,0)</f>
        <v>#N/A</v>
      </c>
      <c r="T206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207" spans="1:20" x14ac:dyDescent="0.25">
      <c r="A207">
        <v>440001</v>
      </c>
      <c r="B207" t="s">
        <v>481</v>
      </c>
      <c r="C207">
        <v>4</v>
      </c>
      <c r="D207" t="s">
        <v>169</v>
      </c>
      <c r="E207">
        <v>210</v>
      </c>
      <c r="F207" t="s">
        <v>261</v>
      </c>
      <c r="G207">
        <v>14203</v>
      </c>
      <c r="H207" t="s">
        <v>262</v>
      </c>
      <c r="I207">
        <v>33</v>
      </c>
      <c r="J207" t="s">
        <v>160</v>
      </c>
      <c r="K207" s="21">
        <v>0</v>
      </c>
      <c r="L207" s="21">
        <v>1328127.6299999999</v>
      </c>
      <c r="M207" s="21">
        <v>1328127.6299999999</v>
      </c>
      <c r="N207" s="21">
        <v>1238127.6299999999</v>
      </c>
      <c r="O207" s="21">
        <v>1238127.6299999999</v>
      </c>
      <c r="P207" s="22" t="e">
        <f>VLOOKUP(Tabela1[[#This Row],[cdsubacao]],LDO!$B$2:$D$115,3,0)</f>
        <v>#N/A</v>
      </c>
      <c r="Q207" s="22" t="str">
        <f>CONCATENATE(Tabela1[[#This Row],[cdunidadegestora]]," - ",Tabela1[[#This Row],[nmunidadegestora]])</f>
        <v>440001 - Secretaria de Estado da Agricultura, Pesca e Desenvolvimento Rural</v>
      </c>
      <c r="R207" s="22" t="str">
        <f>CONCATENATE(Tabela1[[#This Row],[cdfuncao]]," - ",Tabela1[[#This Row],[nmfuncao]])</f>
        <v>4 - Administração</v>
      </c>
      <c r="S207" s="23" t="e">
        <f>VLOOKUP(Tabela1[[#This Row],[cdsubacao]],LDO!$B$2:$E$115,4,0)</f>
        <v>#N/A</v>
      </c>
      <c r="T207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208" spans="1:20" x14ac:dyDescent="0.25">
      <c r="A208">
        <v>160085</v>
      </c>
      <c r="B208" t="s">
        <v>314</v>
      </c>
      <c r="C208">
        <v>4</v>
      </c>
      <c r="D208" t="s">
        <v>169</v>
      </c>
      <c r="E208">
        <v>210</v>
      </c>
      <c r="F208" t="s">
        <v>261</v>
      </c>
      <c r="G208">
        <v>14203</v>
      </c>
      <c r="H208" t="s">
        <v>262</v>
      </c>
      <c r="I208">
        <v>44</v>
      </c>
      <c r="J208" t="s">
        <v>219</v>
      </c>
      <c r="K208" s="21">
        <v>0</v>
      </c>
      <c r="L208" s="21">
        <v>980000</v>
      </c>
      <c r="M208" s="21">
        <v>980000</v>
      </c>
      <c r="N208" s="21">
        <v>690000</v>
      </c>
      <c r="O208" s="21">
        <v>690000</v>
      </c>
      <c r="P208" s="22" t="e">
        <f>VLOOKUP(Tabela1[[#This Row],[cdsubacao]],LDO!$B$2:$D$115,3,0)</f>
        <v>#N/A</v>
      </c>
      <c r="Q208" s="22" t="str">
        <f>CONCATENATE(Tabela1[[#This Row],[cdunidadegestora]]," - ",Tabela1[[#This Row],[nmunidadegestora]])</f>
        <v>160085 - Fundo de Melhoria do Corpo de Bombeiros Militar</v>
      </c>
      <c r="R208" s="22" t="str">
        <f>CONCATENATE(Tabela1[[#This Row],[cdfuncao]]," - ",Tabela1[[#This Row],[nmfuncao]])</f>
        <v>4 - Administração</v>
      </c>
      <c r="S208" s="23" t="e">
        <f>VLOOKUP(Tabela1[[#This Row],[cdsubacao]],LDO!$B$2:$E$115,4,0)</f>
        <v>#N/A</v>
      </c>
      <c r="T208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209" spans="1:20" x14ac:dyDescent="0.25">
      <c r="A209">
        <v>440022</v>
      </c>
      <c r="B209" t="s">
        <v>412</v>
      </c>
      <c r="C209">
        <v>3</v>
      </c>
      <c r="D209" t="s">
        <v>306</v>
      </c>
      <c r="E209">
        <v>915</v>
      </c>
      <c r="F209" t="s">
        <v>482</v>
      </c>
      <c r="G209">
        <v>6499</v>
      </c>
      <c r="H209" t="s">
        <v>483</v>
      </c>
      <c r="I209">
        <v>33</v>
      </c>
      <c r="J209" t="s">
        <v>160</v>
      </c>
      <c r="K209" s="21">
        <v>0</v>
      </c>
      <c r="L209" s="21">
        <v>61904.68</v>
      </c>
      <c r="M209" s="21">
        <v>61904.68</v>
      </c>
      <c r="N209" s="21">
        <v>61904.68</v>
      </c>
      <c r="O209" s="21">
        <v>61904.68</v>
      </c>
      <c r="P209" s="22" t="str">
        <f>VLOOKUP(Tabela1[[#This Row],[cdsubacao]],LDO!$B$2:$D$115,3,0)</f>
        <v>LDO</v>
      </c>
      <c r="Q209" s="22" t="str">
        <f>CONCATENATE(Tabela1[[#This Row],[cdunidadegestora]]," - ",Tabela1[[#This Row],[nmunidadegestora]])</f>
        <v>440022 - Companhia Integrada de Desenvolvimento Agrícola de Santa Catarina</v>
      </c>
      <c r="R209" s="22" t="str">
        <f>CONCATENATE(Tabela1[[#This Row],[cdfuncao]]," - ",Tabela1[[#This Row],[nmfuncao]])</f>
        <v>3 - Essencial à Justiça</v>
      </c>
      <c r="S209" s="23" t="str">
        <f>VLOOKUP(Tabela1[[#This Row],[cdsubacao]],LDO!$B$2:$E$115,4,0)</f>
        <v>6499 - Reconstituição de bens lesados</v>
      </c>
      <c r="T209" s="23" t="str">
        <f>CONCATENATE(Tabela1[[#This Row],[cdprograma]]," - ",Tabela1[[#This Row],[nmprograma]])</f>
        <v>915 - Gestão Estratégica - Ministério Público</v>
      </c>
    </row>
    <row r="210" spans="1:20" x14ac:dyDescent="0.25">
      <c r="A210">
        <v>160097</v>
      </c>
      <c r="B210" t="s">
        <v>181</v>
      </c>
      <c r="C210">
        <v>3</v>
      </c>
      <c r="D210" t="s">
        <v>306</v>
      </c>
      <c r="E210">
        <v>910</v>
      </c>
      <c r="F210" t="s">
        <v>484</v>
      </c>
      <c r="G210">
        <v>6766</v>
      </c>
      <c r="H210" t="s">
        <v>115</v>
      </c>
      <c r="I210">
        <v>33</v>
      </c>
      <c r="J210" t="s">
        <v>160</v>
      </c>
      <c r="K210" s="21">
        <v>0</v>
      </c>
      <c r="L210" s="21">
        <v>39200</v>
      </c>
      <c r="M210" s="21">
        <v>39200</v>
      </c>
      <c r="N210" s="21">
        <v>39200</v>
      </c>
      <c r="O210" s="21">
        <v>0</v>
      </c>
      <c r="P210" s="22" t="str">
        <f>VLOOKUP(Tabela1[[#This Row],[cdsubacao]],LDO!$B$2:$D$115,3,0)</f>
        <v>LDO</v>
      </c>
      <c r="Q210" s="22" t="str">
        <f>CONCATENATE(Tabela1[[#This Row],[cdunidadegestora]]," - ",Tabela1[[#This Row],[nmunidadegestora]])</f>
        <v>160097 - Fundo de Melhoria da Polícia Militar</v>
      </c>
      <c r="R210" s="22" t="str">
        <f>CONCATENATE(Tabela1[[#This Row],[cdfuncao]]," - ",Tabela1[[#This Row],[nmfuncao]])</f>
        <v>3 - Essencial à Justiça</v>
      </c>
      <c r="S210" s="23" t="str">
        <f>VLOOKUP(Tabela1[[#This Row],[cdsubacao]],LDO!$B$2:$E$115,4,0)</f>
        <v>6766 - Aperfeiçoamento de membros e servidores do Ministério Público</v>
      </c>
      <c r="T210" s="23" t="str">
        <f>CONCATENATE(Tabela1[[#This Row],[cdprograma]]," - ",Tabela1[[#This Row],[nmprograma]])</f>
        <v>910 - Gestão Administrativa - Ministério Público</v>
      </c>
    </row>
    <row r="211" spans="1:20" x14ac:dyDescent="0.25">
      <c r="A211">
        <v>520002</v>
      </c>
      <c r="B211" t="s">
        <v>171</v>
      </c>
      <c r="C211">
        <v>4</v>
      </c>
      <c r="D211" t="s">
        <v>169</v>
      </c>
      <c r="E211">
        <v>900</v>
      </c>
      <c r="F211" t="s">
        <v>176</v>
      </c>
      <c r="G211">
        <v>11468</v>
      </c>
      <c r="H211" t="s">
        <v>485</v>
      </c>
      <c r="I211">
        <v>31</v>
      </c>
      <c r="J211" t="s">
        <v>165</v>
      </c>
      <c r="K211" s="21">
        <v>500000</v>
      </c>
      <c r="L211" s="21">
        <v>500000</v>
      </c>
      <c r="M211" s="21">
        <v>408888.03</v>
      </c>
      <c r="N211" s="21">
        <v>408888.03</v>
      </c>
      <c r="O211" s="21">
        <v>408888.03</v>
      </c>
      <c r="P211" s="22" t="e">
        <f>VLOOKUP(Tabela1[[#This Row],[cdsubacao]],LDO!$B$2:$D$115,3,0)</f>
        <v>#N/A</v>
      </c>
      <c r="Q211" s="22" t="str">
        <f>CONCATENATE(Tabela1[[#This Row],[cdunidadegestora]]," - ",Tabela1[[#This Row],[nmunidadegestora]])</f>
        <v>520002 - Encargos Gerais do Estado</v>
      </c>
      <c r="R211" s="22" t="str">
        <f>CONCATENATE(Tabela1[[#This Row],[cdfuncao]]," - ",Tabela1[[#This Row],[nmfuncao]])</f>
        <v>4 - Administração</v>
      </c>
      <c r="S211" s="23" t="e">
        <f>VLOOKUP(Tabela1[[#This Row],[cdsubacao]],LDO!$B$2:$E$115,4,0)</f>
        <v>#N/A</v>
      </c>
      <c r="T211" s="23" t="str">
        <f>CONCATENATE(Tabela1[[#This Row],[cdprograma]]," - ",Tabela1[[#This Row],[nmprograma]])</f>
        <v>900 - Gestão Administrativa - Poder Executivo</v>
      </c>
    </row>
    <row r="212" spans="1:20" x14ac:dyDescent="0.25">
      <c r="A212">
        <v>160097</v>
      </c>
      <c r="B212" t="s">
        <v>181</v>
      </c>
      <c r="C212">
        <v>6</v>
      </c>
      <c r="D212" t="s">
        <v>182</v>
      </c>
      <c r="E212">
        <v>705</v>
      </c>
      <c r="F212" t="s">
        <v>486</v>
      </c>
      <c r="G212">
        <v>11917</v>
      </c>
      <c r="H212" t="s">
        <v>487</v>
      </c>
      <c r="I212">
        <v>33</v>
      </c>
      <c r="J212" t="s">
        <v>160</v>
      </c>
      <c r="K212" s="21">
        <v>0</v>
      </c>
      <c r="L212" s="21">
        <v>56770.01</v>
      </c>
      <c r="M212" s="21">
        <v>56770.01</v>
      </c>
      <c r="N212" s="21">
        <v>56770.01</v>
      </c>
      <c r="O212" s="21">
        <v>56770.01</v>
      </c>
      <c r="P212" s="22" t="e">
        <f>VLOOKUP(Tabela1[[#This Row],[cdsubacao]],LDO!$B$2:$D$115,3,0)</f>
        <v>#N/A</v>
      </c>
      <c r="Q212" s="22" t="str">
        <f>CONCATENATE(Tabela1[[#This Row],[cdunidadegestora]]," - ",Tabela1[[#This Row],[nmunidadegestora]])</f>
        <v>160097 - Fundo de Melhoria da Polícia Militar</v>
      </c>
      <c r="R212" s="22" t="str">
        <f>CONCATENATE(Tabela1[[#This Row],[cdfuncao]]," - ",Tabela1[[#This Row],[nmfuncao]])</f>
        <v>6 - Segurança Pública</v>
      </c>
      <c r="S212" s="23" t="e">
        <f>VLOOKUP(Tabela1[[#This Row],[cdsubacao]],LDO!$B$2:$E$115,4,0)</f>
        <v>#N/A</v>
      </c>
      <c r="T212" s="23" t="str">
        <f>CONCATENATE(Tabela1[[#This Row],[cdprograma]]," - ",Tabela1[[#This Row],[nmprograma]])</f>
        <v>705 - Segurança Cidadã</v>
      </c>
    </row>
    <row r="213" spans="1:20" x14ac:dyDescent="0.25">
      <c r="A213">
        <v>450022</v>
      </c>
      <c r="B213" t="s">
        <v>358</v>
      </c>
      <c r="C213">
        <v>12</v>
      </c>
      <c r="D213" t="s">
        <v>188</v>
      </c>
      <c r="E213">
        <v>630</v>
      </c>
      <c r="F213" t="s">
        <v>359</v>
      </c>
      <c r="G213">
        <v>5320</v>
      </c>
      <c r="H213" t="s">
        <v>488</v>
      </c>
      <c r="I213">
        <v>33</v>
      </c>
      <c r="J213" t="s">
        <v>160</v>
      </c>
      <c r="K213" s="21">
        <v>0</v>
      </c>
      <c r="L213" s="21">
        <v>22213.03</v>
      </c>
      <c r="M213" s="21">
        <v>22213.03</v>
      </c>
      <c r="N213" s="21">
        <v>7213.03</v>
      </c>
      <c r="O213" s="21">
        <v>7213.03</v>
      </c>
      <c r="P213" s="22" t="e">
        <f>VLOOKUP(Tabela1[[#This Row],[cdsubacao]],LDO!$B$2:$D$115,3,0)</f>
        <v>#N/A</v>
      </c>
      <c r="Q213" s="22" t="str">
        <f>CONCATENATE(Tabela1[[#This Row],[cdunidadegestora]]," - ",Tabela1[[#This Row],[nmunidadegestora]])</f>
        <v>450022 - Fundação Universidade do Estado de Santa Catarina</v>
      </c>
      <c r="R213" s="22" t="str">
        <f>CONCATENATE(Tabela1[[#This Row],[cdfuncao]]," - ",Tabela1[[#This Row],[nmfuncao]])</f>
        <v>12 - Educação</v>
      </c>
      <c r="S213" s="23" t="e">
        <f>VLOOKUP(Tabela1[[#This Row],[cdsubacao]],LDO!$B$2:$E$115,4,0)</f>
        <v>#N/A</v>
      </c>
      <c r="T213" s="23" t="str">
        <f>CONCATENATE(Tabela1[[#This Row],[cdprograma]]," - ",Tabela1[[#This Row],[nmprograma]])</f>
        <v>630 - Gestão do Ensino Superior</v>
      </c>
    </row>
    <row r="214" spans="1:20" x14ac:dyDescent="0.25">
      <c r="A214">
        <v>520030</v>
      </c>
      <c r="B214" t="s">
        <v>403</v>
      </c>
      <c r="C214">
        <v>12</v>
      </c>
      <c r="D214" t="s">
        <v>188</v>
      </c>
      <c r="E214">
        <v>850</v>
      </c>
      <c r="F214" t="s">
        <v>163</v>
      </c>
      <c r="G214">
        <v>5852</v>
      </c>
      <c r="H214" t="s">
        <v>489</v>
      </c>
      <c r="I214">
        <v>33</v>
      </c>
      <c r="J214" t="s">
        <v>160</v>
      </c>
      <c r="K214" s="21">
        <v>0</v>
      </c>
      <c r="L214" s="21">
        <v>7715</v>
      </c>
      <c r="M214" s="21">
        <v>7715</v>
      </c>
      <c r="N214" s="21">
        <v>7715</v>
      </c>
      <c r="O214" s="21">
        <v>7715</v>
      </c>
      <c r="P214" s="22" t="e">
        <f>VLOOKUP(Tabela1[[#This Row],[cdsubacao]],LDO!$B$2:$D$115,3,0)</f>
        <v>#N/A</v>
      </c>
      <c r="Q214" s="22" t="str">
        <f>CONCATENATE(Tabela1[[#This Row],[cdunidadegestora]]," - ",Tabela1[[#This Row],[nmunidadegestora]])</f>
        <v>520030 - Fundação Escola de Governo - ENA</v>
      </c>
      <c r="R214" s="22" t="str">
        <f>CONCATENATE(Tabela1[[#This Row],[cdfuncao]]," - ",Tabela1[[#This Row],[nmfuncao]])</f>
        <v>12 - Educação</v>
      </c>
      <c r="S214" s="23" t="e">
        <f>VLOOKUP(Tabela1[[#This Row],[cdsubacao]],LDO!$B$2:$E$115,4,0)</f>
        <v>#N/A</v>
      </c>
      <c r="T21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15" spans="1:20" x14ac:dyDescent="0.25">
      <c r="A215">
        <v>530025</v>
      </c>
      <c r="B215" t="s">
        <v>238</v>
      </c>
      <c r="C215">
        <v>26</v>
      </c>
      <c r="D215" t="s">
        <v>179</v>
      </c>
      <c r="E215">
        <v>130</v>
      </c>
      <c r="F215" t="s">
        <v>208</v>
      </c>
      <c r="G215">
        <v>12451</v>
      </c>
      <c r="H215" t="s">
        <v>490</v>
      </c>
      <c r="I215">
        <v>44</v>
      </c>
      <c r="J215" t="s">
        <v>219</v>
      </c>
      <c r="K215" s="21">
        <v>17000000</v>
      </c>
      <c r="L215" s="21">
        <v>1928430.84</v>
      </c>
      <c r="M215" s="21">
        <v>1928430.84</v>
      </c>
      <c r="N215" s="21">
        <v>1928430.84</v>
      </c>
      <c r="O215" s="21">
        <v>1928430.84</v>
      </c>
      <c r="P215" s="22" t="e">
        <f>VLOOKUP(Tabela1[[#This Row],[cdsubacao]],LDO!$B$2:$D$115,3,0)</f>
        <v>#N/A</v>
      </c>
      <c r="Q215" s="22" t="str">
        <f>CONCATENATE(Tabela1[[#This Row],[cdunidadegestora]]," - ",Tabela1[[#This Row],[nmunidadegestora]])</f>
        <v>530025 - Departamento Estadual de Infraestrutura</v>
      </c>
      <c r="R215" s="22" t="str">
        <f>CONCATENATE(Tabela1[[#This Row],[cdfuncao]]," - ",Tabela1[[#This Row],[nmfuncao]])</f>
        <v>26 - Transporte</v>
      </c>
      <c r="S215" s="23" t="e">
        <f>VLOOKUP(Tabela1[[#This Row],[cdsubacao]],LDO!$B$2:$E$115,4,0)</f>
        <v>#N/A</v>
      </c>
      <c r="T215" s="23" t="str">
        <f>CONCATENATE(Tabela1[[#This Row],[cdprograma]]," - ",Tabela1[[#This Row],[nmprograma]])</f>
        <v>130 - Conservação e Segurança Rodoviária</v>
      </c>
    </row>
    <row r="216" spans="1:20" x14ac:dyDescent="0.25">
      <c r="A216">
        <v>480091</v>
      </c>
      <c r="B216" t="s">
        <v>157</v>
      </c>
      <c r="C216">
        <v>10</v>
      </c>
      <c r="D216" t="s">
        <v>158</v>
      </c>
      <c r="E216">
        <v>900</v>
      </c>
      <c r="F216" t="s">
        <v>176</v>
      </c>
      <c r="G216">
        <v>4650</v>
      </c>
      <c r="H216" t="s">
        <v>491</v>
      </c>
      <c r="I216">
        <v>31</v>
      </c>
      <c r="J216" t="s">
        <v>165</v>
      </c>
      <c r="K216" s="21">
        <v>0</v>
      </c>
      <c r="L216" s="21">
        <v>526224.21</v>
      </c>
      <c r="M216" s="21">
        <v>526224.21</v>
      </c>
      <c r="N216" s="21">
        <v>526224.21</v>
      </c>
      <c r="O216" s="21">
        <v>526224.21</v>
      </c>
      <c r="P216" s="22" t="e">
        <f>VLOOKUP(Tabela1[[#This Row],[cdsubacao]],LDO!$B$2:$D$115,3,0)</f>
        <v>#N/A</v>
      </c>
      <c r="Q216" s="22" t="str">
        <f>CONCATENATE(Tabela1[[#This Row],[cdunidadegestora]]," - ",Tabela1[[#This Row],[nmunidadegestora]])</f>
        <v>480091 - Fundo Estadual de Saúde</v>
      </c>
      <c r="R216" s="22" t="str">
        <f>CONCATENATE(Tabela1[[#This Row],[cdfuncao]]," - ",Tabela1[[#This Row],[nmfuncao]])</f>
        <v>10 - Saúde</v>
      </c>
      <c r="S216" s="23" t="e">
        <f>VLOOKUP(Tabela1[[#This Row],[cdsubacao]],LDO!$B$2:$E$115,4,0)</f>
        <v>#N/A</v>
      </c>
      <c r="T216" s="23" t="str">
        <f>CONCATENATE(Tabela1[[#This Row],[cdprograma]]," - ",Tabela1[[#This Row],[nmprograma]])</f>
        <v>900 - Gestão Administrativa - Poder Executivo</v>
      </c>
    </row>
    <row r="217" spans="1:20" x14ac:dyDescent="0.25">
      <c r="A217">
        <v>410051</v>
      </c>
      <c r="B217" t="s">
        <v>230</v>
      </c>
      <c r="C217">
        <v>26</v>
      </c>
      <c r="D217" t="s">
        <v>179</v>
      </c>
      <c r="E217">
        <v>110</v>
      </c>
      <c r="F217" t="s">
        <v>228</v>
      </c>
      <c r="G217">
        <v>11126</v>
      </c>
      <c r="H217" t="s">
        <v>492</v>
      </c>
      <c r="I217">
        <v>44</v>
      </c>
      <c r="J217" t="s">
        <v>219</v>
      </c>
      <c r="K217" s="21">
        <v>0</v>
      </c>
      <c r="L217" s="21">
        <v>687765.69</v>
      </c>
      <c r="M217" s="21">
        <v>687765.69</v>
      </c>
      <c r="N217" s="21">
        <v>687765.69</v>
      </c>
      <c r="O217" s="21">
        <v>687765.69</v>
      </c>
      <c r="P217" s="22" t="e">
        <f>VLOOKUP(Tabela1[[#This Row],[cdsubacao]],LDO!$B$2:$D$115,3,0)</f>
        <v>#N/A</v>
      </c>
      <c r="Q217" s="22" t="str">
        <f>CONCATENATE(Tabela1[[#This Row],[cdunidadegestora]]," - ",Tabela1[[#This Row],[nmunidadegestora]])</f>
        <v>410051 - Agência de Desenvolvimento Regional de Blumenau</v>
      </c>
      <c r="R217" s="22" t="str">
        <f>CONCATENATE(Tabela1[[#This Row],[cdfuncao]]," - ",Tabela1[[#This Row],[nmfuncao]])</f>
        <v>26 - Transporte</v>
      </c>
      <c r="S217" s="23" t="e">
        <f>VLOOKUP(Tabela1[[#This Row],[cdsubacao]],LDO!$B$2:$E$115,4,0)</f>
        <v>#N/A</v>
      </c>
      <c r="T217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218" spans="1:20" x14ac:dyDescent="0.25">
      <c r="A218">
        <v>160097</v>
      </c>
      <c r="B218" t="s">
        <v>181</v>
      </c>
      <c r="C218">
        <v>18</v>
      </c>
      <c r="D218" t="s">
        <v>192</v>
      </c>
      <c r="E218">
        <v>340</v>
      </c>
      <c r="F218" t="s">
        <v>193</v>
      </c>
      <c r="G218">
        <v>8470</v>
      </c>
      <c r="H218" t="s">
        <v>493</v>
      </c>
      <c r="I218">
        <v>33</v>
      </c>
      <c r="J218" t="s">
        <v>160</v>
      </c>
      <c r="K218" s="21">
        <v>0</v>
      </c>
      <c r="L218" s="21">
        <v>509000</v>
      </c>
      <c r="M218" s="21">
        <v>508999.94</v>
      </c>
      <c r="N218" s="21">
        <v>409395.78</v>
      </c>
      <c r="O218" s="21">
        <v>409395.78</v>
      </c>
      <c r="P218" s="22" t="e">
        <f>VLOOKUP(Tabela1[[#This Row],[cdsubacao]],LDO!$B$2:$D$115,3,0)</f>
        <v>#N/A</v>
      </c>
      <c r="Q218" s="22" t="str">
        <f>CONCATENATE(Tabela1[[#This Row],[cdunidadegestora]]," - ",Tabela1[[#This Row],[nmunidadegestora]])</f>
        <v>160097 - Fundo de Melhoria da Polícia Militar</v>
      </c>
      <c r="R218" s="22" t="str">
        <f>CONCATENATE(Tabela1[[#This Row],[cdfuncao]]," - ",Tabela1[[#This Row],[nmfuncao]])</f>
        <v>18 - Gestão Ambiental</v>
      </c>
      <c r="S218" s="23" t="e">
        <f>VLOOKUP(Tabela1[[#This Row],[cdsubacao]],LDO!$B$2:$E$115,4,0)</f>
        <v>#N/A</v>
      </c>
      <c r="T218" s="23" t="str">
        <f>CONCATENATE(Tabela1[[#This Row],[cdprograma]]," - ",Tabela1[[#This Row],[nmprograma]])</f>
        <v>340 - Desenvolvimento Ambiental Sustentável</v>
      </c>
    </row>
    <row r="219" spans="1:20" x14ac:dyDescent="0.25">
      <c r="A219">
        <v>410048</v>
      </c>
      <c r="B219" t="s">
        <v>187</v>
      </c>
      <c r="C219">
        <v>26</v>
      </c>
      <c r="D219" t="s">
        <v>179</v>
      </c>
      <c r="E219">
        <v>110</v>
      </c>
      <c r="F219" t="s">
        <v>228</v>
      </c>
      <c r="G219">
        <v>11126</v>
      </c>
      <c r="H219" t="s">
        <v>492</v>
      </c>
      <c r="I219">
        <v>44</v>
      </c>
      <c r="J219" t="s">
        <v>219</v>
      </c>
      <c r="K219" s="21">
        <v>0</v>
      </c>
      <c r="L219" s="21">
        <v>200000</v>
      </c>
      <c r="M219" s="21">
        <v>200000</v>
      </c>
      <c r="N219" s="21">
        <v>200000</v>
      </c>
      <c r="O219" s="21">
        <v>200000</v>
      </c>
      <c r="P219" s="22" t="e">
        <f>VLOOKUP(Tabela1[[#This Row],[cdsubacao]],LDO!$B$2:$D$115,3,0)</f>
        <v>#N/A</v>
      </c>
      <c r="Q219" s="22" t="str">
        <f>CONCATENATE(Tabela1[[#This Row],[cdunidadegestora]]," - ",Tabela1[[#This Row],[nmunidadegestora]])</f>
        <v>410048 - Agência de Desenvolvimento Regional de Rio do Sul</v>
      </c>
      <c r="R219" s="22" t="str">
        <f>CONCATENATE(Tabela1[[#This Row],[cdfuncao]]," - ",Tabela1[[#This Row],[nmfuncao]])</f>
        <v>26 - Transporte</v>
      </c>
      <c r="S219" s="23" t="e">
        <f>VLOOKUP(Tabela1[[#This Row],[cdsubacao]],LDO!$B$2:$E$115,4,0)</f>
        <v>#N/A</v>
      </c>
      <c r="T21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220" spans="1:20" x14ac:dyDescent="0.25">
      <c r="A220">
        <v>480091</v>
      </c>
      <c r="B220" t="s">
        <v>157</v>
      </c>
      <c r="C220">
        <v>10</v>
      </c>
      <c r="D220" t="s">
        <v>158</v>
      </c>
      <c r="E220">
        <v>900</v>
      </c>
      <c r="F220" t="s">
        <v>176</v>
      </c>
      <c r="G220">
        <v>14263</v>
      </c>
      <c r="H220" t="s">
        <v>494</v>
      </c>
      <c r="I220">
        <v>33</v>
      </c>
      <c r="J220" t="s">
        <v>160</v>
      </c>
      <c r="K220" s="21">
        <v>0</v>
      </c>
      <c r="L220" s="21">
        <v>1042347.78</v>
      </c>
      <c r="M220" s="21">
        <v>733318.91</v>
      </c>
      <c r="N220" s="21">
        <v>733318.91</v>
      </c>
      <c r="O220" s="21">
        <v>733318.91</v>
      </c>
      <c r="P220" s="22" t="e">
        <f>VLOOKUP(Tabela1[[#This Row],[cdsubacao]],LDO!$B$2:$D$115,3,0)</f>
        <v>#N/A</v>
      </c>
      <c r="Q220" s="22" t="str">
        <f>CONCATENATE(Tabela1[[#This Row],[cdunidadegestora]]," - ",Tabela1[[#This Row],[nmunidadegestora]])</f>
        <v>480091 - Fundo Estadual de Saúde</v>
      </c>
      <c r="R220" s="22" t="str">
        <f>CONCATENATE(Tabela1[[#This Row],[cdfuncao]]," - ",Tabela1[[#This Row],[nmfuncao]])</f>
        <v>10 - Saúde</v>
      </c>
      <c r="S220" s="23" t="e">
        <f>VLOOKUP(Tabela1[[#This Row],[cdsubacao]],LDO!$B$2:$E$115,4,0)</f>
        <v>#N/A</v>
      </c>
      <c r="T220" s="23" t="str">
        <f>CONCATENATE(Tabela1[[#This Row],[cdprograma]]," - ",Tabela1[[#This Row],[nmprograma]])</f>
        <v>900 - Gestão Administrativa - Poder Executivo</v>
      </c>
    </row>
    <row r="221" spans="1:20" x14ac:dyDescent="0.25">
      <c r="A221">
        <v>530001</v>
      </c>
      <c r="B221" t="s">
        <v>178</v>
      </c>
      <c r="C221">
        <v>26</v>
      </c>
      <c r="D221" t="s">
        <v>179</v>
      </c>
      <c r="E221">
        <v>140</v>
      </c>
      <c r="F221" t="s">
        <v>279</v>
      </c>
      <c r="G221">
        <v>14468</v>
      </c>
      <c r="H221" t="s">
        <v>495</v>
      </c>
      <c r="I221">
        <v>44</v>
      </c>
      <c r="J221" t="s">
        <v>219</v>
      </c>
      <c r="K221" s="21">
        <v>0</v>
      </c>
      <c r="L221" s="21">
        <v>3571527.33</v>
      </c>
      <c r="M221" s="21">
        <v>240244.77</v>
      </c>
      <c r="N221" s="21">
        <v>240244.77</v>
      </c>
      <c r="O221" s="21">
        <v>240244.77</v>
      </c>
      <c r="P221" s="22" t="e">
        <f>VLOOKUP(Tabela1[[#This Row],[cdsubacao]],LDO!$B$2:$D$115,3,0)</f>
        <v>#N/A</v>
      </c>
      <c r="Q221" s="22" t="str">
        <f>CONCATENATE(Tabela1[[#This Row],[cdunidadegestora]]," - ",Tabela1[[#This Row],[nmunidadegestora]])</f>
        <v>530001 - Secretaria de Estado da Infraestrutura e Mobilidade</v>
      </c>
      <c r="R221" s="22" t="str">
        <f>CONCATENATE(Tabela1[[#This Row],[cdfuncao]]," - ",Tabela1[[#This Row],[nmfuncao]])</f>
        <v>26 - Transporte</v>
      </c>
      <c r="S221" s="23" t="e">
        <f>VLOOKUP(Tabela1[[#This Row],[cdsubacao]],LDO!$B$2:$E$115,4,0)</f>
        <v>#N/A</v>
      </c>
      <c r="T221" s="23" t="str">
        <f>CONCATENATE(Tabela1[[#This Row],[cdprograma]]," - ",Tabela1[[#This Row],[nmprograma]])</f>
        <v>140 - Reabilitação e Aumento de Capacidade de Rodovias</v>
      </c>
    </row>
    <row r="222" spans="1:20" x14ac:dyDescent="0.25">
      <c r="A222">
        <v>410060</v>
      </c>
      <c r="B222" t="s">
        <v>168</v>
      </c>
      <c r="C222">
        <v>12</v>
      </c>
      <c r="D222" t="s">
        <v>188</v>
      </c>
      <c r="E222">
        <v>625</v>
      </c>
      <c r="F222" t="s">
        <v>196</v>
      </c>
      <c r="G222">
        <v>13898</v>
      </c>
      <c r="H222" t="s">
        <v>496</v>
      </c>
      <c r="I222">
        <v>33</v>
      </c>
      <c r="J222" t="s">
        <v>160</v>
      </c>
      <c r="K222" s="21">
        <v>235004</v>
      </c>
      <c r="L222" s="21">
        <v>0</v>
      </c>
      <c r="M222" s="21">
        <v>0</v>
      </c>
      <c r="N222" s="21">
        <v>0</v>
      </c>
      <c r="O222" s="21">
        <v>0</v>
      </c>
      <c r="P222" s="22" t="e">
        <f>VLOOKUP(Tabela1[[#This Row],[cdsubacao]],LDO!$B$2:$D$115,3,0)</f>
        <v>#N/A</v>
      </c>
      <c r="Q222" s="22" t="str">
        <f>CONCATENATE(Tabela1[[#This Row],[cdunidadegestora]]," - ",Tabela1[[#This Row],[nmunidadegestora]])</f>
        <v>410060 - Agência de Desenvolvimento Regional de Mafra</v>
      </c>
      <c r="R222" s="22" t="str">
        <f>CONCATENATE(Tabela1[[#This Row],[cdfuncao]]," - ",Tabela1[[#This Row],[nmfuncao]])</f>
        <v>12 - Educação</v>
      </c>
      <c r="S222" s="23" t="e">
        <f>VLOOKUP(Tabela1[[#This Row],[cdsubacao]],LDO!$B$2:$E$115,4,0)</f>
        <v>#N/A</v>
      </c>
      <c r="T222" s="23" t="str">
        <f>CONCATENATE(Tabela1[[#This Row],[cdprograma]]," - ",Tabela1[[#This Row],[nmprograma]])</f>
        <v>625 - Valorização dos Profissionais da Educação</v>
      </c>
    </row>
    <row r="223" spans="1:20" x14ac:dyDescent="0.25">
      <c r="A223">
        <v>480091</v>
      </c>
      <c r="B223" t="s">
        <v>157</v>
      </c>
      <c r="C223">
        <v>10</v>
      </c>
      <c r="D223" t="s">
        <v>158</v>
      </c>
      <c r="E223">
        <v>430</v>
      </c>
      <c r="F223" t="s">
        <v>159</v>
      </c>
      <c r="G223">
        <v>12368</v>
      </c>
      <c r="H223" t="s">
        <v>497</v>
      </c>
      <c r="I223">
        <v>33</v>
      </c>
      <c r="J223" t="s">
        <v>160</v>
      </c>
      <c r="K223" s="21">
        <v>100000</v>
      </c>
      <c r="L223" s="21">
        <v>0</v>
      </c>
      <c r="M223" s="21">
        <v>0</v>
      </c>
      <c r="N223" s="21">
        <v>0</v>
      </c>
      <c r="O223" s="21">
        <v>0</v>
      </c>
      <c r="P223" s="22" t="e">
        <f>VLOOKUP(Tabela1[[#This Row],[cdsubacao]],LDO!$B$2:$D$115,3,0)</f>
        <v>#N/A</v>
      </c>
      <c r="Q223" s="22" t="str">
        <f>CONCATENATE(Tabela1[[#This Row],[cdunidadegestora]]," - ",Tabela1[[#This Row],[nmunidadegestora]])</f>
        <v>480091 - Fundo Estadual de Saúde</v>
      </c>
      <c r="R223" s="22" t="str">
        <f>CONCATENATE(Tabela1[[#This Row],[cdfuncao]]," - ",Tabela1[[#This Row],[nmfuncao]])</f>
        <v>10 - Saúde</v>
      </c>
      <c r="S223" s="23" t="e">
        <f>VLOOKUP(Tabela1[[#This Row],[cdsubacao]],LDO!$B$2:$E$115,4,0)</f>
        <v>#N/A</v>
      </c>
      <c r="T223" s="23" t="str">
        <f>CONCATENATE(Tabela1[[#This Row],[cdprograma]]," - ",Tabela1[[#This Row],[nmprograma]])</f>
        <v>430 - Atenção de Média e Alta Complexidade Ambulatorial e Hospitalar</v>
      </c>
    </row>
    <row r="224" spans="1:20" x14ac:dyDescent="0.25">
      <c r="A224">
        <v>410039</v>
      </c>
      <c r="B224" t="s">
        <v>498</v>
      </c>
      <c r="C224">
        <v>12</v>
      </c>
      <c r="D224" t="s">
        <v>188</v>
      </c>
      <c r="E224">
        <v>625</v>
      </c>
      <c r="F224" t="s">
        <v>196</v>
      </c>
      <c r="G224">
        <v>13659</v>
      </c>
      <c r="H224" t="s">
        <v>499</v>
      </c>
      <c r="I224">
        <v>33</v>
      </c>
      <c r="J224" t="s">
        <v>160</v>
      </c>
      <c r="K224" s="21">
        <v>40251</v>
      </c>
      <c r="L224" s="21">
        <v>0</v>
      </c>
      <c r="M224" s="21">
        <v>0</v>
      </c>
      <c r="N224" s="21">
        <v>0</v>
      </c>
      <c r="O224" s="21">
        <v>0</v>
      </c>
      <c r="P224" s="22" t="e">
        <f>VLOOKUP(Tabela1[[#This Row],[cdsubacao]],LDO!$B$2:$D$115,3,0)</f>
        <v>#N/A</v>
      </c>
      <c r="Q224" s="22" t="str">
        <f>CONCATENATE(Tabela1[[#This Row],[cdunidadegestora]]," - ",Tabela1[[#This Row],[nmunidadegestora]])</f>
        <v>410039 - Agência de Desenvolvimento Regional de São Lourenço do Oeste</v>
      </c>
      <c r="R224" s="22" t="str">
        <f>CONCATENATE(Tabela1[[#This Row],[cdfuncao]]," - ",Tabela1[[#This Row],[nmfuncao]])</f>
        <v>12 - Educação</v>
      </c>
      <c r="S224" s="23" t="e">
        <f>VLOOKUP(Tabela1[[#This Row],[cdsubacao]],LDO!$B$2:$E$115,4,0)</f>
        <v>#N/A</v>
      </c>
      <c r="T224" s="23" t="str">
        <f>CONCATENATE(Tabela1[[#This Row],[cdprograma]]," - ",Tabela1[[#This Row],[nmprograma]])</f>
        <v>625 - Valorização dos Profissionais da Educação</v>
      </c>
    </row>
    <row r="225" spans="1:20" x14ac:dyDescent="0.25">
      <c r="A225">
        <v>410039</v>
      </c>
      <c r="B225" t="s">
        <v>498</v>
      </c>
      <c r="C225">
        <v>4</v>
      </c>
      <c r="D225" t="s">
        <v>169</v>
      </c>
      <c r="E225">
        <v>900</v>
      </c>
      <c r="F225" t="s">
        <v>176</v>
      </c>
      <c r="G225">
        <v>13655</v>
      </c>
      <c r="H225" t="s">
        <v>500</v>
      </c>
      <c r="I225">
        <v>33</v>
      </c>
      <c r="J225" t="s">
        <v>160</v>
      </c>
      <c r="K225" s="21">
        <v>16000</v>
      </c>
      <c r="L225" s="21">
        <v>0</v>
      </c>
      <c r="M225" s="21">
        <v>0</v>
      </c>
      <c r="N225" s="21">
        <v>0</v>
      </c>
      <c r="O225" s="21">
        <v>0</v>
      </c>
      <c r="P225" s="22" t="e">
        <f>VLOOKUP(Tabela1[[#This Row],[cdsubacao]],LDO!$B$2:$D$115,3,0)</f>
        <v>#N/A</v>
      </c>
      <c r="Q225" s="22" t="str">
        <f>CONCATENATE(Tabela1[[#This Row],[cdunidadegestora]]," - ",Tabela1[[#This Row],[nmunidadegestora]])</f>
        <v>410039 - Agência de Desenvolvimento Regional de São Lourenço do Oeste</v>
      </c>
      <c r="R225" s="22" t="str">
        <f>CONCATENATE(Tabela1[[#This Row],[cdfuncao]]," - ",Tabela1[[#This Row],[nmfuncao]])</f>
        <v>4 - Administração</v>
      </c>
      <c r="S225" s="23" t="e">
        <f>VLOOKUP(Tabela1[[#This Row],[cdsubacao]],LDO!$B$2:$E$115,4,0)</f>
        <v>#N/A</v>
      </c>
      <c r="T225" s="23" t="str">
        <f>CONCATENATE(Tabela1[[#This Row],[cdprograma]]," - ",Tabela1[[#This Row],[nmprograma]])</f>
        <v>900 - Gestão Administrativa - Poder Executivo</v>
      </c>
    </row>
    <row r="226" spans="1:20" x14ac:dyDescent="0.25">
      <c r="A226">
        <v>180001</v>
      </c>
      <c r="B226" t="s">
        <v>210</v>
      </c>
      <c r="C226">
        <v>4</v>
      </c>
      <c r="D226" t="s">
        <v>169</v>
      </c>
      <c r="E226">
        <v>209</v>
      </c>
      <c r="F226" t="s">
        <v>264</v>
      </c>
      <c r="G226">
        <v>13086</v>
      </c>
      <c r="H226" t="s">
        <v>501</v>
      </c>
      <c r="I226">
        <v>33</v>
      </c>
      <c r="J226" t="s">
        <v>160</v>
      </c>
      <c r="K226" s="21">
        <v>23000</v>
      </c>
      <c r="L226" s="21">
        <v>0</v>
      </c>
      <c r="M226" s="21">
        <v>0</v>
      </c>
      <c r="N226" s="21">
        <v>0</v>
      </c>
      <c r="O226" s="21">
        <v>0</v>
      </c>
      <c r="P226" s="22" t="e">
        <f>VLOOKUP(Tabela1[[#This Row],[cdsubacao]],LDO!$B$2:$D$115,3,0)</f>
        <v>#N/A</v>
      </c>
      <c r="Q226" s="22" t="str">
        <f>CONCATENATE(Tabela1[[#This Row],[cdunidadegestora]]," - ",Tabela1[[#This Row],[nmunidadegestora]])</f>
        <v>180001 - Secretaria de Estado do Planejamento</v>
      </c>
      <c r="R226" s="22" t="str">
        <f>CONCATENATE(Tabela1[[#This Row],[cdfuncao]]," - ",Tabela1[[#This Row],[nmfuncao]])</f>
        <v>4 - Administração</v>
      </c>
      <c r="S226" s="23" t="e">
        <f>VLOOKUP(Tabela1[[#This Row],[cdsubacao]],LDO!$B$2:$E$115,4,0)</f>
        <v>#N/A</v>
      </c>
      <c r="T226" s="23" t="str">
        <f>CONCATENATE(Tabela1[[#This Row],[cdprograma]]," - ",Tabela1[[#This Row],[nmprograma]])</f>
        <v>209 - 2016: Desenvolvimento e Redução das Desigualdades Regionais; 2017, 2018, 2019: Crescendo Juntos - Programa de Desenvolvimento e Redução das Desigualdades Regionais</v>
      </c>
    </row>
    <row r="227" spans="1:20" x14ac:dyDescent="0.25">
      <c r="A227">
        <v>180001</v>
      </c>
      <c r="B227" t="s">
        <v>210</v>
      </c>
      <c r="C227">
        <v>4</v>
      </c>
      <c r="D227" t="s">
        <v>169</v>
      </c>
      <c r="E227">
        <v>900</v>
      </c>
      <c r="F227" t="s">
        <v>176</v>
      </c>
      <c r="G227">
        <v>1225</v>
      </c>
      <c r="H227" t="s">
        <v>502</v>
      </c>
      <c r="I227">
        <v>33</v>
      </c>
      <c r="J227" t="s">
        <v>160</v>
      </c>
      <c r="K227" s="21">
        <v>4000</v>
      </c>
      <c r="L227" s="21">
        <v>0</v>
      </c>
      <c r="M227" s="21">
        <v>0</v>
      </c>
      <c r="N227" s="21">
        <v>0</v>
      </c>
      <c r="O227" s="21">
        <v>0</v>
      </c>
      <c r="P227" s="22" t="e">
        <f>VLOOKUP(Tabela1[[#This Row],[cdsubacao]],LDO!$B$2:$D$115,3,0)</f>
        <v>#N/A</v>
      </c>
      <c r="Q227" s="22" t="str">
        <f>CONCATENATE(Tabela1[[#This Row],[cdunidadegestora]]," - ",Tabela1[[#This Row],[nmunidadegestora]])</f>
        <v>180001 - Secretaria de Estado do Planejamento</v>
      </c>
      <c r="R227" s="22" t="str">
        <f>CONCATENATE(Tabela1[[#This Row],[cdfuncao]]," - ",Tabela1[[#This Row],[nmfuncao]])</f>
        <v>4 - Administração</v>
      </c>
      <c r="S227" s="23" t="e">
        <f>VLOOKUP(Tabela1[[#This Row],[cdsubacao]],LDO!$B$2:$E$115,4,0)</f>
        <v>#N/A</v>
      </c>
      <c r="T227" s="23" t="str">
        <f>CONCATENATE(Tabela1[[#This Row],[cdprograma]]," - ",Tabela1[[#This Row],[nmprograma]])</f>
        <v>900 - Gestão Administrativa - Poder Executivo</v>
      </c>
    </row>
    <row r="228" spans="1:20" x14ac:dyDescent="0.25">
      <c r="A228">
        <v>470076</v>
      </c>
      <c r="B228" t="s">
        <v>240</v>
      </c>
      <c r="C228">
        <v>9</v>
      </c>
      <c r="D228" t="s">
        <v>162</v>
      </c>
      <c r="E228">
        <v>860</v>
      </c>
      <c r="F228" t="s">
        <v>241</v>
      </c>
      <c r="G228">
        <v>9660</v>
      </c>
      <c r="H228" t="s">
        <v>503</v>
      </c>
      <c r="I228">
        <v>33</v>
      </c>
      <c r="J228" t="s">
        <v>160</v>
      </c>
      <c r="K228" s="21">
        <v>300000</v>
      </c>
      <c r="L228" s="21">
        <v>300000</v>
      </c>
      <c r="M228" s="21">
        <v>0</v>
      </c>
      <c r="N228" s="21">
        <v>0</v>
      </c>
      <c r="O228" s="21">
        <v>0</v>
      </c>
      <c r="P228" s="22" t="e">
        <f>VLOOKUP(Tabela1[[#This Row],[cdsubacao]],LDO!$B$2:$D$115,3,0)</f>
        <v>#N/A</v>
      </c>
      <c r="Q228" s="22" t="str">
        <f>CONCATENATE(Tabela1[[#This Row],[cdunidadegestora]]," - ",Tabela1[[#This Row],[nmunidadegestora]])</f>
        <v>470076 - Fundo Financeiro</v>
      </c>
      <c r="R228" s="22" t="str">
        <f>CONCATENATE(Tabela1[[#This Row],[cdfuncao]]," - ",Tabela1[[#This Row],[nmfuncao]])</f>
        <v>9 - Previdência Social</v>
      </c>
      <c r="S228" s="23" t="e">
        <f>VLOOKUP(Tabela1[[#This Row],[cdsubacao]],LDO!$B$2:$E$115,4,0)</f>
        <v>#N/A</v>
      </c>
      <c r="T228" s="23" t="str">
        <f>CONCATENATE(Tabela1[[#This Row],[cdprograma]]," - ",Tabela1[[#This Row],[nmprograma]])</f>
        <v>860 - Gestão Previdenciária</v>
      </c>
    </row>
    <row r="229" spans="1:20" x14ac:dyDescent="0.25">
      <c r="A229">
        <v>480091</v>
      </c>
      <c r="B229" t="s">
        <v>157</v>
      </c>
      <c r="C229">
        <v>10</v>
      </c>
      <c r="D229" t="s">
        <v>158</v>
      </c>
      <c r="E229">
        <v>430</v>
      </c>
      <c r="F229" t="s">
        <v>159</v>
      </c>
      <c r="G229">
        <v>13356</v>
      </c>
      <c r="H229" t="s">
        <v>504</v>
      </c>
      <c r="I229">
        <v>33</v>
      </c>
      <c r="J229" t="s">
        <v>160</v>
      </c>
      <c r="K229" s="21">
        <v>100000</v>
      </c>
      <c r="L229" s="21">
        <v>0</v>
      </c>
      <c r="M229" s="21">
        <v>0</v>
      </c>
      <c r="N229" s="21">
        <v>0</v>
      </c>
      <c r="O229" s="21">
        <v>0</v>
      </c>
      <c r="P229" s="22" t="e">
        <f>VLOOKUP(Tabela1[[#This Row],[cdsubacao]],LDO!$B$2:$D$115,3,0)</f>
        <v>#N/A</v>
      </c>
      <c r="Q229" s="22" t="str">
        <f>CONCATENATE(Tabela1[[#This Row],[cdunidadegestora]]," - ",Tabela1[[#This Row],[nmunidadegestora]])</f>
        <v>480091 - Fundo Estadual de Saúde</v>
      </c>
      <c r="R229" s="22" t="str">
        <f>CONCATENATE(Tabela1[[#This Row],[cdfuncao]]," - ",Tabela1[[#This Row],[nmfuncao]])</f>
        <v>10 - Saúde</v>
      </c>
      <c r="S229" s="23" t="e">
        <f>VLOOKUP(Tabela1[[#This Row],[cdsubacao]],LDO!$B$2:$E$115,4,0)</f>
        <v>#N/A</v>
      </c>
      <c r="T229" s="23" t="str">
        <f>CONCATENATE(Tabela1[[#This Row],[cdprograma]]," - ",Tabela1[[#This Row],[nmprograma]])</f>
        <v>430 - Atenção de Média e Alta Complexidade Ambulatorial e Hospitalar</v>
      </c>
    </row>
    <row r="230" spans="1:20" x14ac:dyDescent="0.25">
      <c r="A230">
        <v>480091</v>
      </c>
      <c r="B230" t="s">
        <v>157</v>
      </c>
      <c r="C230">
        <v>10</v>
      </c>
      <c r="D230" t="s">
        <v>158</v>
      </c>
      <c r="E230">
        <v>400</v>
      </c>
      <c r="F230" t="s">
        <v>166</v>
      </c>
      <c r="G230">
        <v>11283</v>
      </c>
      <c r="H230" t="s">
        <v>167</v>
      </c>
      <c r="I230">
        <v>44</v>
      </c>
      <c r="J230" t="s">
        <v>219</v>
      </c>
      <c r="K230" s="21">
        <v>0</v>
      </c>
      <c r="L230" s="21">
        <v>394595.8</v>
      </c>
      <c r="M230" s="21">
        <v>0</v>
      </c>
      <c r="N230" s="21">
        <v>0</v>
      </c>
      <c r="O230" s="21">
        <v>0</v>
      </c>
      <c r="P230" s="22" t="e">
        <f>VLOOKUP(Tabela1[[#This Row],[cdsubacao]],LDO!$B$2:$D$115,3,0)</f>
        <v>#N/A</v>
      </c>
      <c r="Q230" s="22" t="str">
        <f>CONCATENATE(Tabela1[[#This Row],[cdunidadegestora]]," - ",Tabela1[[#This Row],[nmunidadegestora]])</f>
        <v>480091 - Fundo Estadual de Saúde</v>
      </c>
      <c r="R230" s="22" t="str">
        <f>CONCATENATE(Tabela1[[#This Row],[cdfuncao]]," - ",Tabela1[[#This Row],[nmfuncao]])</f>
        <v>10 - Saúde</v>
      </c>
      <c r="S230" s="23" t="e">
        <f>VLOOKUP(Tabela1[[#This Row],[cdsubacao]],LDO!$B$2:$E$115,4,0)</f>
        <v>#N/A</v>
      </c>
      <c r="T230" s="23" t="str">
        <f>CONCATENATE(Tabela1[[#This Row],[cdprograma]]," - ",Tabela1[[#This Row],[nmprograma]])</f>
        <v>400 - Gestão do SUS</v>
      </c>
    </row>
    <row r="231" spans="1:20" x14ac:dyDescent="0.25">
      <c r="A231">
        <v>480091</v>
      </c>
      <c r="B231" t="s">
        <v>157</v>
      </c>
      <c r="C231">
        <v>10</v>
      </c>
      <c r="D231" t="s">
        <v>158</v>
      </c>
      <c r="E231">
        <v>900</v>
      </c>
      <c r="F231" t="s">
        <v>176</v>
      </c>
      <c r="G231">
        <v>5373</v>
      </c>
      <c r="H231" t="s">
        <v>505</v>
      </c>
      <c r="I231">
        <v>44</v>
      </c>
      <c r="J231" t="s">
        <v>219</v>
      </c>
      <c r="K231" s="21">
        <v>100000</v>
      </c>
      <c r="L231" s="21">
        <v>0</v>
      </c>
      <c r="M231" s="21">
        <v>0</v>
      </c>
      <c r="N231" s="21">
        <v>0</v>
      </c>
      <c r="O231" s="21">
        <v>0</v>
      </c>
      <c r="P231" s="22" t="e">
        <f>VLOOKUP(Tabela1[[#This Row],[cdsubacao]],LDO!$B$2:$D$115,3,0)</f>
        <v>#N/A</v>
      </c>
      <c r="Q231" s="22" t="str">
        <f>CONCATENATE(Tabela1[[#This Row],[cdunidadegestora]]," - ",Tabela1[[#This Row],[nmunidadegestora]])</f>
        <v>480091 - Fundo Estadual de Saúde</v>
      </c>
      <c r="R231" s="22" t="str">
        <f>CONCATENATE(Tabela1[[#This Row],[cdfuncao]]," - ",Tabela1[[#This Row],[nmfuncao]])</f>
        <v>10 - Saúde</v>
      </c>
      <c r="S231" s="23" t="e">
        <f>VLOOKUP(Tabela1[[#This Row],[cdsubacao]],LDO!$B$2:$E$115,4,0)</f>
        <v>#N/A</v>
      </c>
      <c r="T231" s="23" t="str">
        <f>CONCATENATE(Tabela1[[#This Row],[cdprograma]]," - ",Tabela1[[#This Row],[nmprograma]])</f>
        <v>900 - Gestão Administrativa - Poder Executivo</v>
      </c>
    </row>
    <row r="232" spans="1:20" x14ac:dyDescent="0.25">
      <c r="A232">
        <v>440022</v>
      </c>
      <c r="B232" t="s">
        <v>412</v>
      </c>
      <c r="C232">
        <v>20</v>
      </c>
      <c r="D232" t="s">
        <v>203</v>
      </c>
      <c r="E232">
        <v>900</v>
      </c>
      <c r="F232" t="s">
        <v>176</v>
      </c>
      <c r="G232">
        <v>3781</v>
      </c>
      <c r="H232" t="s">
        <v>506</v>
      </c>
      <c r="I232">
        <v>44</v>
      </c>
      <c r="J232" t="s">
        <v>219</v>
      </c>
      <c r="K232" s="21">
        <v>0</v>
      </c>
      <c r="L232" s="21">
        <v>12236.35</v>
      </c>
      <c r="M232" s="21">
        <v>12236.35</v>
      </c>
      <c r="N232" s="21">
        <v>12236.35</v>
      </c>
      <c r="O232" s="21">
        <v>12236.35</v>
      </c>
      <c r="P232" s="22" t="e">
        <f>VLOOKUP(Tabela1[[#This Row],[cdsubacao]],LDO!$B$2:$D$115,3,0)</f>
        <v>#N/A</v>
      </c>
      <c r="Q232" s="22" t="str">
        <f>CONCATENATE(Tabela1[[#This Row],[cdunidadegestora]]," - ",Tabela1[[#This Row],[nmunidadegestora]])</f>
        <v>440022 - Companhia Integrada de Desenvolvimento Agrícola de Santa Catarina</v>
      </c>
      <c r="R232" s="22" t="str">
        <f>CONCATENATE(Tabela1[[#This Row],[cdfuncao]]," - ",Tabela1[[#This Row],[nmfuncao]])</f>
        <v>20 - Agricultura</v>
      </c>
      <c r="S232" s="23" t="e">
        <f>VLOOKUP(Tabela1[[#This Row],[cdsubacao]],LDO!$B$2:$E$115,4,0)</f>
        <v>#N/A</v>
      </c>
      <c r="T232" s="23" t="str">
        <f>CONCATENATE(Tabela1[[#This Row],[cdprograma]]," - ",Tabela1[[#This Row],[nmprograma]])</f>
        <v>900 - Gestão Administrativa - Poder Executivo</v>
      </c>
    </row>
    <row r="233" spans="1:20" x14ac:dyDescent="0.25">
      <c r="A233">
        <v>160091</v>
      </c>
      <c r="B233" t="s">
        <v>442</v>
      </c>
      <c r="C233">
        <v>6</v>
      </c>
      <c r="D233" t="s">
        <v>182</v>
      </c>
      <c r="E233">
        <v>707</v>
      </c>
      <c r="F233" t="s">
        <v>336</v>
      </c>
      <c r="G233">
        <v>4072</v>
      </c>
      <c r="H233" t="s">
        <v>507</v>
      </c>
      <c r="I233">
        <v>44</v>
      </c>
      <c r="J233" t="s">
        <v>219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2" t="e">
        <f>VLOOKUP(Tabela1[[#This Row],[cdsubacao]],LDO!$B$2:$D$115,3,0)</f>
        <v>#N/A</v>
      </c>
      <c r="Q233" s="22" t="str">
        <f>CONCATENATE(Tabela1[[#This Row],[cdunidadegestora]]," - ",Tabela1[[#This Row],[nmunidadegestora]])</f>
        <v>160091 - Fundo para Melhoria da Segurança Pública</v>
      </c>
      <c r="R233" s="22" t="str">
        <f>CONCATENATE(Tabela1[[#This Row],[cdfuncao]]," - ",Tabela1[[#This Row],[nmfuncao]])</f>
        <v>6 - Segurança Pública</v>
      </c>
      <c r="S233" s="23" t="e">
        <f>VLOOKUP(Tabela1[[#This Row],[cdsubacao]],LDO!$B$2:$E$115,4,0)</f>
        <v>#N/A</v>
      </c>
      <c r="T233" s="23" t="str">
        <f>CONCATENATE(Tabela1[[#This Row],[cdprograma]]," - ",Tabela1[[#This Row],[nmprograma]])</f>
        <v>707 - Suporte Institucional Integrado</v>
      </c>
    </row>
    <row r="234" spans="1:20" x14ac:dyDescent="0.25">
      <c r="A234">
        <v>530001</v>
      </c>
      <c r="B234" t="s">
        <v>178</v>
      </c>
      <c r="C234">
        <v>26</v>
      </c>
      <c r="D234" t="s">
        <v>179</v>
      </c>
      <c r="E234">
        <v>100</v>
      </c>
      <c r="F234" t="s">
        <v>310</v>
      </c>
      <c r="G234">
        <v>14292</v>
      </c>
      <c r="H234" t="s">
        <v>508</v>
      </c>
      <c r="I234">
        <v>44</v>
      </c>
      <c r="J234" t="s">
        <v>219</v>
      </c>
      <c r="K234" s="21">
        <v>0</v>
      </c>
      <c r="L234" s="21">
        <v>462656.07</v>
      </c>
      <c r="M234" s="21">
        <v>0</v>
      </c>
      <c r="N234" s="21">
        <v>0</v>
      </c>
      <c r="O234" s="21">
        <v>0</v>
      </c>
      <c r="P234" s="22" t="e">
        <f>VLOOKUP(Tabela1[[#This Row],[cdsubacao]],LDO!$B$2:$D$115,3,0)</f>
        <v>#N/A</v>
      </c>
      <c r="Q234" s="22" t="str">
        <f>CONCATENATE(Tabela1[[#This Row],[cdunidadegestora]]," - ",Tabela1[[#This Row],[nmunidadegestora]])</f>
        <v>530001 - Secretaria de Estado da Infraestrutura e Mobilidade</v>
      </c>
      <c r="R234" s="22" t="str">
        <f>CONCATENATE(Tabela1[[#This Row],[cdfuncao]]," - ",Tabela1[[#This Row],[nmfuncao]])</f>
        <v>26 - Transporte</v>
      </c>
      <c r="S234" s="23" t="e">
        <f>VLOOKUP(Tabela1[[#This Row],[cdsubacao]],LDO!$B$2:$E$115,4,0)</f>
        <v>#N/A</v>
      </c>
      <c r="T234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235" spans="1:20" x14ac:dyDescent="0.25">
      <c r="A235">
        <v>520002</v>
      </c>
      <c r="B235" t="s">
        <v>171</v>
      </c>
      <c r="C235">
        <v>4</v>
      </c>
      <c r="D235" t="s">
        <v>169</v>
      </c>
      <c r="E235">
        <v>900</v>
      </c>
      <c r="F235" t="s">
        <v>176</v>
      </c>
      <c r="G235">
        <v>10033</v>
      </c>
      <c r="H235" t="s">
        <v>509</v>
      </c>
      <c r="I235">
        <v>45</v>
      </c>
      <c r="J235" t="s">
        <v>400</v>
      </c>
      <c r="K235" s="21">
        <v>1000</v>
      </c>
      <c r="L235" s="21">
        <v>1000</v>
      </c>
      <c r="M235" s="21">
        <v>0</v>
      </c>
      <c r="N235" s="21">
        <v>0</v>
      </c>
      <c r="O235" s="21">
        <v>0</v>
      </c>
      <c r="P235" s="22" t="e">
        <f>VLOOKUP(Tabela1[[#This Row],[cdsubacao]],LDO!$B$2:$D$115,3,0)</f>
        <v>#N/A</v>
      </c>
      <c r="Q235" s="22" t="str">
        <f>CONCATENATE(Tabela1[[#This Row],[cdunidadegestora]]," - ",Tabela1[[#This Row],[nmunidadegestora]])</f>
        <v>520002 - Encargos Gerais do Estado</v>
      </c>
      <c r="R235" s="22" t="str">
        <f>CONCATENATE(Tabela1[[#This Row],[cdfuncao]]," - ",Tabela1[[#This Row],[nmfuncao]])</f>
        <v>4 - Administração</v>
      </c>
      <c r="S235" s="23" t="e">
        <f>VLOOKUP(Tabela1[[#This Row],[cdsubacao]],LDO!$B$2:$E$115,4,0)</f>
        <v>#N/A</v>
      </c>
      <c r="T235" s="23" t="str">
        <f>CONCATENATE(Tabela1[[#This Row],[cdprograma]]," - ",Tabela1[[#This Row],[nmprograma]])</f>
        <v>900 - Gestão Administrativa - Poder Executivo</v>
      </c>
    </row>
    <row r="236" spans="1:20" x14ac:dyDescent="0.25">
      <c r="A236">
        <v>470091</v>
      </c>
      <c r="B236" t="s">
        <v>289</v>
      </c>
      <c r="C236">
        <v>4</v>
      </c>
      <c r="D236" t="s">
        <v>169</v>
      </c>
      <c r="E236">
        <v>900</v>
      </c>
      <c r="F236" t="s">
        <v>176</v>
      </c>
      <c r="G236">
        <v>2700</v>
      </c>
      <c r="H236" t="s">
        <v>290</v>
      </c>
      <c r="I236">
        <v>44</v>
      </c>
      <c r="J236" t="s">
        <v>219</v>
      </c>
      <c r="K236" s="21">
        <v>6837</v>
      </c>
      <c r="L236" s="21">
        <v>6837</v>
      </c>
      <c r="M236" s="21">
        <v>0</v>
      </c>
      <c r="N236" s="21">
        <v>0</v>
      </c>
      <c r="O236" s="21">
        <v>0</v>
      </c>
      <c r="P236" s="22" t="e">
        <f>VLOOKUP(Tabela1[[#This Row],[cdsubacao]],LDO!$B$2:$D$115,3,0)</f>
        <v>#N/A</v>
      </c>
      <c r="Q236" s="22" t="str">
        <f>CONCATENATE(Tabela1[[#This Row],[cdunidadegestora]]," - ",Tabela1[[#This Row],[nmunidadegestora]])</f>
        <v>470091 - Fundo de Materiais, Publicações e Impressos Oficiais</v>
      </c>
      <c r="R236" s="22" t="str">
        <f>CONCATENATE(Tabela1[[#This Row],[cdfuncao]]," - ",Tabela1[[#This Row],[nmfuncao]])</f>
        <v>4 - Administração</v>
      </c>
      <c r="S236" s="23" t="e">
        <f>VLOOKUP(Tabela1[[#This Row],[cdsubacao]],LDO!$B$2:$E$115,4,0)</f>
        <v>#N/A</v>
      </c>
      <c r="T236" s="23" t="str">
        <f>CONCATENATE(Tabela1[[#This Row],[cdprograma]]," - ",Tabela1[[#This Row],[nmprograma]])</f>
        <v>900 - Gestão Administrativa - Poder Executivo</v>
      </c>
    </row>
    <row r="237" spans="1:20" x14ac:dyDescent="0.25">
      <c r="A237">
        <v>480091</v>
      </c>
      <c r="B237" t="s">
        <v>157</v>
      </c>
      <c r="C237">
        <v>10</v>
      </c>
      <c r="D237" t="s">
        <v>158</v>
      </c>
      <c r="E237">
        <v>430</v>
      </c>
      <c r="F237" t="s">
        <v>159</v>
      </c>
      <c r="G237">
        <v>11435</v>
      </c>
      <c r="H237" t="s">
        <v>510</v>
      </c>
      <c r="I237">
        <v>33</v>
      </c>
      <c r="J237" t="s">
        <v>160</v>
      </c>
      <c r="K237" s="21">
        <v>13300000</v>
      </c>
      <c r="L237" s="21">
        <v>16207202.189999999</v>
      </c>
      <c r="M237" s="21">
        <v>8497859.8599999994</v>
      </c>
      <c r="N237" s="21">
        <v>8387379.25</v>
      </c>
      <c r="O237" s="21">
        <v>8377379.25</v>
      </c>
      <c r="P237" s="22" t="e">
        <f>VLOOKUP(Tabela1[[#This Row],[cdsubacao]],LDO!$B$2:$D$115,3,0)</f>
        <v>#N/A</v>
      </c>
      <c r="Q237" s="22" t="str">
        <f>CONCATENATE(Tabela1[[#This Row],[cdunidadegestora]]," - ",Tabela1[[#This Row],[nmunidadegestora]])</f>
        <v>480091 - Fundo Estadual de Saúde</v>
      </c>
      <c r="R237" s="22" t="str">
        <f>CONCATENATE(Tabela1[[#This Row],[cdfuncao]]," - ",Tabela1[[#This Row],[nmfuncao]])</f>
        <v>10 - Saúde</v>
      </c>
      <c r="S237" s="23" t="e">
        <f>VLOOKUP(Tabela1[[#This Row],[cdsubacao]],LDO!$B$2:$E$115,4,0)</f>
        <v>#N/A</v>
      </c>
      <c r="T237" s="23" t="str">
        <f>CONCATENATE(Tabela1[[#This Row],[cdprograma]]," - ",Tabela1[[#This Row],[nmprograma]])</f>
        <v>430 - Atenção de Média e Alta Complexidade Ambulatorial e Hospitalar</v>
      </c>
    </row>
    <row r="238" spans="1:20" x14ac:dyDescent="0.25">
      <c r="A238">
        <v>450021</v>
      </c>
      <c r="B238" t="s">
        <v>250</v>
      </c>
      <c r="C238">
        <v>12</v>
      </c>
      <c r="D238" t="s">
        <v>188</v>
      </c>
      <c r="E238">
        <v>850</v>
      </c>
      <c r="F238" t="s">
        <v>163</v>
      </c>
      <c r="G238">
        <v>878</v>
      </c>
      <c r="H238" t="s">
        <v>511</v>
      </c>
      <c r="I238">
        <v>31</v>
      </c>
      <c r="J238" t="s">
        <v>165</v>
      </c>
      <c r="K238" s="21">
        <v>34045997</v>
      </c>
      <c r="L238" s="21">
        <v>24742483.09</v>
      </c>
      <c r="M238" s="21">
        <v>24485986.219999999</v>
      </c>
      <c r="N238" s="21">
        <v>24417527.649999999</v>
      </c>
      <c r="O238" s="21">
        <v>24384690.760000002</v>
      </c>
      <c r="P238" s="22" t="e">
        <f>VLOOKUP(Tabela1[[#This Row],[cdsubacao]],LDO!$B$2:$D$115,3,0)</f>
        <v>#N/A</v>
      </c>
      <c r="Q238" s="22" t="str">
        <f>CONCATENATE(Tabela1[[#This Row],[cdunidadegestora]]," - ",Tabela1[[#This Row],[nmunidadegestora]])</f>
        <v>450021 - Fundação Catarinense de Educação Especial</v>
      </c>
      <c r="R238" s="22" t="str">
        <f>CONCATENATE(Tabela1[[#This Row],[cdfuncao]]," - ",Tabela1[[#This Row],[nmfuncao]])</f>
        <v>12 - Educação</v>
      </c>
      <c r="S238" s="23" t="e">
        <f>VLOOKUP(Tabela1[[#This Row],[cdsubacao]],LDO!$B$2:$E$115,4,0)</f>
        <v>#N/A</v>
      </c>
      <c r="T23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39" spans="1:20" x14ac:dyDescent="0.25">
      <c r="A239">
        <v>450021</v>
      </c>
      <c r="B239" t="s">
        <v>250</v>
      </c>
      <c r="C239">
        <v>12</v>
      </c>
      <c r="D239" t="s">
        <v>188</v>
      </c>
      <c r="E239">
        <v>850</v>
      </c>
      <c r="F239" t="s">
        <v>163</v>
      </c>
      <c r="G239">
        <v>878</v>
      </c>
      <c r="H239" t="s">
        <v>511</v>
      </c>
      <c r="I239">
        <v>33</v>
      </c>
      <c r="J239" t="s">
        <v>160</v>
      </c>
      <c r="K239" s="21">
        <v>3979193</v>
      </c>
      <c r="L239" s="21">
        <v>3646388.99</v>
      </c>
      <c r="M239" s="21">
        <v>3610864.63</v>
      </c>
      <c r="N239" s="21">
        <v>3610864.63</v>
      </c>
      <c r="O239" s="21">
        <v>3347219.22</v>
      </c>
      <c r="P239" s="22" t="e">
        <f>VLOOKUP(Tabela1[[#This Row],[cdsubacao]],LDO!$B$2:$D$115,3,0)</f>
        <v>#N/A</v>
      </c>
      <c r="Q239" s="22" t="str">
        <f>CONCATENATE(Tabela1[[#This Row],[cdunidadegestora]]," - ",Tabela1[[#This Row],[nmunidadegestora]])</f>
        <v>450021 - Fundação Catarinense de Educação Especial</v>
      </c>
      <c r="R239" s="22" t="str">
        <f>CONCATENATE(Tabela1[[#This Row],[cdfuncao]]," - ",Tabela1[[#This Row],[nmfuncao]])</f>
        <v>12 - Educação</v>
      </c>
      <c r="S239" s="23" t="e">
        <f>VLOOKUP(Tabela1[[#This Row],[cdsubacao]],LDO!$B$2:$E$115,4,0)</f>
        <v>#N/A</v>
      </c>
      <c r="T23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40" spans="1:20" x14ac:dyDescent="0.25">
      <c r="A240">
        <v>480091</v>
      </c>
      <c r="B240" t="s">
        <v>157</v>
      </c>
      <c r="C240">
        <v>10</v>
      </c>
      <c r="D240" t="s">
        <v>158</v>
      </c>
      <c r="E240">
        <v>400</v>
      </c>
      <c r="F240" t="s">
        <v>166</v>
      </c>
      <c r="G240">
        <v>11481</v>
      </c>
      <c r="H240" t="s">
        <v>186</v>
      </c>
      <c r="I240">
        <v>33</v>
      </c>
      <c r="J240" t="s">
        <v>160</v>
      </c>
      <c r="K240" s="21">
        <v>4450000</v>
      </c>
      <c r="L240" s="21">
        <v>427366.35</v>
      </c>
      <c r="M240" s="21">
        <v>377074.98</v>
      </c>
      <c r="N240" s="21">
        <v>300885.71000000002</v>
      </c>
      <c r="O240" s="21">
        <v>229704.47</v>
      </c>
      <c r="P240" s="22" t="e">
        <f>VLOOKUP(Tabela1[[#This Row],[cdsubacao]],LDO!$B$2:$D$115,3,0)</f>
        <v>#N/A</v>
      </c>
      <c r="Q240" s="22" t="str">
        <f>CONCATENATE(Tabela1[[#This Row],[cdunidadegestora]]," - ",Tabela1[[#This Row],[nmunidadegestora]])</f>
        <v>480091 - Fundo Estadual de Saúde</v>
      </c>
      <c r="R240" s="22" t="str">
        <f>CONCATENATE(Tabela1[[#This Row],[cdfuncao]]," - ",Tabela1[[#This Row],[nmfuncao]])</f>
        <v>10 - Saúde</v>
      </c>
      <c r="S240" s="23" t="e">
        <f>VLOOKUP(Tabela1[[#This Row],[cdsubacao]],LDO!$B$2:$E$115,4,0)</f>
        <v>#N/A</v>
      </c>
      <c r="T240" s="23" t="str">
        <f>CONCATENATE(Tabela1[[#This Row],[cdprograma]]," - ",Tabela1[[#This Row],[nmprograma]])</f>
        <v>400 - Gestão do SUS</v>
      </c>
    </row>
    <row r="241" spans="1:20" x14ac:dyDescent="0.25">
      <c r="A241">
        <v>260096</v>
      </c>
      <c r="B241" t="s">
        <v>252</v>
      </c>
      <c r="C241">
        <v>8</v>
      </c>
      <c r="D241" t="s">
        <v>253</v>
      </c>
      <c r="E241">
        <v>101</v>
      </c>
      <c r="F241" t="s">
        <v>254</v>
      </c>
      <c r="G241">
        <v>12744</v>
      </c>
      <c r="H241" t="s">
        <v>512</v>
      </c>
      <c r="I241">
        <v>44</v>
      </c>
      <c r="J241" t="s">
        <v>219</v>
      </c>
      <c r="K241" s="21">
        <v>500000</v>
      </c>
      <c r="L241" s="21">
        <v>2802157.51</v>
      </c>
      <c r="M241" s="21">
        <v>863217.52</v>
      </c>
      <c r="N241" s="21">
        <v>438727.98</v>
      </c>
      <c r="O241" s="21">
        <v>438727.98</v>
      </c>
      <c r="P241" s="22" t="e">
        <f>VLOOKUP(Tabela1[[#This Row],[cdsubacao]],LDO!$B$2:$D$115,3,0)</f>
        <v>#N/A</v>
      </c>
      <c r="Q241" s="22" t="str">
        <f>CONCATENATE(Tabela1[[#This Row],[cdunidadegestora]]," - ",Tabela1[[#This Row],[nmunidadegestora]])</f>
        <v>260096 - Fundo Estadual de Combate e Erradicação da Pobreza</v>
      </c>
      <c r="R241" s="22" t="str">
        <f>CONCATENATE(Tabela1[[#This Row],[cdfuncao]]," - ",Tabela1[[#This Row],[nmfuncao]])</f>
        <v>8 - Assistência Social</v>
      </c>
      <c r="S241" s="23" t="e">
        <f>VLOOKUP(Tabela1[[#This Row],[cdsubacao]],LDO!$B$2:$E$115,4,0)</f>
        <v>#N/A</v>
      </c>
      <c r="T241" s="23" t="str">
        <f>CONCATENATE(Tabela1[[#This Row],[cdprograma]]," - ",Tabela1[[#This Row],[nmprograma]])</f>
        <v>101 - Acelera Santa Catarina</v>
      </c>
    </row>
    <row r="242" spans="1:20" x14ac:dyDescent="0.25">
      <c r="A242">
        <v>550091</v>
      </c>
      <c r="B242" t="s">
        <v>513</v>
      </c>
      <c r="C242">
        <v>6</v>
      </c>
      <c r="D242" t="s">
        <v>182</v>
      </c>
      <c r="E242">
        <v>735</v>
      </c>
      <c r="F242" t="s">
        <v>514</v>
      </c>
      <c r="G242">
        <v>12481</v>
      </c>
      <c r="H242" t="s">
        <v>515</v>
      </c>
      <c r="I242">
        <v>44</v>
      </c>
      <c r="J242" t="s">
        <v>219</v>
      </c>
      <c r="K242" s="21">
        <v>6000000</v>
      </c>
      <c r="L242" s="21">
        <v>4609786.97</v>
      </c>
      <c r="M242" s="21">
        <v>4377650.07</v>
      </c>
      <c r="N242" s="21">
        <v>3674458.26</v>
      </c>
      <c r="O242" s="21">
        <v>3674458.26</v>
      </c>
      <c r="P242" s="22" t="e">
        <f>VLOOKUP(Tabela1[[#This Row],[cdsubacao]],LDO!$B$2:$D$115,3,0)</f>
        <v>#N/A</v>
      </c>
      <c r="Q242" s="22" t="str">
        <f>CONCATENATE(Tabela1[[#This Row],[cdunidadegestora]]," - ",Tabela1[[#This Row],[nmunidadegestora]])</f>
        <v>550091 - Fundo Estadual de Defesa Civil</v>
      </c>
      <c r="R242" s="22" t="str">
        <f>CONCATENATE(Tabela1[[#This Row],[cdfuncao]]," - ",Tabela1[[#This Row],[nmfuncao]])</f>
        <v>6 - Segurança Pública</v>
      </c>
      <c r="S242" s="23" t="e">
        <f>VLOOKUP(Tabela1[[#This Row],[cdsubacao]],LDO!$B$2:$E$115,4,0)</f>
        <v>#N/A</v>
      </c>
      <c r="T242" s="23" t="str">
        <f>CONCATENATE(Tabela1[[#This Row],[cdprograma]]," - ",Tabela1[[#This Row],[nmprograma]])</f>
        <v>735 - Gestão de Desastres</v>
      </c>
    </row>
    <row r="243" spans="1:20" x14ac:dyDescent="0.25">
      <c r="A243">
        <v>410002</v>
      </c>
      <c r="B243" t="s">
        <v>516</v>
      </c>
      <c r="C243">
        <v>12</v>
      </c>
      <c r="D243" t="s">
        <v>188</v>
      </c>
      <c r="E243">
        <v>900</v>
      </c>
      <c r="F243" t="s">
        <v>176</v>
      </c>
      <c r="G243">
        <v>4840</v>
      </c>
      <c r="H243" t="s">
        <v>517</v>
      </c>
      <c r="I243">
        <v>31</v>
      </c>
      <c r="J243" t="s">
        <v>165</v>
      </c>
      <c r="K243" s="21">
        <v>0</v>
      </c>
      <c r="L243" s="21">
        <v>7315770.9299999997</v>
      </c>
      <c r="M243" s="21">
        <v>7315770.9299999997</v>
      </c>
      <c r="N243" s="21">
        <v>7315770.9299999997</v>
      </c>
      <c r="O243" s="21">
        <v>7315770.9299999997</v>
      </c>
      <c r="P243" s="22" t="e">
        <f>VLOOKUP(Tabela1[[#This Row],[cdsubacao]],LDO!$B$2:$D$115,3,0)</f>
        <v>#N/A</v>
      </c>
      <c r="Q243" s="22" t="str">
        <f>CONCATENATE(Tabela1[[#This Row],[cdunidadegestora]]," - ",Tabela1[[#This Row],[nmunidadegestora]])</f>
        <v>410002 - Procuradoria Geral do Estado</v>
      </c>
      <c r="R243" s="22" t="str">
        <f>CONCATENATE(Tabela1[[#This Row],[cdfuncao]]," - ",Tabela1[[#This Row],[nmfuncao]])</f>
        <v>12 - Educação</v>
      </c>
      <c r="S243" s="23" t="e">
        <f>VLOOKUP(Tabela1[[#This Row],[cdsubacao]],LDO!$B$2:$E$115,4,0)</f>
        <v>#N/A</v>
      </c>
      <c r="T243" s="23" t="str">
        <f>CONCATENATE(Tabela1[[#This Row],[cdprograma]]," - ",Tabela1[[#This Row],[nmprograma]])</f>
        <v>900 - Gestão Administrativa - Poder Executivo</v>
      </c>
    </row>
    <row r="244" spans="1:20" x14ac:dyDescent="0.25">
      <c r="A244">
        <v>410011</v>
      </c>
      <c r="B244" t="s">
        <v>257</v>
      </c>
      <c r="C244">
        <v>23</v>
      </c>
      <c r="D244" t="s">
        <v>258</v>
      </c>
      <c r="E244">
        <v>900</v>
      </c>
      <c r="F244" t="s">
        <v>176</v>
      </c>
      <c r="G244">
        <v>14567</v>
      </c>
      <c r="H244" t="s">
        <v>346</v>
      </c>
      <c r="I244">
        <v>33</v>
      </c>
      <c r="J244" t="s">
        <v>160</v>
      </c>
      <c r="K244" s="21">
        <v>0</v>
      </c>
      <c r="L244" s="21">
        <v>3000000</v>
      </c>
      <c r="M244" s="21">
        <v>2335217.23</v>
      </c>
      <c r="N244" s="21">
        <v>2023775.7</v>
      </c>
      <c r="O244" s="21">
        <v>2021495.7</v>
      </c>
      <c r="P244" s="22" t="e">
        <f>VLOOKUP(Tabela1[[#This Row],[cdsubacao]],LDO!$B$2:$D$115,3,0)</f>
        <v>#N/A</v>
      </c>
      <c r="Q244" s="22" t="str">
        <f>CONCATENATE(Tabela1[[#This Row],[cdunidadegestora]]," - ",Tabela1[[#This Row],[nmunidadegestora]])</f>
        <v>410011 - Agência de Desenvolvimento do Turismo de Santa Catarina</v>
      </c>
      <c r="R244" s="22" t="str">
        <f>CONCATENATE(Tabela1[[#This Row],[cdfuncao]]," - ",Tabela1[[#This Row],[nmfuncao]])</f>
        <v>23 - Comércio e Serviços</v>
      </c>
      <c r="S244" s="23" t="e">
        <f>VLOOKUP(Tabela1[[#This Row],[cdsubacao]],LDO!$B$2:$E$115,4,0)</f>
        <v>#N/A</v>
      </c>
      <c r="T244" s="23" t="str">
        <f>CONCATENATE(Tabela1[[#This Row],[cdprograma]]," - ",Tabela1[[#This Row],[nmprograma]])</f>
        <v>900 - Gestão Administrativa - Poder Executivo</v>
      </c>
    </row>
    <row r="245" spans="1:20" x14ac:dyDescent="0.25">
      <c r="A245">
        <v>410040</v>
      </c>
      <c r="B245" t="s">
        <v>206</v>
      </c>
      <c r="C245">
        <v>12</v>
      </c>
      <c r="D245" t="s">
        <v>188</v>
      </c>
      <c r="E245">
        <v>625</v>
      </c>
      <c r="F245" t="s">
        <v>196</v>
      </c>
      <c r="G245">
        <v>13693</v>
      </c>
      <c r="H245" t="s">
        <v>518</v>
      </c>
      <c r="I245">
        <v>31</v>
      </c>
      <c r="J245" t="s">
        <v>165</v>
      </c>
      <c r="K245" s="21">
        <v>4084457</v>
      </c>
      <c r="L245" s="21">
        <v>1101113.17</v>
      </c>
      <c r="M245" s="21">
        <v>1101113.17</v>
      </c>
      <c r="N245" s="21">
        <v>1101113.17</v>
      </c>
      <c r="O245" s="21">
        <v>1101113.17</v>
      </c>
      <c r="P245" s="22" t="e">
        <f>VLOOKUP(Tabela1[[#This Row],[cdsubacao]],LDO!$B$2:$D$115,3,0)</f>
        <v>#N/A</v>
      </c>
      <c r="Q245" s="22" t="str">
        <f>CONCATENATE(Tabela1[[#This Row],[cdunidadegestora]]," - ",Tabela1[[#This Row],[nmunidadegestora]])</f>
        <v>410040 - Agência de Desenvolvimento Regional de Chapecó</v>
      </c>
      <c r="R245" s="22" t="str">
        <f>CONCATENATE(Tabela1[[#This Row],[cdfuncao]]," - ",Tabela1[[#This Row],[nmfuncao]])</f>
        <v>12 - Educação</v>
      </c>
      <c r="S245" s="23" t="e">
        <f>VLOOKUP(Tabela1[[#This Row],[cdsubacao]],LDO!$B$2:$E$115,4,0)</f>
        <v>#N/A</v>
      </c>
      <c r="T245" s="23" t="str">
        <f>CONCATENATE(Tabela1[[#This Row],[cdprograma]]," - ",Tabela1[[#This Row],[nmprograma]])</f>
        <v>625 - Valorização dos Profissionais da Educação</v>
      </c>
    </row>
    <row r="246" spans="1:20" x14ac:dyDescent="0.25">
      <c r="A246">
        <v>450001</v>
      </c>
      <c r="B246" t="s">
        <v>318</v>
      </c>
      <c r="C246">
        <v>12</v>
      </c>
      <c r="D246" t="s">
        <v>188</v>
      </c>
      <c r="E246">
        <v>610</v>
      </c>
      <c r="F246" t="s">
        <v>189</v>
      </c>
      <c r="G246">
        <v>14150</v>
      </c>
      <c r="H246" t="s">
        <v>519</v>
      </c>
      <c r="I246">
        <v>33</v>
      </c>
      <c r="J246" t="s">
        <v>160</v>
      </c>
      <c r="K246" s="21">
        <v>11226934</v>
      </c>
      <c r="L246" s="21">
        <v>12362391.029999999</v>
      </c>
      <c r="M246" s="21">
        <v>7496459.4000000004</v>
      </c>
      <c r="N246" s="21">
        <v>6681999.3099999996</v>
      </c>
      <c r="O246" s="21">
        <v>6679299.3099999996</v>
      </c>
      <c r="P246" s="22" t="e">
        <f>VLOOKUP(Tabela1[[#This Row],[cdsubacao]],LDO!$B$2:$D$115,3,0)</f>
        <v>#N/A</v>
      </c>
      <c r="Q246" s="22" t="str">
        <f>CONCATENATE(Tabela1[[#This Row],[cdunidadegestora]]," - ",Tabela1[[#This Row],[nmunidadegestora]])</f>
        <v>450001 - Secretaria de Estado da Educação</v>
      </c>
      <c r="R246" s="22" t="str">
        <f>CONCATENATE(Tabela1[[#This Row],[cdfuncao]]," - ",Tabela1[[#This Row],[nmfuncao]])</f>
        <v>12 - Educação</v>
      </c>
      <c r="S246" s="23" t="e">
        <f>VLOOKUP(Tabela1[[#This Row],[cdsubacao]],LDO!$B$2:$E$115,4,0)</f>
        <v>#N/A</v>
      </c>
      <c r="T246" s="23" t="str">
        <f>CONCATENATE(Tabela1[[#This Row],[cdprograma]]," - ",Tabela1[[#This Row],[nmprograma]])</f>
        <v>610 - Educação Básica com Qualidade e Equidade</v>
      </c>
    </row>
    <row r="247" spans="1:20" x14ac:dyDescent="0.25">
      <c r="A247">
        <v>470076</v>
      </c>
      <c r="B247" t="s">
        <v>240</v>
      </c>
      <c r="C247">
        <v>9</v>
      </c>
      <c r="D247" t="s">
        <v>162</v>
      </c>
      <c r="E247">
        <v>860</v>
      </c>
      <c r="F247" t="s">
        <v>241</v>
      </c>
      <c r="G247">
        <v>9346</v>
      </c>
      <c r="H247" t="s">
        <v>520</v>
      </c>
      <c r="I247">
        <v>31</v>
      </c>
      <c r="J247" t="s">
        <v>165</v>
      </c>
      <c r="K247" s="21">
        <v>51760000</v>
      </c>
      <c r="L247" s="21">
        <v>49297131.119999997</v>
      </c>
      <c r="M247" s="21">
        <v>36486331.57</v>
      </c>
      <c r="N247" s="21">
        <v>36486331.57</v>
      </c>
      <c r="O247" s="21">
        <v>36486331.57</v>
      </c>
      <c r="P247" s="22" t="e">
        <f>VLOOKUP(Tabela1[[#This Row],[cdsubacao]],LDO!$B$2:$D$115,3,0)</f>
        <v>#N/A</v>
      </c>
      <c r="Q247" s="22" t="str">
        <f>CONCATENATE(Tabela1[[#This Row],[cdunidadegestora]]," - ",Tabela1[[#This Row],[nmunidadegestora]])</f>
        <v>470076 - Fundo Financeiro</v>
      </c>
      <c r="R247" s="22" t="str">
        <f>CONCATENATE(Tabela1[[#This Row],[cdfuncao]]," - ",Tabela1[[#This Row],[nmfuncao]])</f>
        <v>9 - Previdência Social</v>
      </c>
      <c r="S247" s="23" t="e">
        <f>VLOOKUP(Tabela1[[#This Row],[cdsubacao]],LDO!$B$2:$E$115,4,0)</f>
        <v>#N/A</v>
      </c>
      <c r="T247" s="23" t="str">
        <f>CONCATENATE(Tabela1[[#This Row],[cdprograma]]," - ",Tabela1[[#This Row],[nmprograma]])</f>
        <v>860 - Gestão Previdenciária</v>
      </c>
    </row>
    <row r="248" spans="1:20" x14ac:dyDescent="0.25">
      <c r="A248">
        <v>160097</v>
      </c>
      <c r="B248" t="s">
        <v>181</v>
      </c>
      <c r="C248">
        <v>6</v>
      </c>
      <c r="D248" t="s">
        <v>182</v>
      </c>
      <c r="E248">
        <v>706</v>
      </c>
      <c r="F248" t="s">
        <v>183</v>
      </c>
      <c r="G248">
        <v>13118</v>
      </c>
      <c r="H248" t="s">
        <v>521</v>
      </c>
      <c r="I248">
        <v>33</v>
      </c>
      <c r="J248" t="s">
        <v>160</v>
      </c>
      <c r="K248" s="21">
        <v>13252761</v>
      </c>
      <c r="L248" s="21">
        <v>19305203.920000002</v>
      </c>
      <c r="M248" s="21">
        <v>10824392.939999999</v>
      </c>
      <c r="N248" s="21">
        <v>9029955.3800000008</v>
      </c>
      <c r="O248" s="21">
        <v>8813318.0899999999</v>
      </c>
      <c r="P248" s="22" t="e">
        <f>VLOOKUP(Tabela1[[#This Row],[cdsubacao]],LDO!$B$2:$D$115,3,0)</f>
        <v>#N/A</v>
      </c>
      <c r="Q248" s="22" t="str">
        <f>CONCATENATE(Tabela1[[#This Row],[cdunidadegestora]]," - ",Tabela1[[#This Row],[nmunidadegestora]])</f>
        <v>160097 - Fundo de Melhoria da Polícia Militar</v>
      </c>
      <c r="R248" s="22" t="str">
        <f>CONCATENATE(Tabela1[[#This Row],[cdfuncao]]," - ",Tabela1[[#This Row],[nmfuncao]])</f>
        <v>6 - Segurança Pública</v>
      </c>
      <c r="S248" s="23" t="e">
        <f>VLOOKUP(Tabela1[[#This Row],[cdsubacao]],LDO!$B$2:$E$115,4,0)</f>
        <v>#N/A</v>
      </c>
      <c r="T248" s="23" t="str">
        <f>CONCATENATE(Tabela1[[#This Row],[cdprograma]]," - ",Tabela1[[#This Row],[nmprograma]])</f>
        <v>706 - De Olho no Crime</v>
      </c>
    </row>
    <row r="249" spans="1:20" x14ac:dyDescent="0.25">
      <c r="A249">
        <v>160084</v>
      </c>
      <c r="B249" t="s">
        <v>370</v>
      </c>
      <c r="C249">
        <v>6</v>
      </c>
      <c r="D249" t="s">
        <v>182</v>
      </c>
      <c r="E249">
        <v>707</v>
      </c>
      <c r="F249" t="s">
        <v>336</v>
      </c>
      <c r="G249">
        <v>6753</v>
      </c>
      <c r="H249" t="s">
        <v>522</v>
      </c>
      <c r="I249">
        <v>44</v>
      </c>
      <c r="J249" t="s">
        <v>219</v>
      </c>
      <c r="K249" s="21">
        <v>300000</v>
      </c>
      <c r="L249" s="21">
        <v>8626.4699999999993</v>
      </c>
      <c r="M249" s="21">
        <v>8626.4699999999993</v>
      </c>
      <c r="N249" s="21">
        <v>8626.4699999999993</v>
      </c>
      <c r="O249" s="21">
        <v>8626.4699999999993</v>
      </c>
      <c r="P249" s="22" t="e">
        <f>VLOOKUP(Tabela1[[#This Row],[cdsubacao]],LDO!$B$2:$D$115,3,0)</f>
        <v>#N/A</v>
      </c>
      <c r="Q249" s="22" t="str">
        <f>CONCATENATE(Tabela1[[#This Row],[cdunidadegestora]]," - ",Tabela1[[#This Row],[nmunidadegestora]])</f>
        <v>160084 - Fundo de Melhoria da Polícia Civil</v>
      </c>
      <c r="R249" s="22" t="str">
        <f>CONCATENATE(Tabela1[[#This Row],[cdfuncao]]," - ",Tabela1[[#This Row],[nmfuncao]])</f>
        <v>6 - Segurança Pública</v>
      </c>
      <c r="S249" s="23" t="e">
        <f>VLOOKUP(Tabela1[[#This Row],[cdsubacao]],LDO!$B$2:$E$115,4,0)</f>
        <v>#N/A</v>
      </c>
      <c r="T249" s="23" t="str">
        <f>CONCATENATE(Tabela1[[#This Row],[cdprograma]]," - ",Tabela1[[#This Row],[nmprograma]])</f>
        <v>707 - Suporte Institucional Integrado</v>
      </c>
    </row>
    <row r="250" spans="1:20" x14ac:dyDescent="0.25">
      <c r="A250">
        <v>410053</v>
      </c>
      <c r="B250" t="s">
        <v>457</v>
      </c>
      <c r="C250">
        <v>12</v>
      </c>
      <c r="D250" t="s">
        <v>188</v>
      </c>
      <c r="E250">
        <v>610</v>
      </c>
      <c r="F250" t="s">
        <v>189</v>
      </c>
      <c r="G250">
        <v>13703</v>
      </c>
      <c r="H250" t="s">
        <v>523</v>
      </c>
      <c r="I250">
        <v>33</v>
      </c>
      <c r="J250" t="s">
        <v>160</v>
      </c>
      <c r="K250" s="21">
        <v>1467205</v>
      </c>
      <c r="L250" s="21">
        <v>927758.27</v>
      </c>
      <c r="M250" s="21">
        <v>927758.27</v>
      </c>
      <c r="N250" s="21">
        <v>927758.27</v>
      </c>
      <c r="O250" s="21">
        <v>927758.27</v>
      </c>
      <c r="P250" s="22" t="e">
        <f>VLOOKUP(Tabela1[[#This Row],[cdsubacao]],LDO!$B$2:$D$115,3,0)</f>
        <v>#N/A</v>
      </c>
      <c r="Q250" s="22" t="str">
        <f>CONCATENATE(Tabela1[[#This Row],[cdunidadegestora]]," - ",Tabela1[[#This Row],[nmunidadegestora]])</f>
        <v>410053 - Agência de Desenvolvimento Regional de Itajai</v>
      </c>
      <c r="R250" s="22" t="str">
        <f>CONCATENATE(Tabela1[[#This Row],[cdfuncao]]," - ",Tabela1[[#This Row],[nmfuncao]])</f>
        <v>12 - Educação</v>
      </c>
      <c r="S250" s="23" t="e">
        <f>VLOOKUP(Tabela1[[#This Row],[cdsubacao]],LDO!$B$2:$E$115,4,0)</f>
        <v>#N/A</v>
      </c>
      <c r="T250" s="23" t="str">
        <f>CONCATENATE(Tabela1[[#This Row],[cdprograma]]," - ",Tabela1[[#This Row],[nmprograma]])</f>
        <v>610 - Educação Básica com Qualidade e Equidade</v>
      </c>
    </row>
    <row r="251" spans="1:20" x14ac:dyDescent="0.25">
      <c r="A251">
        <v>520030</v>
      </c>
      <c r="B251" t="s">
        <v>403</v>
      </c>
      <c r="C251">
        <v>4</v>
      </c>
      <c r="D251" t="s">
        <v>169</v>
      </c>
      <c r="E251">
        <v>850</v>
      </c>
      <c r="F251" t="s">
        <v>163</v>
      </c>
      <c r="G251">
        <v>1242</v>
      </c>
      <c r="H251" t="s">
        <v>524</v>
      </c>
      <c r="I251">
        <v>33</v>
      </c>
      <c r="J251" t="s">
        <v>160</v>
      </c>
      <c r="K251" s="21">
        <v>0</v>
      </c>
      <c r="L251" s="21">
        <v>6930</v>
      </c>
      <c r="M251" s="21">
        <v>6930</v>
      </c>
      <c r="N251" s="21">
        <v>6930</v>
      </c>
      <c r="O251" s="21">
        <v>6930</v>
      </c>
      <c r="P251" s="22" t="e">
        <f>VLOOKUP(Tabela1[[#This Row],[cdsubacao]],LDO!$B$2:$D$115,3,0)</f>
        <v>#N/A</v>
      </c>
      <c r="Q251" s="22" t="str">
        <f>CONCATENATE(Tabela1[[#This Row],[cdunidadegestora]]," - ",Tabela1[[#This Row],[nmunidadegestora]])</f>
        <v>520030 - Fundação Escola de Governo - ENA</v>
      </c>
      <c r="R251" s="22" t="str">
        <f>CONCATENATE(Tabela1[[#This Row],[cdfuncao]]," - ",Tabela1[[#This Row],[nmfuncao]])</f>
        <v>4 - Administração</v>
      </c>
      <c r="S251" s="23" t="e">
        <f>VLOOKUP(Tabela1[[#This Row],[cdsubacao]],LDO!$B$2:$E$115,4,0)</f>
        <v>#N/A</v>
      </c>
      <c r="T25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52" spans="1:20" x14ac:dyDescent="0.25">
      <c r="A252">
        <v>270021</v>
      </c>
      <c r="B252" t="s">
        <v>191</v>
      </c>
      <c r="C252">
        <v>18</v>
      </c>
      <c r="D252" t="s">
        <v>192</v>
      </c>
      <c r="E252">
        <v>340</v>
      </c>
      <c r="F252" t="s">
        <v>193</v>
      </c>
      <c r="G252">
        <v>8470</v>
      </c>
      <c r="H252" t="s">
        <v>493</v>
      </c>
      <c r="I252">
        <v>44</v>
      </c>
      <c r="J252" t="s">
        <v>219</v>
      </c>
      <c r="K252" s="21">
        <v>0</v>
      </c>
      <c r="L252" s="21">
        <v>780416</v>
      </c>
      <c r="M252" s="21">
        <v>665884.63</v>
      </c>
      <c r="N252" s="21">
        <v>15840.88</v>
      </c>
      <c r="O252" s="21">
        <v>15840.88</v>
      </c>
      <c r="P252" s="22" t="e">
        <f>VLOOKUP(Tabela1[[#This Row],[cdsubacao]],LDO!$B$2:$D$115,3,0)</f>
        <v>#N/A</v>
      </c>
      <c r="Q252" s="22" t="str">
        <f>CONCATENATE(Tabela1[[#This Row],[cdunidadegestora]]," - ",Tabela1[[#This Row],[nmunidadegestora]])</f>
        <v>270021 - Instituto do Meio Ambiente do Estado de Santa Catarina - IMA</v>
      </c>
      <c r="R252" s="22" t="str">
        <f>CONCATENATE(Tabela1[[#This Row],[cdfuncao]]," - ",Tabela1[[#This Row],[nmfuncao]])</f>
        <v>18 - Gestão Ambiental</v>
      </c>
      <c r="S252" s="23" t="e">
        <f>VLOOKUP(Tabela1[[#This Row],[cdsubacao]],LDO!$B$2:$E$115,4,0)</f>
        <v>#N/A</v>
      </c>
      <c r="T252" s="23" t="str">
        <f>CONCATENATE(Tabela1[[#This Row],[cdprograma]]," - ",Tabela1[[#This Row],[nmprograma]])</f>
        <v>340 - Desenvolvimento Ambiental Sustentável</v>
      </c>
    </row>
    <row r="253" spans="1:20" x14ac:dyDescent="0.25">
      <c r="A253">
        <v>260001</v>
      </c>
      <c r="B253" t="s">
        <v>232</v>
      </c>
      <c r="C253">
        <v>11</v>
      </c>
      <c r="D253" t="s">
        <v>364</v>
      </c>
      <c r="E253">
        <v>530</v>
      </c>
      <c r="F253" t="s">
        <v>365</v>
      </c>
      <c r="G253">
        <v>967</v>
      </c>
      <c r="H253" t="s">
        <v>525</v>
      </c>
      <c r="I253">
        <v>33</v>
      </c>
      <c r="J253" t="s">
        <v>160</v>
      </c>
      <c r="K253" s="21">
        <v>0</v>
      </c>
      <c r="L253" s="21">
        <v>2916556.23</v>
      </c>
      <c r="M253" s="21">
        <v>2041718.16</v>
      </c>
      <c r="N253" s="21">
        <v>2041712.92</v>
      </c>
      <c r="O253" s="21">
        <v>2041712.92</v>
      </c>
      <c r="P253" s="22" t="e">
        <f>VLOOKUP(Tabela1[[#This Row],[cdsubacao]],LDO!$B$2:$D$115,3,0)</f>
        <v>#N/A</v>
      </c>
      <c r="Q253" s="22" t="str">
        <f>CONCATENATE(Tabela1[[#This Row],[cdunidadegestora]]," - ",Tabela1[[#This Row],[nmunidadegestora]])</f>
        <v>260001 - Secretaria de Estado de Desenvolvimento Social</v>
      </c>
      <c r="R253" s="22" t="str">
        <f>CONCATENATE(Tabela1[[#This Row],[cdfuncao]]," - ",Tabela1[[#This Row],[nmfuncao]])</f>
        <v>11 - Trabalho</v>
      </c>
      <c r="S253" s="23" t="e">
        <f>VLOOKUP(Tabela1[[#This Row],[cdsubacao]],LDO!$B$2:$E$115,4,0)</f>
        <v>#N/A</v>
      </c>
      <c r="T253" s="23" t="str">
        <f>CONCATENATE(Tabela1[[#This Row],[cdprograma]]," - ",Tabela1[[#This Row],[nmprograma]])</f>
        <v>530 - Pró-Emprego e Renda</v>
      </c>
    </row>
    <row r="254" spans="1:20" x14ac:dyDescent="0.25">
      <c r="A254">
        <v>470091</v>
      </c>
      <c r="B254" t="s">
        <v>289</v>
      </c>
      <c r="C254">
        <v>4</v>
      </c>
      <c r="D254" t="s">
        <v>169</v>
      </c>
      <c r="E254">
        <v>900</v>
      </c>
      <c r="F254" t="s">
        <v>176</v>
      </c>
      <c r="G254">
        <v>12964</v>
      </c>
      <c r="H254" t="s">
        <v>526</v>
      </c>
      <c r="I254">
        <v>33</v>
      </c>
      <c r="J254" t="s">
        <v>160</v>
      </c>
      <c r="K254" s="21">
        <v>1007788</v>
      </c>
      <c r="L254" s="21">
        <v>1105435.8999999999</v>
      </c>
      <c r="M254" s="21">
        <v>500426.68</v>
      </c>
      <c r="N254" s="21">
        <v>500174.4</v>
      </c>
      <c r="O254" s="21">
        <v>500174.4</v>
      </c>
      <c r="P254" s="22" t="e">
        <f>VLOOKUP(Tabela1[[#This Row],[cdsubacao]],LDO!$B$2:$D$115,3,0)</f>
        <v>#N/A</v>
      </c>
      <c r="Q254" s="22" t="str">
        <f>CONCATENATE(Tabela1[[#This Row],[cdunidadegestora]]," - ",Tabela1[[#This Row],[nmunidadegestora]])</f>
        <v>470091 - Fundo de Materiais, Publicações e Impressos Oficiais</v>
      </c>
      <c r="R254" s="22" t="str">
        <f>CONCATENATE(Tabela1[[#This Row],[cdfuncao]]," - ",Tabela1[[#This Row],[nmfuncao]])</f>
        <v>4 - Administração</v>
      </c>
      <c r="S254" s="23" t="e">
        <f>VLOOKUP(Tabela1[[#This Row],[cdsubacao]],LDO!$B$2:$E$115,4,0)</f>
        <v>#N/A</v>
      </c>
      <c r="T254" s="23" t="str">
        <f>CONCATENATE(Tabela1[[#This Row],[cdprograma]]," - ",Tabela1[[#This Row],[nmprograma]])</f>
        <v>900 - Gestão Administrativa - Poder Executivo</v>
      </c>
    </row>
    <row r="255" spans="1:20" x14ac:dyDescent="0.25">
      <c r="A255">
        <v>480091</v>
      </c>
      <c r="B255" t="s">
        <v>157</v>
      </c>
      <c r="C255">
        <v>10</v>
      </c>
      <c r="D255" t="s">
        <v>158</v>
      </c>
      <c r="E255">
        <v>900</v>
      </c>
      <c r="F255" t="s">
        <v>176</v>
      </c>
      <c r="G255">
        <v>4771</v>
      </c>
      <c r="H255" t="s">
        <v>234</v>
      </c>
      <c r="I255">
        <v>33</v>
      </c>
      <c r="J255" t="s">
        <v>160</v>
      </c>
      <c r="K255" s="21">
        <v>33600000</v>
      </c>
      <c r="L255" s="21">
        <v>20248772.43</v>
      </c>
      <c r="M255" s="21">
        <v>20088097.190000001</v>
      </c>
      <c r="N255" s="21">
        <v>18059791.32</v>
      </c>
      <c r="O255" s="21">
        <v>12366165.68</v>
      </c>
      <c r="P255" s="22" t="e">
        <f>VLOOKUP(Tabela1[[#This Row],[cdsubacao]],LDO!$B$2:$D$115,3,0)</f>
        <v>#N/A</v>
      </c>
      <c r="Q255" s="22" t="str">
        <f>CONCATENATE(Tabela1[[#This Row],[cdunidadegestora]]," - ",Tabela1[[#This Row],[nmunidadegestora]])</f>
        <v>480091 - Fundo Estadual de Saúde</v>
      </c>
      <c r="R255" s="22" t="str">
        <f>CONCATENATE(Tabela1[[#This Row],[cdfuncao]]," - ",Tabela1[[#This Row],[nmfuncao]])</f>
        <v>10 - Saúde</v>
      </c>
      <c r="S255" s="23" t="e">
        <f>VLOOKUP(Tabela1[[#This Row],[cdsubacao]],LDO!$B$2:$E$115,4,0)</f>
        <v>#N/A</v>
      </c>
      <c r="T255" s="23" t="str">
        <f>CONCATENATE(Tabela1[[#This Row],[cdprograma]]," - ",Tabela1[[#This Row],[nmprograma]])</f>
        <v>900 - Gestão Administrativa - Poder Executivo</v>
      </c>
    </row>
    <row r="256" spans="1:20" x14ac:dyDescent="0.25">
      <c r="A256">
        <v>160085</v>
      </c>
      <c r="B256" t="s">
        <v>314</v>
      </c>
      <c r="C256">
        <v>10</v>
      </c>
      <c r="D256" t="s">
        <v>158</v>
      </c>
      <c r="E256">
        <v>430</v>
      </c>
      <c r="F256" t="s">
        <v>159</v>
      </c>
      <c r="G256">
        <v>11293</v>
      </c>
      <c r="H256" t="s">
        <v>476</v>
      </c>
      <c r="I256">
        <v>33</v>
      </c>
      <c r="J256" t="s">
        <v>160</v>
      </c>
      <c r="K256" s="21">
        <v>0</v>
      </c>
      <c r="L256" s="21">
        <v>47308100.68</v>
      </c>
      <c r="M256" s="21">
        <v>47308100.68</v>
      </c>
      <c r="N256" s="21">
        <v>47308100.68</v>
      </c>
      <c r="O256" s="21">
        <v>47308100.68</v>
      </c>
      <c r="P256" s="22" t="e">
        <f>VLOOKUP(Tabela1[[#This Row],[cdsubacao]],LDO!$B$2:$D$115,3,0)</f>
        <v>#N/A</v>
      </c>
      <c r="Q256" s="22" t="str">
        <f>CONCATENATE(Tabela1[[#This Row],[cdunidadegestora]]," - ",Tabela1[[#This Row],[nmunidadegestora]])</f>
        <v>160085 - Fundo de Melhoria do Corpo de Bombeiros Militar</v>
      </c>
      <c r="R256" s="22" t="str">
        <f>CONCATENATE(Tabela1[[#This Row],[cdfuncao]]," - ",Tabela1[[#This Row],[nmfuncao]])</f>
        <v>10 - Saúde</v>
      </c>
      <c r="S256" s="23" t="e">
        <f>VLOOKUP(Tabela1[[#This Row],[cdsubacao]],LDO!$B$2:$E$115,4,0)</f>
        <v>#N/A</v>
      </c>
      <c r="T256" s="23" t="str">
        <f>CONCATENATE(Tabela1[[#This Row],[cdprograma]]," - ",Tabela1[[#This Row],[nmprograma]])</f>
        <v>430 - Atenção de Média e Alta Complexidade Ambulatorial e Hospitalar</v>
      </c>
    </row>
    <row r="257" spans="1:20" x14ac:dyDescent="0.25">
      <c r="A257">
        <v>260093</v>
      </c>
      <c r="B257" t="s">
        <v>453</v>
      </c>
      <c r="C257">
        <v>8</v>
      </c>
      <c r="D257" t="s">
        <v>253</v>
      </c>
      <c r="E257">
        <v>510</v>
      </c>
      <c r="F257" t="s">
        <v>454</v>
      </c>
      <c r="G257">
        <v>2026</v>
      </c>
      <c r="H257" t="s">
        <v>527</v>
      </c>
      <c r="I257">
        <v>33</v>
      </c>
      <c r="J257" t="s">
        <v>160</v>
      </c>
      <c r="K257" s="21">
        <v>0</v>
      </c>
      <c r="L257" s="21">
        <v>2734418.4</v>
      </c>
      <c r="M257" s="21">
        <v>0</v>
      </c>
      <c r="N257" s="21">
        <v>0</v>
      </c>
      <c r="O257" s="21">
        <v>0</v>
      </c>
      <c r="P257" s="22" t="e">
        <f>VLOOKUP(Tabela1[[#This Row],[cdsubacao]],LDO!$B$2:$D$115,3,0)</f>
        <v>#N/A</v>
      </c>
      <c r="Q257" s="22" t="str">
        <f>CONCATENATE(Tabela1[[#This Row],[cdunidadegestora]]," - ",Tabela1[[#This Row],[nmunidadegestora]])</f>
        <v>260093 - Fundo Estadual de Assistência Social</v>
      </c>
      <c r="R257" s="22" t="str">
        <f>CONCATENATE(Tabela1[[#This Row],[cdfuncao]]," - ",Tabela1[[#This Row],[nmfuncao]])</f>
        <v>8 - Assistência Social</v>
      </c>
      <c r="S257" s="23" t="e">
        <f>VLOOKUP(Tabela1[[#This Row],[cdsubacao]],LDO!$B$2:$E$115,4,0)</f>
        <v>#N/A</v>
      </c>
      <c r="T257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258" spans="1:20" x14ac:dyDescent="0.25">
      <c r="A258">
        <v>530023</v>
      </c>
      <c r="B258" t="s">
        <v>198</v>
      </c>
      <c r="C258">
        <v>24</v>
      </c>
      <c r="D258" t="s">
        <v>266</v>
      </c>
      <c r="E258">
        <v>810</v>
      </c>
      <c r="F258" t="s">
        <v>267</v>
      </c>
      <c r="G258">
        <v>11650</v>
      </c>
      <c r="H258" t="s">
        <v>528</v>
      </c>
      <c r="I258">
        <v>33</v>
      </c>
      <c r="J258" t="s">
        <v>160</v>
      </c>
      <c r="K258" s="21">
        <v>15000</v>
      </c>
      <c r="L258" s="21">
        <v>0</v>
      </c>
      <c r="M258" s="21">
        <v>0</v>
      </c>
      <c r="N258" s="21">
        <v>0</v>
      </c>
      <c r="O258" s="21">
        <v>0</v>
      </c>
      <c r="P258" s="22" t="e">
        <f>VLOOKUP(Tabela1[[#This Row],[cdsubacao]],LDO!$B$2:$D$115,3,0)</f>
        <v>#N/A</v>
      </c>
      <c r="Q258" s="22" t="str">
        <f>CONCATENATE(Tabela1[[#This Row],[cdunidadegestora]]," - ",Tabela1[[#This Row],[nmunidadegestora]])</f>
        <v>530023 - Departamento de Transportes e Terminais</v>
      </c>
      <c r="R258" s="22" t="str">
        <f>CONCATENATE(Tabela1[[#This Row],[cdfuncao]]," - ",Tabela1[[#This Row],[nmfuncao]])</f>
        <v>24 - Comunicações</v>
      </c>
      <c r="S258" s="23" t="e">
        <f>VLOOKUP(Tabela1[[#This Row],[cdsubacao]],LDO!$B$2:$E$115,4,0)</f>
        <v>#N/A</v>
      </c>
      <c r="T258" s="23" t="str">
        <f>CONCATENATE(Tabela1[[#This Row],[cdprograma]]," - ",Tabela1[[#This Row],[nmprograma]])</f>
        <v>810 - Comunicação do Poder Executivo</v>
      </c>
    </row>
    <row r="259" spans="1:20" x14ac:dyDescent="0.25">
      <c r="A259">
        <v>540097</v>
      </c>
      <c r="B259" t="s">
        <v>529</v>
      </c>
      <c r="C259">
        <v>14</v>
      </c>
      <c r="D259" t="s">
        <v>216</v>
      </c>
      <c r="E259">
        <v>760</v>
      </c>
      <c r="F259" t="s">
        <v>217</v>
      </c>
      <c r="G259">
        <v>10921</v>
      </c>
      <c r="H259" t="s">
        <v>530</v>
      </c>
      <c r="I259">
        <v>44</v>
      </c>
      <c r="J259" t="s">
        <v>219</v>
      </c>
      <c r="K259" s="21">
        <v>0</v>
      </c>
      <c r="L259" s="21">
        <v>111972.54</v>
      </c>
      <c r="M259" s="21">
        <v>111720.24</v>
      </c>
      <c r="N259" s="21">
        <v>100146.84</v>
      </c>
      <c r="O259" s="21">
        <v>82566.84</v>
      </c>
      <c r="P259" s="22" t="e">
        <f>VLOOKUP(Tabela1[[#This Row],[cdsubacao]],LDO!$B$2:$D$115,3,0)</f>
        <v>#N/A</v>
      </c>
      <c r="Q259" s="22" t="str">
        <f>CONCATENATE(Tabela1[[#This Row],[cdunidadegestora]]," - ",Tabela1[[#This Row],[nmunidadegestora]])</f>
        <v>540097 - Fundo Rotativo do Complexo Penitenciário da Grande Florianópolis</v>
      </c>
      <c r="R259" s="22" t="str">
        <f>CONCATENATE(Tabela1[[#This Row],[cdfuncao]]," - ",Tabela1[[#This Row],[nmfuncao]])</f>
        <v>14 - Direitos da Cidadania</v>
      </c>
      <c r="S259" s="23" t="e">
        <f>VLOOKUP(Tabela1[[#This Row],[cdsubacao]],LDO!$B$2:$E$115,4,0)</f>
        <v>#N/A</v>
      </c>
      <c r="T259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260" spans="1:20" x14ac:dyDescent="0.25">
      <c r="A260">
        <v>470001</v>
      </c>
      <c r="B260" t="s">
        <v>287</v>
      </c>
      <c r="C260">
        <v>4</v>
      </c>
      <c r="D260" t="s">
        <v>169</v>
      </c>
      <c r="E260">
        <v>208</v>
      </c>
      <c r="F260" t="s">
        <v>211</v>
      </c>
      <c r="G260">
        <v>15012</v>
      </c>
      <c r="H260" t="s">
        <v>531</v>
      </c>
      <c r="I260">
        <v>33</v>
      </c>
      <c r="J260" t="s">
        <v>160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2" t="e">
        <f>VLOOKUP(Tabela1[[#This Row],[cdsubacao]],LDO!$B$2:$D$115,3,0)</f>
        <v>#N/A</v>
      </c>
      <c r="Q260" s="22" t="str">
        <f>CONCATENATE(Tabela1[[#This Row],[cdunidadegestora]]," - ",Tabela1[[#This Row],[nmunidadegestora]])</f>
        <v>470001 - Secretaria de Estado da Administração</v>
      </c>
      <c r="R260" s="22" t="str">
        <f>CONCATENATE(Tabela1[[#This Row],[cdfuncao]]," - ",Tabela1[[#This Row],[nmfuncao]])</f>
        <v>4 - Administração</v>
      </c>
      <c r="S260" s="23" t="e">
        <f>VLOOKUP(Tabela1[[#This Row],[cdsubacao]],LDO!$B$2:$E$115,4,0)</f>
        <v>#N/A</v>
      </c>
      <c r="T260" s="23" t="str">
        <f>CONCATENATE(Tabela1[[#This Row],[cdprograma]]," - ",Tabela1[[#This Row],[nmprograma]])</f>
        <v>208 - Planejamento Estratégico de Desenvolvimento e Gestão de Informações</v>
      </c>
    </row>
    <row r="261" spans="1:20" x14ac:dyDescent="0.25">
      <c r="A261">
        <v>470001</v>
      </c>
      <c r="B261" t="s">
        <v>287</v>
      </c>
      <c r="C261">
        <v>4</v>
      </c>
      <c r="D261" t="s">
        <v>169</v>
      </c>
      <c r="E261">
        <v>870</v>
      </c>
      <c r="F261" t="s">
        <v>320</v>
      </c>
      <c r="G261">
        <v>1039</v>
      </c>
      <c r="H261" t="s">
        <v>532</v>
      </c>
      <c r="I261">
        <v>33</v>
      </c>
      <c r="J261" t="s">
        <v>160</v>
      </c>
      <c r="K261" s="21">
        <v>636404</v>
      </c>
      <c r="L261" s="21">
        <v>585644.01</v>
      </c>
      <c r="M261" s="21">
        <v>585644.01</v>
      </c>
      <c r="N261" s="21">
        <v>585644.01</v>
      </c>
      <c r="O261" s="21">
        <v>585644.01</v>
      </c>
      <c r="P261" s="22" t="e">
        <f>VLOOKUP(Tabela1[[#This Row],[cdsubacao]],LDO!$B$2:$D$115,3,0)</f>
        <v>#N/A</v>
      </c>
      <c r="Q261" s="22" t="str">
        <f>CONCATENATE(Tabela1[[#This Row],[cdunidadegestora]]," - ",Tabela1[[#This Row],[nmunidadegestora]])</f>
        <v>470001 - Secretaria de Estado da Administração</v>
      </c>
      <c r="R261" s="22" t="str">
        <f>CONCATENATE(Tabela1[[#This Row],[cdfuncao]]," - ",Tabela1[[#This Row],[nmfuncao]])</f>
        <v>4 - Administração</v>
      </c>
      <c r="S261" s="23" t="e">
        <f>VLOOKUP(Tabela1[[#This Row],[cdsubacao]],LDO!$B$2:$E$115,4,0)</f>
        <v>#N/A</v>
      </c>
      <c r="T261" s="23" t="str">
        <f>CONCATENATE(Tabela1[[#This Row],[cdprograma]]," - ",Tabela1[[#This Row],[nmprograma]])</f>
        <v>870 - Pensões Especiais</v>
      </c>
    </row>
    <row r="262" spans="1:20" x14ac:dyDescent="0.25">
      <c r="A262">
        <v>410056</v>
      </c>
      <c r="B262" t="s">
        <v>223</v>
      </c>
      <c r="C262">
        <v>12</v>
      </c>
      <c r="D262" t="s">
        <v>188</v>
      </c>
      <c r="E262">
        <v>625</v>
      </c>
      <c r="F262" t="s">
        <v>196</v>
      </c>
      <c r="G262">
        <v>13833</v>
      </c>
      <c r="H262" t="s">
        <v>467</v>
      </c>
      <c r="I262">
        <v>33</v>
      </c>
      <c r="J262" t="s">
        <v>160</v>
      </c>
      <c r="K262" s="21">
        <v>169394</v>
      </c>
      <c r="L262" s="21">
        <v>60455.42</v>
      </c>
      <c r="M262" s="21">
        <v>60455.42</v>
      </c>
      <c r="N262" s="21">
        <v>60455.42</v>
      </c>
      <c r="O262" s="21">
        <v>60455.42</v>
      </c>
      <c r="P262" s="22" t="e">
        <f>VLOOKUP(Tabela1[[#This Row],[cdsubacao]],LDO!$B$2:$D$115,3,0)</f>
        <v>#N/A</v>
      </c>
      <c r="Q262" s="22" t="str">
        <f>CONCATENATE(Tabela1[[#This Row],[cdunidadegestora]]," - ",Tabela1[[#This Row],[nmunidadegestora]])</f>
        <v>410056 - Agência de Desenvolvimento Regional de Criciúma</v>
      </c>
      <c r="R262" s="22" t="str">
        <f>CONCATENATE(Tabela1[[#This Row],[cdfuncao]]," - ",Tabela1[[#This Row],[nmfuncao]])</f>
        <v>12 - Educação</v>
      </c>
      <c r="S262" s="23" t="e">
        <f>VLOOKUP(Tabela1[[#This Row],[cdsubacao]],LDO!$B$2:$E$115,4,0)</f>
        <v>#N/A</v>
      </c>
      <c r="T262" s="23" t="str">
        <f>CONCATENATE(Tabela1[[#This Row],[cdprograma]]," - ",Tabela1[[#This Row],[nmprograma]])</f>
        <v>625 - Valorização dos Profissionais da Educação</v>
      </c>
    </row>
    <row r="263" spans="1:20" x14ac:dyDescent="0.25">
      <c r="A263">
        <v>530025</v>
      </c>
      <c r="B263" t="s">
        <v>238</v>
      </c>
      <c r="C263">
        <v>26</v>
      </c>
      <c r="D263" t="s">
        <v>179</v>
      </c>
      <c r="E263">
        <v>140</v>
      </c>
      <c r="F263" t="s">
        <v>279</v>
      </c>
      <c r="G263">
        <v>12227</v>
      </c>
      <c r="H263" t="s">
        <v>1283</v>
      </c>
      <c r="I263">
        <v>44</v>
      </c>
      <c r="J263" t="s">
        <v>219</v>
      </c>
      <c r="K263" s="21">
        <v>11000000</v>
      </c>
      <c r="L263" s="21">
        <v>0</v>
      </c>
      <c r="M263" s="21">
        <v>0</v>
      </c>
      <c r="N263" s="21">
        <v>0</v>
      </c>
      <c r="O263" s="21">
        <v>0</v>
      </c>
      <c r="P263" s="22" t="str">
        <f>VLOOKUP(Tabela1[[#This Row],[cdsubacao]],LDO!$B$2:$D$115,3,0)</f>
        <v>LDO</v>
      </c>
      <c r="Q263" s="22" t="str">
        <f>CONCATENATE(Tabela1[[#This Row],[cdunidadegestora]]," - ",Tabela1[[#This Row],[nmunidadegestora]])</f>
        <v>530025 - Departamento Estadual de Infraestrutura</v>
      </c>
      <c r="R263" s="22" t="str">
        <f>CONCATENATE(Tabela1[[#This Row],[cdfuncao]]," - ",Tabela1[[#This Row],[nmfuncao]])</f>
        <v>26 - Transporte</v>
      </c>
      <c r="S263" s="23" t="str">
        <f>VLOOKUP(Tabela1[[#This Row],[cdsubacao]],LDO!$B$2:$E$115,4,0)</f>
        <v>12227 - Reabilitação da SC-135, trecho Caçador - Rio das Antas - Videira </v>
      </c>
      <c r="T263" s="23" t="str">
        <f>CONCATENATE(Tabela1[[#This Row],[cdprograma]]," - ",Tabela1[[#This Row],[nmprograma]])</f>
        <v>140 - Reabilitação e Aumento de Capacidade de Rodovias</v>
      </c>
    </row>
    <row r="264" spans="1:20" x14ac:dyDescent="0.25">
      <c r="A264">
        <v>550091</v>
      </c>
      <c r="B264" t="s">
        <v>513</v>
      </c>
      <c r="C264">
        <v>6</v>
      </c>
      <c r="D264" t="s">
        <v>182</v>
      </c>
      <c r="E264">
        <v>850</v>
      </c>
      <c r="F264" t="s">
        <v>163</v>
      </c>
      <c r="G264">
        <v>13496</v>
      </c>
      <c r="H264" t="s">
        <v>533</v>
      </c>
      <c r="I264">
        <v>33</v>
      </c>
      <c r="J264" t="s">
        <v>160</v>
      </c>
      <c r="K264" s="21">
        <v>294216</v>
      </c>
      <c r="L264" s="21">
        <v>303616</v>
      </c>
      <c r="M264" s="21">
        <v>234582.2</v>
      </c>
      <c r="N264" s="21">
        <v>234582.2</v>
      </c>
      <c r="O264" s="21">
        <v>231274.34</v>
      </c>
      <c r="P264" s="22" t="e">
        <f>VLOOKUP(Tabela1[[#This Row],[cdsubacao]],LDO!$B$2:$D$115,3,0)</f>
        <v>#N/A</v>
      </c>
      <c r="Q264" s="22" t="str">
        <f>CONCATENATE(Tabela1[[#This Row],[cdunidadegestora]]," - ",Tabela1[[#This Row],[nmunidadegestora]])</f>
        <v>550091 - Fundo Estadual de Defesa Civil</v>
      </c>
      <c r="R264" s="22" t="str">
        <f>CONCATENATE(Tabela1[[#This Row],[cdfuncao]]," - ",Tabela1[[#This Row],[nmfuncao]])</f>
        <v>6 - Segurança Pública</v>
      </c>
      <c r="S264" s="23" t="e">
        <f>VLOOKUP(Tabela1[[#This Row],[cdsubacao]],LDO!$B$2:$E$115,4,0)</f>
        <v>#N/A</v>
      </c>
      <c r="T26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65" spans="1:20" x14ac:dyDescent="0.25">
      <c r="A265">
        <v>410045</v>
      </c>
      <c r="B265" t="s">
        <v>534</v>
      </c>
      <c r="C265">
        <v>12</v>
      </c>
      <c r="D265" t="s">
        <v>188</v>
      </c>
      <c r="E265">
        <v>610</v>
      </c>
      <c r="F265" t="s">
        <v>189</v>
      </c>
      <c r="G265">
        <v>13791</v>
      </c>
      <c r="H265" t="s">
        <v>535</v>
      </c>
      <c r="I265">
        <v>33</v>
      </c>
      <c r="J265" t="s">
        <v>160</v>
      </c>
      <c r="K265" s="21">
        <v>2720340</v>
      </c>
      <c r="L265" s="21">
        <v>151908.35</v>
      </c>
      <c r="M265" s="21">
        <v>151908.35</v>
      </c>
      <c r="N265" s="21">
        <v>151908.35</v>
      </c>
      <c r="O265" s="21">
        <v>151908.35</v>
      </c>
      <c r="P265" s="22" t="e">
        <f>VLOOKUP(Tabela1[[#This Row],[cdsubacao]],LDO!$B$2:$D$115,3,0)</f>
        <v>#N/A</v>
      </c>
      <c r="Q265" s="22" t="str">
        <f>CONCATENATE(Tabela1[[#This Row],[cdunidadegestora]]," - ",Tabela1[[#This Row],[nmunidadegestora]])</f>
        <v>410045 - Agência de Desenvolvimento Regional de Videira</v>
      </c>
      <c r="R265" s="22" t="str">
        <f>CONCATENATE(Tabela1[[#This Row],[cdfuncao]]," - ",Tabela1[[#This Row],[nmfuncao]])</f>
        <v>12 - Educação</v>
      </c>
      <c r="S265" s="23" t="e">
        <f>VLOOKUP(Tabela1[[#This Row],[cdsubacao]],LDO!$B$2:$E$115,4,0)</f>
        <v>#N/A</v>
      </c>
      <c r="T265" s="23" t="str">
        <f>CONCATENATE(Tabela1[[#This Row],[cdprograma]]," - ",Tabela1[[#This Row],[nmprograma]])</f>
        <v>610 - Educação Básica com Qualidade e Equidade</v>
      </c>
    </row>
    <row r="266" spans="1:20" x14ac:dyDescent="0.25">
      <c r="A266">
        <v>480091</v>
      </c>
      <c r="B266" t="s">
        <v>157</v>
      </c>
      <c r="C266">
        <v>10</v>
      </c>
      <c r="D266" t="s">
        <v>158</v>
      </c>
      <c r="E266">
        <v>430</v>
      </c>
      <c r="F266" t="s">
        <v>159</v>
      </c>
      <c r="G266">
        <v>13335</v>
      </c>
      <c r="H266" t="s">
        <v>536</v>
      </c>
      <c r="I266">
        <v>33</v>
      </c>
      <c r="J266" t="s">
        <v>160</v>
      </c>
      <c r="K266" s="21">
        <v>100000</v>
      </c>
      <c r="L266" s="21">
        <v>0</v>
      </c>
      <c r="M266" s="21">
        <v>0</v>
      </c>
      <c r="N266" s="21">
        <v>0</v>
      </c>
      <c r="O266" s="21">
        <v>0</v>
      </c>
      <c r="P266" s="22" t="e">
        <f>VLOOKUP(Tabela1[[#This Row],[cdsubacao]],LDO!$B$2:$D$115,3,0)</f>
        <v>#N/A</v>
      </c>
      <c r="Q266" s="22" t="str">
        <f>CONCATENATE(Tabela1[[#This Row],[cdunidadegestora]]," - ",Tabela1[[#This Row],[nmunidadegestora]])</f>
        <v>480091 - Fundo Estadual de Saúde</v>
      </c>
      <c r="R266" s="22" t="str">
        <f>CONCATENATE(Tabela1[[#This Row],[cdfuncao]]," - ",Tabela1[[#This Row],[nmfuncao]])</f>
        <v>10 - Saúde</v>
      </c>
      <c r="S266" s="23" t="e">
        <f>VLOOKUP(Tabela1[[#This Row],[cdsubacao]],LDO!$B$2:$E$115,4,0)</f>
        <v>#N/A</v>
      </c>
      <c r="T266" s="23" t="str">
        <f>CONCATENATE(Tabela1[[#This Row],[cdprograma]]," - ",Tabela1[[#This Row],[nmprograma]])</f>
        <v>430 - Atenção de Média e Alta Complexidade Ambulatorial e Hospitalar</v>
      </c>
    </row>
    <row r="267" spans="1:20" x14ac:dyDescent="0.25">
      <c r="A267">
        <v>270024</v>
      </c>
      <c r="B267" t="s">
        <v>372</v>
      </c>
      <c r="C267">
        <v>19</v>
      </c>
      <c r="D267" t="s">
        <v>373</v>
      </c>
      <c r="E267">
        <v>850</v>
      </c>
      <c r="F267" t="s">
        <v>163</v>
      </c>
      <c r="G267">
        <v>5200</v>
      </c>
      <c r="H267" t="s">
        <v>537</v>
      </c>
      <c r="I267">
        <v>33</v>
      </c>
      <c r="J267" t="s">
        <v>160</v>
      </c>
      <c r="K267" s="21">
        <v>43200</v>
      </c>
      <c r="L267" s="21">
        <v>25528.32</v>
      </c>
      <c r="M267" s="21">
        <v>25528.32</v>
      </c>
      <c r="N267" s="21">
        <v>25388.32</v>
      </c>
      <c r="O267" s="21">
        <v>25388.32</v>
      </c>
      <c r="P267" s="22" t="e">
        <f>VLOOKUP(Tabela1[[#This Row],[cdsubacao]],LDO!$B$2:$D$115,3,0)</f>
        <v>#N/A</v>
      </c>
      <c r="Q267" s="22" t="str">
        <f>CONCATENATE(Tabela1[[#This Row],[cdunidadegestora]]," - ",Tabela1[[#This Row],[nmunidadegestora]])</f>
        <v>270024 - Fundação de Amparo à Pesquisa e Inovação do Estado de Santa Catarina</v>
      </c>
      <c r="R267" s="22" t="str">
        <f>CONCATENATE(Tabela1[[#This Row],[cdfuncao]]," - ",Tabela1[[#This Row],[nmfuncao]])</f>
        <v>19 - Ciência e Tecnologia</v>
      </c>
      <c r="S267" s="23" t="e">
        <f>VLOOKUP(Tabela1[[#This Row],[cdsubacao]],LDO!$B$2:$E$115,4,0)</f>
        <v>#N/A</v>
      </c>
      <c r="T26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68" spans="1:20" x14ac:dyDescent="0.25">
      <c r="A268">
        <v>410043</v>
      </c>
      <c r="B268" t="s">
        <v>185</v>
      </c>
      <c r="C268">
        <v>12</v>
      </c>
      <c r="D268" t="s">
        <v>188</v>
      </c>
      <c r="E268">
        <v>610</v>
      </c>
      <c r="F268" t="s">
        <v>189</v>
      </c>
      <c r="G268">
        <v>13744</v>
      </c>
      <c r="H268" t="s">
        <v>538</v>
      </c>
      <c r="I268">
        <v>44</v>
      </c>
      <c r="J268" t="s">
        <v>219</v>
      </c>
      <c r="K268" s="21">
        <v>40890</v>
      </c>
      <c r="L268" s="21">
        <v>37647</v>
      </c>
      <c r="M268" s="21">
        <v>37647</v>
      </c>
      <c r="N268" s="21">
        <v>37647</v>
      </c>
      <c r="O268" s="21">
        <v>37647</v>
      </c>
      <c r="P268" s="22" t="e">
        <f>VLOOKUP(Tabela1[[#This Row],[cdsubacao]],LDO!$B$2:$D$115,3,0)</f>
        <v>#N/A</v>
      </c>
      <c r="Q268" s="22" t="str">
        <f>CONCATENATE(Tabela1[[#This Row],[cdunidadegestora]]," - ",Tabela1[[#This Row],[nmunidadegestora]])</f>
        <v>410043 - Agência de Desenvolvimento Regional de Joaçaba</v>
      </c>
      <c r="R268" s="22" t="str">
        <f>CONCATENATE(Tabela1[[#This Row],[cdfuncao]]," - ",Tabela1[[#This Row],[nmfuncao]])</f>
        <v>12 - Educação</v>
      </c>
      <c r="S268" s="23" t="e">
        <f>VLOOKUP(Tabela1[[#This Row],[cdsubacao]],LDO!$B$2:$E$115,4,0)</f>
        <v>#N/A</v>
      </c>
      <c r="T268" s="23" t="str">
        <f>CONCATENATE(Tabela1[[#This Row],[cdprograma]]," - ",Tabela1[[#This Row],[nmprograma]])</f>
        <v>610 - Educação Básica com Qualidade e Equidade</v>
      </c>
    </row>
    <row r="269" spans="1:20" x14ac:dyDescent="0.25">
      <c r="A269">
        <v>410040</v>
      </c>
      <c r="B269" t="s">
        <v>206</v>
      </c>
      <c r="C269">
        <v>26</v>
      </c>
      <c r="D269" t="s">
        <v>179</v>
      </c>
      <c r="E269">
        <v>110</v>
      </c>
      <c r="F269" t="s">
        <v>228</v>
      </c>
      <c r="G269">
        <v>11126</v>
      </c>
      <c r="H269" t="s">
        <v>492</v>
      </c>
      <c r="I269">
        <v>44</v>
      </c>
      <c r="J269" t="s">
        <v>219</v>
      </c>
      <c r="K269" s="21">
        <v>0</v>
      </c>
      <c r="L269" s="21">
        <v>389511.29</v>
      </c>
      <c r="M269" s="21">
        <v>389511.29</v>
      </c>
      <c r="N269" s="21">
        <v>389511.29</v>
      </c>
      <c r="O269" s="21">
        <v>389511.29</v>
      </c>
      <c r="P269" s="22" t="e">
        <f>VLOOKUP(Tabela1[[#This Row],[cdsubacao]],LDO!$B$2:$D$115,3,0)</f>
        <v>#N/A</v>
      </c>
      <c r="Q269" s="22" t="str">
        <f>CONCATENATE(Tabela1[[#This Row],[cdunidadegestora]]," - ",Tabela1[[#This Row],[nmunidadegestora]])</f>
        <v>410040 - Agência de Desenvolvimento Regional de Chapecó</v>
      </c>
      <c r="R269" s="22" t="str">
        <f>CONCATENATE(Tabela1[[#This Row],[cdfuncao]]," - ",Tabela1[[#This Row],[nmfuncao]])</f>
        <v>26 - Transporte</v>
      </c>
      <c r="S269" s="23" t="e">
        <f>VLOOKUP(Tabela1[[#This Row],[cdsubacao]],LDO!$B$2:$E$115,4,0)</f>
        <v>#N/A</v>
      </c>
      <c r="T26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270" spans="1:20" x14ac:dyDescent="0.25">
      <c r="A270">
        <v>470076</v>
      </c>
      <c r="B270" t="s">
        <v>240</v>
      </c>
      <c r="C270">
        <v>9</v>
      </c>
      <c r="D270" t="s">
        <v>162</v>
      </c>
      <c r="E270">
        <v>860</v>
      </c>
      <c r="F270" t="s">
        <v>241</v>
      </c>
      <c r="G270">
        <v>9357</v>
      </c>
      <c r="H270" t="s">
        <v>539</v>
      </c>
      <c r="I270">
        <v>31</v>
      </c>
      <c r="J270" t="s">
        <v>165</v>
      </c>
      <c r="K270" s="21">
        <v>21900</v>
      </c>
      <c r="L270" s="21">
        <v>21900</v>
      </c>
      <c r="M270" s="21">
        <v>0</v>
      </c>
      <c r="N270" s="21">
        <v>0</v>
      </c>
      <c r="O270" s="21">
        <v>0</v>
      </c>
      <c r="P270" s="22" t="e">
        <f>VLOOKUP(Tabela1[[#This Row],[cdsubacao]],LDO!$B$2:$D$115,3,0)</f>
        <v>#N/A</v>
      </c>
      <c r="Q270" s="22" t="str">
        <f>CONCATENATE(Tabela1[[#This Row],[cdunidadegestora]]," - ",Tabela1[[#This Row],[nmunidadegestora]])</f>
        <v>470076 - Fundo Financeiro</v>
      </c>
      <c r="R270" s="22" t="str">
        <f>CONCATENATE(Tabela1[[#This Row],[cdfuncao]]," - ",Tabela1[[#This Row],[nmfuncao]])</f>
        <v>9 - Previdência Social</v>
      </c>
      <c r="S270" s="23" t="e">
        <f>VLOOKUP(Tabela1[[#This Row],[cdsubacao]],LDO!$B$2:$E$115,4,0)</f>
        <v>#N/A</v>
      </c>
      <c r="T270" s="23" t="str">
        <f>CONCATENATE(Tabela1[[#This Row],[cdprograma]]," - ",Tabela1[[#This Row],[nmprograma]])</f>
        <v>860 - Gestão Previdenciária</v>
      </c>
    </row>
    <row r="271" spans="1:20" x14ac:dyDescent="0.25">
      <c r="A271">
        <v>410012</v>
      </c>
      <c r="B271" t="s">
        <v>540</v>
      </c>
      <c r="C271">
        <v>6</v>
      </c>
      <c r="D271" t="s">
        <v>182</v>
      </c>
      <c r="E271">
        <v>707</v>
      </c>
      <c r="F271" t="s">
        <v>336</v>
      </c>
      <c r="G271">
        <v>6359</v>
      </c>
      <c r="H271" t="s">
        <v>541</v>
      </c>
      <c r="I271">
        <v>33</v>
      </c>
      <c r="J271" t="s">
        <v>160</v>
      </c>
      <c r="K271" s="21">
        <v>0</v>
      </c>
      <c r="L271" s="21">
        <v>4759270.82</v>
      </c>
      <c r="M271" s="21">
        <v>4759270.82</v>
      </c>
      <c r="N271" s="21">
        <v>3407258.33</v>
      </c>
      <c r="O271" s="21">
        <v>2629232.5099999998</v>
      </c>
      <c r="P271" s="22" t="e">
        <f>VLOOKUP(Tabela1[[#This Row],[cdsubacao]],LDO!$B$2:$D$115,3,0)</f>
        <v>#N/A</v>
      </c>
      <c r="Q271" s="22" t="str">
        <f>CONCATENATE(Tabela1[[#This Row],[cdunidadegestora]]," - ",Tabela1[[#This Row],[nmunidadegestora]])</f>
        <v>410012 - Departamento Estadual de Trânsito</v>
      </c>
      <c r="R271" s="22" t="str">
        <f>CONCATENATE(Tabela1[[#This Row],[cdfuncao]]," - ",Tabela1[[#This Row],[nmfuncao]])</f>
        <v>6 - Segurança Pública</v>
      </c>
      <c r="S271" s="23" t="e">
        <f>VLOOKUP(Tabela1[[#This Row],[cdsubacao]],LDO!$B$2:$E$115,4,0)</f>
        <v>#N/A</v>
      </c>
      <c r="T271" s="23" t="str">
        <f>CONCATENATE(Tabela1[[#This Row],[cdprograma]]," - ",Tabela1[[#This Row],[nmprograma]])</f>
        <v>707 - Suporte Institucional Integrado</v>
      </c>
    </row>
    <row r="272" spans="1:20" x14ac:dyDescent="0.25">
      <c r="A272">
        <v>410011</v>
      </c>
      <c r="B272" t="s">
        <v>257</v>
      </c>
      <c r="C272">
        <v>23</v>
      </c>
      <c r="D272" t="s">
        <v>258</v>
      </c>
      <c r="E272">
        <v>640</v>
      </c>
      <c r="F272" t="s">
        <v>259</v>
      </c>
      <c r="G272">
        <v>14591</v>
      </c>
      <c r="H272" t="s">
        <v>542</v>
      </c>
      <c r="I272">
        <v>44</v>
      </c>
      <c r="J272" t="s">
        <v>219</v>
      </c>
      <c r="K272" s="21">
        <v>0</v>
      </c>
      <c r="L272" s="21">
        <v>314948.71999999997</v>
      </c>
      <c r="M272" s="21">
        <v>9980</v>
      </c>
      <c r="N272" s="21">
        <v>9980</v>
      </c>
      <c r="O272" s="21">
        <v>9980</v>
      </c>
      <c r="P272" s="22" t="e">
        <f>VLOOKUP(Tabela1[[#This Row],[cdsubacao]],LDO!$B$2:$D$115,3,0)</f>
        <v>#N/A</v>
      </c>
      <c r="Q272" s="22" t="str">
        <f>CONCATENATE(Tabela1[[#This Row],[cdunidadegestora]]," - ",Tabela1[[#This Row],[nmunidadegestora]])</f>
        <v>410011 - Agência de Desenvolvimento do Turismo de Santa Catarina</v>
      </c>
      <c r="R272" s="22" t="str">
        <f>CONCATENATE(Tabela1[[#This Row],[cdfuncao]]," - ",Tabela1[[#This Row],[nmfuncao]])</f>
        <v>23 - Comércio e Serviços</v>
      </c>
      <c r="S272" s="23" t="e">
        <f>VLOOKUP(Tabela1[[#This Row],[cdsubacao]],LDO!$B$2:$E$115,4,0)</f>
        <v>#N/A</v>
      </c>
      <c r="T272" s="23" t="str">
        <f>CONCATENATE(Tabela1[[#This Row],[cdprograma]]," - ",Tabela1[[#This Row],[nmprograma]])</f>
        <v>640 - Desenvolvimento do Turismo Catarinense</v>
      </c>
    </row>
    <row r="273" spans="1:20" x14ac:dyDescent="0.25">
      <c r="A273">
        <v>440022</v>
      </c>
      <c r="B273" t="s">
        <v>412</v>
      </c>
      <c r="C273">
        <v>20</v>
      </c>
      <c r="D273" t="s">
        <v>203</v>
      </c>
      <c r="E273">
        <v>900</v>
      </c>
      <c r="F273" t="s">
        <v>176</v>
      </c>
      <c r="G273">
        <v>2555</v>
      </c>
      <c r="H273" t="s">
        <v>543</v>
      </c>
      <c r="I273">
        <v>31</v>
      </c>
      <c r="J273" t="s">
        <v>165</v>
      </c>
      <c r="K273" s="21">
        <v>20000</v>
      </c>
      <c r="L273" s="21">
        <v>50000</v>
      </c>
      <c r="M273" s="21">
        <v>47030.31</v>
      </c>
      <c r="N273" s="21">
        <v>47030.31</v>
      </c>
      <c r="O273" s="21">
        <v>47030.31</v>
      </c>
      <c r="P273" s="22" t="e">
        <f>VLOOKUP(Tabela1[[#This Row],[cdsubacao]],LDO!$B$2:$D$115,3,0)</f>
        <v>#N/A</v>
      </c>
      <c r="Q273" s="22" t="str">
        <f>CONCATENATE(Tabela1[[#This Row],[cdunidadegestora]]," - ",Tabela1[[#This Row],[nmunidadegestora]])</f>
        <v>440022 - Companhia Integrada de Desenvolvimento Agrícola de Santa Catarina</v>
      </c>
      <c r="R273" s="22" t="str">
        <f>CONCATENATE(Tabela1[[#This Row],[cdfuncao]]," - ",Tabela1[[#This Row],[nmfuncao]])</f>
        <v>20 - Agricultura</v>
      </c>
      <c r="S273" s="23" t="e">
        <f>VLOOKUP(Tabela1[[#This Row],[cdsubacao]],LDO!$B$2:$E$115,4,0)</f>
        <v>#N/A</v>
      </c>
      <c r="T273" s="23" t="str">
        <f>CONCATENATE(Tabela1[[#This Row],[cdprograma]]," - ",Tabela1[[#This Row],[nmprograma]])</f>
        <v>900 - Gestão Administrativa - Poder Executivo</v>
      </c>
    </row>
    <row r="274" spans="1:20" x14ac:dyDescent="0.25">
      <c r="A274">
        <v>410053</v>
      </c>
      <c r="B274" t="s">
        <v>457</v>
      </c>
      <c r="C274">
        <v>4</v>
      </c>
      <c r="D274" t="s">
        <v>169</v>
      </c>
      <c r="E274">
        <v>850</v>
      </c>
      <c r="F274" t="s">
        <v>163</v>
      </c>
      <c r="G274">
        <v>13692</v>
      </c>
      <c r="H274" t="s">
        <v>544</v>
      </c>
      <c r="I274">
        <v>33</v>
      </c>
      <c r="J274" t="s">
        <v>160</v>
      </c>
      <c r="K274" s="21">
        <v>114988</v>
      </c>
      <c r="L274" s="21">
        <v>52567.9</v>
      </c>
      <c r="M274" s="21">
        <v>52567.9</v>
      </c>
      <c r="N274" s="21">
        <v>52567.9</v>
      </c>
      <c r="O274" s="21">
        <v>52567.9</v>
      </c>
      <c r="P274" s="22" t="e">
        <f>VLOOKUP(Tabela1[[#This Row],[cdsubacao]],LDO!$B$2:$D$115,3,0)</f>
        <v>#N/A</v>
      </c>
      <c r="Q274" s="22" t="str">
        <f>CONCATENATE(Tabela1[[#This Row],[cdunidadegestora]]," - ",Tabela1[[#This Row],[nmunidadegestora]])</f>
        <v>410053 - Agência de Desenvolvimento Regional de Itajai</v>
      </c>
      <c r="R274" s="22" t="str">
        <f>CONCATENATE(Tabela1[[#This Row],[cdfuncao]]," - ",Tabela1[[#This Row],[nmfuncao]])</f>
        <v>4 - Administração</v>
      </c>
      <c r="S274" s="23" t="e">
        <f>VLOOKUP(Tabela1[[#This Row],[cdsubacao]],LDO!$B$2:$E$115,4,0)</f>
        <v>#N/A</v>
      </c>
      <c r="T27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275" spans="1:20" x14ac:dyDescent="0.25">
      <c r="A275">
        <v>410045</v>
      </c>
      <c r="B275" t="s">
        <v>534</v>
      </c>
      <c r="C275">
        <v>12</v>
      </c>
      <c r="D275" t="s">
        <v>188</v>
      </c>
      <c r="E275">
        <v>610</v>
      </c>
      <c r="F275" t="s">
        <v>189</v>
      </c>
      <c r="G275">
        <v>13787</v>
      </c>
      <c r="H275" t="s">
        <v>545</v>
      </c>
      <c r="I275">
        <v>33</v>
      </c>
      <c r="J275" t="s">
        <v>160</v>
      </c>
      <c r="K275" s="21">
        <v>1088363</v>
      </c>
      <c r="L275" s="21">
        <v>21066.73</v>
      </c>
      <c r="M275" s="21">
        <v>21066.73</v>
      </c>
      <c r="N275" s="21">
        <v>21066.73</v>
      </c>
      <c r="O275" s="21">
        <v>21066.73</v>
      </c>
      <c r="P275" s="22" t="e">
        <f>VLOOKUP(Tabela1[[#This Row],[cdsubacao]],LDO!$B$2:$D$115,3,0)</f>
        <v>#N/A</v>
      </c>
      <c r="Q275" s="22" t="str">
        <f>CONCATENATE(Tabela1[[#This Row],[cdunidadegestora]]," - ",Tabela1[[#This Row],[nmunidadegestora]])</f>
        <v>410045 - Agência de Desenvolvimento Regional de Videira</v>
      </c>
      <c r="R275" s="22" t="str">
        <f>CONCATENATE(Tabela1[[#This Row],[cdfuncao]]," - ",Tabela1[[#This Row],[nmfuncao]])</f>
        <v>12 - Educação</v>
      </c>
      <c r="S275" s="23" t="e">
        <f>VLOOKUP(Tabela1[[#This Row],[cdsubacao]],LDO!$B$2:$E$115,4,0)</f>
        <v>#N/A</v>
      </c>
      <c r="T275" s="23" t="str">
        <f>CONCATENATE(Tabela1[[#This Row],[cdprograma]]," - ",Tabela1[[#This Row],[nmprograma]])</f>
        <v>610 - Educação Básica com Qualidade e Equidade</v>
      </c>
    </row>
    <row r="276" spans="1:20" x14ac:dyDescent="0.25">
      <c r="A276">
        <v>160085</v>
      </c>
      <c r="B276" t="s">
        <v>314</v>
      </c>
      <c r="C276">
        <v>6</v>
      </c>
      <c r="D276" t="s">
        <v>182</v>
      </c>
      <c r="E276">
        <v>730</v>
      </c>
      <c r="F276" t="s">
        <v>315</v>
      </c>
      <c r="G276">
        <v>11107</v>
      </c>
      <c r="H276" t="s">
        <v>479</v>
      </c>
      <c r="I276">
        <v>33</v>
      </c>
      <c r="J276" t="s">
        <v>160</v>
      </c>
      <c r="K276" s="21">
        <v>0</v>
      </c>
      <c r="L276" s="21">
        <v>781269.53</v>
      </c>
      <c r="M276" s="21">
        <v>781269.53</v>
      </c>
      <c r="N276" s="21">
        <v>687656.33</v>
      </c>
      <c r="O276" s="21">
        <v>687656.33</v>
      </c>
      <c r="P276" s="22" t="e">
        <f>VLOOKUP(Tabela1[[#This Row],[cdsubacao]],LDO!$B$2:$D$115,3,0)</f>
        <v>#N/A</v>
      </c>
      <c r="Q276" s="22" t="str">
        <f>CONCATENATE(Tabela1[[#This Row],[cdunidadegestora]]," - ",Tabela1[[#This Row],[nmunidadegestora]])</f>
        <v>160085 - Fundo de Melhoria do Corpo de Bombeiros Militar</v>
      </c>
      <c r="R276" s="22" t="str">
        <f>CONCATENATE(Tabela1[[#This Row],[cdfuncao]]," - ",Tabela1[[#This Row],[nmfuncao]])</f>
        <v>6 - Segurança Pública</v>
      </c>
      <c r="S276" s="23" t="e">
        <f>VLOOKUP(Tabela1[[#This Row],[cdsubacao]],LDO!$B$2:$E$115,4,0)</f>
        <v>#N/A</v>
      </c>
      <c r="T276" s="23" t="str">
        <f>CONCATENATE(Tabela1[[#This Row],[cdprograma]]," - ",Tabela1[[#This Row],[nmprograma]])</f>
        <v>730 - Gestão de Riscos</v>
      </c>
    </row>
    <row r="277" spans="1:20" x14ac:dyDescent="0.25">
      <c r="A277">
        <v>520002</v>
      </c>
      <c r="B277" t="s">
        <v>171</v>
      </c>
      <c r="C277">
        <v>10</v>
      </c>
      <c r="D277" t="s">
        <v>158</v>
      </c>
      <c r="E277">
        <v>990</v>
      </c>
      <c r="F277" t="s">
        <v>172</v>
      </c>
      <c r="G277">
        <v>14230</v>
      </c>
      <c r="H277" t="s">
        <v>546</v>
      </c>
      <c r="I277">
        <v>46</v>
      </c>
      <c r="J277" t="s">
        <v>174</v>
      </c>
      <c r="K277" s="21">
        <v>0</v>
      </c>
      <c r="L277" s="21">
        <v>14527417.289999999</v>
      </c>
      <c r="M277" s="21">
        <v>14527417.289999999</v>
      </c>
      <c r="N277" s="21">
        <v>14527417.289999999</v>
      </c>
      <c r="O277" s="21">
        <v>14527417.289999999</v>
      </c>
      <c r="P277" s="22" t="e">
        <f>VLOOKUP(Tabela1[[#This Row],[cdsubacao]],LDO!$B$2:$D$115,3,0)</f>
        <v>#N/A</v>
      </c>
      <c r="Q277" s="22" t="str">
        <f>CONCATENATE(Tabela1[[#This Row],[cdunidadegestora]]," - ",Tabela1[[#This Row],[nmunidadegestora]])</f>
        <v>520002 - Encargos Gerais do Estado</v>
      </c>
      <c r="R277" s="22" t="str">
        <f>CONCATENATE(Tabela1[[#This Row],[cdfuncao]]," - ",Tabela1[[#This Row],[nmfuncao]])</f>
        <v>10 - Saúde</v>
      </c>
      <c r="S277" s="23" t="e">
        <f>VLOOKUP(Tabela1[[#This Row],[cdsubacao]],LDO!$B$2:$E$115,4,0)</f>
        <v>#N/A</v>
      </c>
      <c r="T277" s="23" t="str">
        <f>CONCATENATE(Tabela1[[#This Row],[cdprograma]]," - ",Tabela1[[#This Row],[nmprograma]])</f>
        <v>990 - Encargos Especiais</v>
      </c>
    </row>
    <row r="278" spans="1:20" x14ac:dyDescent="0.25">
      <c r="A278">
        <v>410040</v>
      </c>
      <c r="B278" t="s">
        <v>206</v>
      </c>
      <c r="C278">
        <v>12</v>
      </c>
      <c r="D278" t="s">
        <v>188</v>
      </c>
      <c r="E278">
        <v>610</v>
      </c>
      <c r="F278" t="s">
        <v>189</v>
      </c>
      <c r="G278">
        <v>11490</v>
      </c>
      <c r="H278" t="s">
        <v>231</v>
      </c>
      <c r="I278">
        <v>44</v>
      </c>
      <c r="J278" t="s">
        <v>219</v>
      </c>
      <c r="K278" s="21">
        <v>0</v>
      </c>
      <c r="L278" s="21">
        <v>8526.56</v>
      </c>
      <c r="M278" s="21">
        <v>8526.56</v>
      </c>
      <c r="N278" s="21">
        <v>8526.56</v>
      </c>
      <c r="O278" s="21">
        <v>8526.56</v>
      </c>
      <c r="P278" s="22" t="e">
        <f>VLOOKUP(Tabela1[[#This Row],[cdsubacao]],LDO!$B$2:$D$115,3,0)</f>
        <v>#N/A</v>
      </c>
      <c r="Q278" s="22" t="str">
        <f>CONCATENATE(Tabela1[[#This Row],[cdunidadegestora]]," - ",Tabela1[[#This Row],[nmunidadegestora]])</f>
        <v>410040 - Agência de Desenvolvimento Regional de Chapecó</v>
      </c>
      <c r="R278" s="22" t="str">
        <f>CONCATENATE(Tabela1[[#This Row],[cdfuncao]]," - ",Tabela1[[#This Row],[nmfuncao]])</f>
        <v>12 - Educação</v>
      </c>
      <c r="S278" s="23" t="e">
        <f>VLOOKUP(Tabela1[[#This Row],[cdsubacao]],LDO!$B$2:$E$115,4,0)</f>
        <v>#N/A</v>
      </c>
      <c r="T278" s="23" t="str">
        <f>CONCATENATE(Tabela1[[#This Row],[cdprograma]]," - ",Tabela1[[#This Row],[nmprograma]])</f>
        <v>610 - Educação Básica com Qualidade e Equidade</v>
      </c>
    </row>
    <row r="279" spans="1:20" x14ac:dyDescent="0.25">
      <c r="A279">
        <v>160097</v>
      </c>
      <c r="B279" t="s">
        <v>181</v>
      </c>
      <c r="C279">
        <v>12</v>
      </c>
      <c r="D279" t="s">
        <v>188</v>
      </c>
      <c r="E279">
        <v>610</v>
      </c>
      <c r="F279" t="s">
        <v>189</v>
      </c>
      <c r="G279">
        <v>14200</v>
      </c>
      <c r="H279" t="s">
        <v>547</v>
      </c>
      <c r="I279">
        <v>44</v>
      </c>
      <c r="J279" t="s">
        <v>219</v>
      </c>
      <c r="K279" s="21">
        <v>0</v>
      </c>
      <c r="L279" s="21">
        <v>305000</v>
      </c>
      <c r="M279" s="21">
        <v>289060.82</v>
      </c>
      <c r="N279" s="21">
        <v>1160</v>
      </c>
      <c r="O279" s="21">
        <v>1160</v>
      </c>
      <c r="P279" s="22" t="e">
        <f>VLOOKUP(Tabela1[[#This Row],[cdsubacao]],LDO!$B$2:$D$115,3,0)</f>
        <v>#N/A</v>
      </c>
      <c r="Q279" s="22" t="str">
        <f>CONCATENATE(Tabela1[[#This Row],[cdunidadegestora]]," - ",Tabela1[[#This Row],[nmunidadegestora]])</f>
        <v>160097 - Fundo de Melhoria da Polícia Militar</v>
      </c>
      <c r="R279" s="22" t="str">
        <f>CONCATENATE(Tabela1[[#This Row],[cdfuncao]]," - ",Tabela1[[#This Row],[nmfuncao]])</f>
        <v>12 - Educação</v>
      </c>
      <c r="S279" s="23" t="e">
        <f>VLOOKUP(Tabela1[[#This Row],[cdsubacao]],LDO!$B$2:$E$115,4,0)</f>
        <v>#N/A</v>
      </c>
      <c r="T279" s="23" t="str">
        <f>CONCATENATE(Tabela1[[#This Row],[cdprograma]]," - ",Tabela1[[#This Row],[nmprograma]])</f>
        <v>610 - Educação Básica com Qualidade e Equidade</v>
      </c>
    </row>
    <row r="280" spans="1:20" x14ac:dyDescent="0.25">
      <c r="A280">
        <v>270021</v>
      </c>
      <c r="B280" t="s">
        <v>191</v>
      </c>
      <c r="C280">
        <v>4</v>
      </c>
      <c r="D280" t="s">
        <v>169</v>
      </c>
      <c r="E280">
        <v>210</v>
      </c>
      <c r="F280" t="s">
        <v>261</v>
      </c>
      <c r="G280">
        <v>14203</v>
      </c>
      <c r="H280" t="s">
        <v>262</v>
      </c>
      <c r="I280">
        <v>44</v>
      </c>
      <c r="J280" t="s">
        <v>219</v>
      </c>
      <c r="K280" s="21">
        <v>0</v>
      </c>
      <c r="L280" s="21">
        <v>110000</v>
      </c>
      <c r="M280" s="21">
        <v>110000</v>
      </c>
      <c r="N280" s="21">
        <v>0</v>
      </c>
      <c r="O280" s="21">
        <v>0</v>
      </c>
      <c r="P280" s="22" t="e">
        <f>VLOOKUP(Tabela1[[#This Row],[cdsubacao]],LDO!$B$2:$D$115,3,0)</f>
        <v>#N/A</v>
      </c>
      <c r="Q280" s="22" t="str">
        <f>CONCATENATE(Tabela1[[#This Row],[cdunidadegestora]]," - ",Tabela1[[#This Row],[nmunidadegestora]])</f>
        <v>270021 - Instituto do Meio Ambiente do Estado de Santa Catarina - IMA</v>
      </c>
      <c r="R280" s="22" t="str">
        <f>CONCATENATE(Tabela1[[#This Row],[cdfuncao]]," - ",Tabela1[[#This Row],[nmfuncao]])</f>
        <v>4 - Administração</v>
      </c>
      <c r="S280" s="23" t="e">
        <f>VLOOKUP(Tabela1[[#This Row],[cdsubacao]],LDO!$B$2:$E$115,4,0)</f>
        <v>#N/A</v>
      </c>
      <c r="T280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281" spans="1:20" x14ac:dyDescent="0.25">
      <c r="A281">
        <v>530001</v>
      </c>
      <c r="B281" t="s">
        <v>178</v>
      </c>
      <c r="C281">
        <v>26</v>
      </c>
      <c r="D281" t="s">
        <v>179</v>
      </c>
      <c r="E281">
        <v>145</v>
      </c>
      <c r="F281" t="s">
        <v>381</v>
      </c>
      <c r="G281">
        <v>14516</v>
      </c>
      <c r="H281" t="s">
        <v>548</v>
      </c>
      <c r="I281">
        <v>44</v>
      </c>
      <c r="J281" t="s">
        <v>219</v>
      </c>
      <c r="K281" s="21">
        <v>0</v>
      </c>
      <c r="L281" s="21">
        <v>10840.67</v>
      </c>
      <c r="M281" s="21">
        <v>10840.67</v>
      </c>
      <c r="N281" s="21">
        <v>0</v>
      </c>
      <c r="O281" s="21">
        <v>0</v>
      </c>
      <c r="P281" s="22" t="e">
        <f>VLOOKUP(Tabela1[[#This Row],[cdsubacao]],LDO!$B$2:$D$115,3,0)</f>
        <v>#N/A</v>
      </c>
      <c r="Q281" s="22" t="str">
        <f>CONCATENATE(Tabela1[[#This Row],[cdunidadegestora]]," - ",Tabela1[[#This Row],[nmunidadegestora]])</f>
        <v>530001 - Secretaria de Estado da Infraestrutura e Mobilidade</v>
      </c>
      <c r="R281" s="22" t="str">
        <f>CONCATENATE(Tabela1[[#This Row],[cdfuncao]]," - ",Tabela1[[#This Row],[nmfuncao]])</f>
        <v>26 - Transporte</v>
      </c>
      <c r="S281" s="23" t="e">
        <f>VLOOKUP(Tabela1[[#This Row],[cdsubacao]],LDO!$B$2:$E$115,4,0)</f>
        <v>#N/A</v>
      </c>
      <c r="T281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282" spans="1:20" x14ac:dyDescent="0.25">
      <c r="A282">
        <v>410001</v>
      </c>
      <c r="B282" t="s">
        <v>175</v>
      </c>
      <c r="C282">
        <v>24</v>
      </c>
      <c r="D282" t="s">
        <v>266</v>
      </c>
      <c r="E282">
        <v>810</v>
      </c>
      <c r="F282" t="s">
        <v>267</v>
      </c>
      <c r="G282">
        <v>14620</v>
      </c>
      <c r="H282" t="s">
        <v>549</v>
      </c>
      <c r="I282">
        <v>33</v>
      </c>
      <c r="J282" t="s">
        <v>160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2" t="e">
        <f>VLOOKUP(Tabela1[[#This Row],[cdsubacao]],LDO!$B$2:$D$115,3,0)</f>
        <v>#N/A</v>
      </c>
      <c r="Q282" s="22" t="str">
        <f>CONCATENATE(Tabela1[[#This Row],[cdunidadegestora]]," - ",Tabela1[[#This Row],[nmunidadegestora]])</f>
        <v>410001 - Casa Civil</v>
      </c>
      <c r="R282" s="22" t="str">
        <f>CONCATENATE(Tabela1[[#This Row],[cdfuncao]]," - ",Tabela1[[#This Row],[nmfuncao]])</f>
        <v>24 - Comunicações</v>
      </c>
      <c r="S282" s="23" t="e">
        <f>VLOOKUP(Tabela1[[#This Row],[cdsubacao]],LDO!$B$2:$E$115,4,0)</f>
        <v>#N/A</v>
      </c>
      <c r="T282" s="23" t="str">
        <f>CONCATENATE(Tabela1[[#This Row],[cdprograma]]," - ",Tabela1[[#This Row],[nmprograma]])</f>
        <v>810 - Comunicação do Poder Executivo</v>
      </c>
    </row>
    <row r="283" spans="1:20" x14ac:dyDescent="0.25">
      <c r="A283">
        <v>260001</v>
      </c>
      <c r="B283" t="s">
        <v>232</v>
      </c>
      <c r="C283">
        <v>8</v>
      </c>
      <c r="D283" t="s">
        <v>253</v>
      </c>
      <c r="E283">
        <v>550</v>
      </c>
      <c r="F283" t="s">
        <v>550</v>
      </c>
      <c r="G283">
        <v>12487</v>
      </c>
      <c r="H283" t="s">
        <v>551</v>
      </c>
      <c r="I283">
        <v>44</v>
      </c>
      <c r="J283" t="s">
        <v>219</v>
      </c>
      <c r="K283" s="21">
        <v>0</v>
      </c>
      <c r="L283" s="21">
        <v>4288763.79</v>
      </c>
      <c r="M283" s="21">
        <v>0</v>
      </c>
      <c r="N283" s="21">
        <v>0</v>
      </c>
      <c r="O283" s="21">
        <v>0</v>
      </c>
      <c r="P283" s="22" t="e">
        <f>VLOOKUP(Tabela1[[#This Row],[cdsubacao]],LDO!$B$2:$D$115,3,0)</f>
        <v>#N/A</v>
      </c>
      <c r="Q283" s="22" t="str">
        <f>CONCATENATE(Tabela1[[#This Row],[cdunidadegestora]]," - ",Tabela1[[#This Row],[nmunidadegestora]])</f>
        <v>260001 - Secretaria de Estado de Desenvolvimento Social</v>
      </c>
      <c r="R283" s="22" t="str">
        <f>CONCATENATE(Tabela1[[#This Row],[cdfuncao]]," - ",Tabela1[[#This Row],[nmfuncao]])</f>
        <v>8 - Assistência Social</v>
      </c>
      <c r="S283" s="23" t="e">
        <f>VLOOKUP(Tabela1[[#This Row],[cdsubacao]],LDO!$B$2:$E$115,4,0)</f>
        <v>#N/A</v>
      </c>
      <c r="T283" s="23" t="str">
        <f>CONCATENATE(Tabela1[[#This Row],[cdprograma]]," - ",Tabela1[[#This Row],[nmprograma]])</f>
        <v>550 - 2010, 2011, 2012, 2013, 2014, 2015, 2016: Erradicação da Fome em Santa Catarina; 2017, 2018, 2019: Comer Bem SC</v>
      </c>
    </row>
    <row r="284" spans="1:20" x14ac:dyDescent="0.25">
      <c r="A284">
        <v>410003</v>
      </c>
      <c r="B284" t="s">
        <v>552</v>
      </c>
      <c r="C284">
        <v>4</v>
      </c>
      <c r="D284" t="s">
        <v>169</v>
      </c>
      <c r="E284">
        <v>900</v>
      </c>
      <c r="F284" t="s">
        <v>176</v>
      </c>
      <c r="G284">
        <v>4398</v>
      </c>
      <c r="H284" t="s">
        <v>553</v>
      </c>
      <c r="I284">
        <v>33</v>
      </c>
      <c r="J284" t="s">
        <v>160</v>
      </c>
      <c r="K284" s="21">
        <v>60000</v>
      </c>
      <c r="L284" s="21">
        <v>0</v>
      </c>
      <c r="M284" s="21">
        <v>0</v>
      </c>
      <c r="N284" s="21">
        <v>0</v>
      </c>
      <c r="O284" s="21">
        <v>0</v>
      </c>
      <c r="P284" s="22" t="e">
        <f>VLOOKUP(Tabela1[[#This Row],[cdsubacao]],LDO!$B$2:$D$115,3,0)</f>
        <v>#N/A</v>
      </c>
      <c r="Q284" s="22" t="str">
        <f>CONCATENATE(Tabela1[[#This Row],[cdunidadegestora]]," - ",Tabela1[[#This Row],[nmunidadegestora]])</f>
        <v>410003 - Secretaria Executiva de Articulação Nacional</v>
      </c>
      <c r="R284" s="22" t="str">
        <f>CONCATENATE(Tabela1[[#This Row],[cdfuncao]]," - ",Tabela1[[#This Row],[nmfuncao]])</f>
        <v>4 - Administração</v>
      </c>
      <c r="S284" s="23" t="e">
        <f>VLOOKUP(Tabela1[[#This Row],[cdsubacao]],LDO!$B$2:$E$115,4,0)</f>
        <v>#N/A</v>
      </c>
      <c r="T284" s="23" t="str">
        <f>CONCATENATE(Tabela1[[#This Row],[cdprograma]]," - ",Tabela1[[#This Row],[nmprograma]])</f>
        <v>900 - Gestão Administrativa - Poder Executivo</v>
      </c>
    </row>
    <row r="285" spans="1:20" x14ac:dyDescent="0.25">
      <c r="A285">
        <v>530001</v>
      </c>
      <c r="B285" t="s">
        <v>178</v>
      </c>
      <c r="C285">
        <v>26</v>
      </c>
      <c r="D285" t="s">
        <v>179</v>
      </c>
      <c r="E285">
        <v>110</v>
      </c>
      <c r="F285" t="s">
        <v>228</v>
      </c>
      <c r="G285">
        <v>14423</v>
      </c>
      <c r="H285" t="s">
        <v>554</v>
      </c>
      <c r="I285">
        <v>44</v>
      </c>
      <c r="J285" t="s">
        <v>219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2" t="e">
        <f>VLOOKUP(Tabela1[[#This Row],[cdsubacao]],LDO!$B$2:$D$115,3,0)</f>
        <v>#N/A</v>
      </c>
      <c r="Q285" s="22" t="str">
        <f>CONCATENATE(Tabela1[[#This Row],[cdunidadegestora]]," - ",Tabela1[[#This Row],[nmunidadegestora]])</f>
        <v>530001 - Secretaria de Estado da Infraestrutura e Mobilidade</v>
      </c>
      <c r="R285" s="22" t="str">
        <f>CONCATENATE(Tabela1[[#This Row],[cdfuncao]]," - ",Tabela1[[#This Row],[nmfuncao]])</f>
        <v>26 - Transporte</v>
      </c>
      <c r="S285" s="23" t="e">
        <f>VLOOKUP(Tabela1[[#This Row],[cdsubacao]],LDO!$B$2:$E$115,4,0)</f>
        <v>#N/A</v>
      </c>
      <c r="T285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286" spans="1:20" x14ac:dyDescent="0.25">
      <c r="A286">
        <v>530001</v>
      </c>
      <c r="B286" t="s">
        <v>178</v>
      </c>
      <c r="C286">
        <v>26</v>
      </c>
      <c r="D286" t="s">
        <v>179</v>
      </c>
      <c r="E286">
        <v>115</v>
      </c>
      <c r="F286" t="s">
        <v>275</v>
      </c>
      <c r="G286">
        <v>14282</v>
      </c>
      <c r="H286" t="s">
        <v>555</v>
      </c>
      <c r="I286">
        <v>33</v>
      </c>
      <c r="J286" t="s">
        <v>160</v>
      </c>
      <c r="K286" s="21">
        <v>0</v>
      </c>
      <c r="L286" s="21">
        <v>103760</v>
      </c>
      <c r="M286" s="21">
        <v>0</v>
      </c>
      <c r="N286" s="21">
        <v>0</v>
      </c>
      <c r="O286" s="21">
        <v>0</v>
      </c>
      <c r="P286" s="22" t="e">
        <f>VLOOKUP(Tabela1[[#This Row],[cdsubacao]],LDO!$B$2:$D$115,3,0)</f>
        <v>#N/A</v>
      </c>
      <c r="Q286" s="22" t="str">
        <f>CONCATENATE(Tabela1[[#This Row],[cdunidadegestora]]," - ",Tabela1[[#This Row],[nmunidadegestora]])</f>
        <v>530001 - Secretaria de Estado da Infraestrutura e Mobilidade</v>
      </c>
      <c r="R286" s="22" t="str">
        <f>CONCATENATE(Tabela1[[#This Row],[cdfuncao]]," - ",Tabela1[[#This Row],[nmfuncao]])</f>
        <v>26 - Transporte</v>
      </c>
      <c r="S286" s="23" t="e">
        <f>VLOOKUP(Tabela1[[#This Row],[cdsubacao]],LDO!$B$2:$E$115,4,0)</f>
        <v>#N/A</v>
      </c>
      <c r="T286" s="23" t="str">
        <f>CONCATENATE(Tabela1[[#This Row],[cdprograma]]," - ",Tabela1[[#This Row],[nmprograma]])</f>
        <v>115 - Gestão do Sistema de Transporte Intermunicipal de Pessoas</v>
      </c>
    </row>
    <row r="287" spans="1:20" x14ac:dyDescent="0.25">
      <c r="A287">
        <v>410005</v>
      </c>
      <c r="B287" t="s">
        <v>338</v>
      </c>
      <c r="C287">
        <v>24</v>
      </c>
      <c r="D287" t="s">
        <v>266</v>
      </c>
      <c r="E287">
        <v>810</v>
      </c>
      <c r="F287" t="s">
        <v>267</v>
      </c>
      <c r="G287">
        <v>2566</v>
      </c>
      <c r="H287" t="s">
        <v>556</v>
      </c>
      <c r="I287">
        <v>33</v>
      </c>
      <c r="J287" t="s">
        <v>160</v>
      </c>
      <c r="K287" s="21">
        <v>180000</v>
      </c>
      <c r="L287" s="21">
        <v>1742.4</v>
      </c>
      <c r="M287" s="21">
        <v>1742.4</v>
      </c>
      <c r="N287" s="21">
        <v>1742.4</v>
      </c>
      <c r="O287" s="21">
        <v>1742.4</v>
      </c>
      <c r="P287" s="22" t="e">
        <f>VLOOKUP(Tabela1[[#This Row],[cdsubacao]],LDO!$B$2:$D$115,3,0)</f>
        <v>#N/A</v>
      </c>
      <c r="Q287" s="22" t="str">
        <f>CONCATENATE(Tabela1[[#This Row],[cdunidadegestora]]," - ",Tabela1[[#This Row],[nmunidadegestora]])</f>
        <v>410005 - Secretaria de Estado de Comunicação</v>
      </c>
      <c r="R287" s="22" t="str">
        <f>CONCATENATE(Tabela1[[#This Row],[cdfuncao]]," - ",Tabela1[[#This Row],[nmfuncao]])</f>
        <v>24 - Comunicações</v>
      </c>
      <c r="S287" s="23" t="e">
        <f>VLOOKUP(Tabela1[[#This Row],[cdsubacao]],LDO!$B$2:$E$115,4,0)</f>
        <v>#N/A</v>
      </c>
      <c r="T287" s="23" t="str">
        <f>CONCATENATE(Tabela1[[#This Row],[cdprograma]]," - ",Tabela1[[#This Row],[nmprograma]])</f>
        <v>810 - Comunicação do Poder Executivo</v>
      </c>
    </row>
    <row r="288" spans="1:20" x14ac:dyDescent="0.25">
      <c r="A288">
        <v>410062</v>
      </c>
      <c r="B288" t="s">
        <v>213</v>
      </c>
      <c r="C288">
        <v>4</v>
      </c>
      <c r="D288" t="s">
        <v>169</v>
      </c>
      <c r="E288">
        <v>900</v>
      </c>
      <c r="F288" t="s">
        <v>176</v>
      </c>
      <c r="G288">
        <v>13936</v>
      </c>
      <c r="H288" t="s">
        <v>557</v>
      </c>
      <c r="I288">
        <v>44</v>
      </c>
      <c r="J288" t="s">
        <v>219</v>
      </c>
      <c r="K288" s="21">
        <v>30000</v>
      </c>
      <c r="L288" s="21">
        <v>0</v>
      </c>
      <c r="M288" s="21">
        <v>0</v>
      </c>
      <c r="N288" s="21">
        <v>0</v>
      </c>
      <c r="O288" s="21">
        <v>0</v>
      </c>
      <c r="P288" s="22" t="e">
        <f>VLOOKUP(Tabela1[[#This Row],[cdsubacao]],LDO!$B$2:$D$115,3,0)</f>
        <v>#N/A</v>
      </c>
      <c r="Q288" s="22" t="str">
        <f>CONCATENATE(Tabela1[[#This Row],[cdunidadegestora]]," - ",Tabela1[[#This Row],[nmunidadegestora]])</f>
        <v>410062 - Agência de Desenvolvimento Regional de Lages</v>
      </c>
      <c r="R288" s="22" t="str">
        <f>CONCATENATE(Tabela1[[#This Row],[cdfuncao]]," - ",Tabela1[[#This Row],[nmfuncao]])</f>
        <v>4 - Administração</v>
      </c>
      <c r="S288" s="23" t="e">
        <f>VLOOKUP(Tabela1[[#This Row],[cdsubacao]],LDO!$B$2:$E$115,4,0)</f>
        <v>#N/A</v>
      </c>
      <c r="T288" s="23" t="str">
        <f>CONCATENATE(Tabela1[[#This Row],[cdprograma]]," - ",Tabela1[[#This Row],[nmprograma]])</f>
        <v>900 - Gestão Administrativa - Poder Executivo</v>
      </c>
    </row>
    <row r="289" spans="1:20" x14ac:dyDescent="0.25">
      <c r="A289">
        <v>410042</v>
      </c>
      <c r="B289" t="s">
        <v>558</v>
      </c>
      <c r="C289">
        <v>4</v>
      </c>
      <c r="D289" t="s">
        <v>169</v>
      </c>
      <c r="E289">
        <v>900</v>
      </c>
      <c r="F289" t="s">
        <v>176</v>
      </c>
      <c r="G289">
        <v>13720</v>
      </c>
      <c r="H289" t="s">
        <v>559</v>
      </c>
      <c r="I289">
        <v>44</v>
      </c>
      <c r="J289" t="s">
        <v>219</v>
      </c>
      <c r="K289" s="21">
        <v>30000</v>
      </c>
      <c r="L289" s="21">
        <v>0</v>
      </c>
      <c r="M289" s="21">
        <v>0</v>
      </c>
      <c r="N289" s="21">
        <v>0</v>
      </c>
      <c r="O289" s="21">
        <v>0</v>
      </c>
      <c r="P289" s="22" t="e">
        <f>VLOOKUP(Tabela1[[#This Row],[cdsubacao]],LDO!$B$2:$D$115,3,0)</f>
        <v>#N/A</v>
      </c>
      <c r="Q289" s="22" t="str">
        <f>CONCATENATE(Tabela1[[#This Row],[cdunidadegestora]]," - ",Tabela1[[#This Row],[nmunidadegestora]])</f>
        <v>410042 - Agência de Desenvolvimento Regional de Concórdia</v>
      </c>
      <c r="R289" s="22" t="str">
        <f>CONCATENATE(Tabela1[[#This Row],[cdfuncao]]," - ",Tabela1[[#This Row],[nmfuncao]])</f>
        <v>4 - Administração</v>
      </c>
      <c r="S289" s="23" t="e">
        <f>VLOOKUP(Tabela1[[#This Row],[cdsubacao]],LDO!$B$2:$E$115,4,0)</f>
        <v>#N/A</v>
      </c>
      <c r="T289" s="23" t="str">
        <f>CONCATENATE(Tabela1[[#This Row],[cdprograma]]," - ",Tabela1[[#This Row],[nmprograma]])</f>
        <v>900 - Gestão Administrativa - Poder Executivo</v>
      </c>
    </row>
    <row r="290" spans="1:20" x14ac:dyDescent="0.25">
      <c r="A290">
        <v>520002</v>
      </c>
      <c r="B290" t="s">
        <v>171</v>
      </c>
      <c r="C290">
        <v>4</v>
      </c>
      <c r="D290" t="s">
        <v>169</v>
      </c>
      <c r="E290">
        <v>101</v>
      </c>
      <c r="F290" t="s">
        <v>254</v>
      </c>
      <c r="G290">
        <v>12623</v>
      </c>
      <c r="H290" t="s">
        <v>560</v>
      </c>
      <c r="I290">
        <v>45</v>
      </c>
      <c r="J290" t="s">
        <v>400</v>
      </c>
      <c r="K290" s="21">
        <v>1000</v>
      </c>
      <c r="L290" s="21">
        <v>1000</v>
      </c>
      <c r="M290" s="21">
        <v>0</v>
      </c>
      <c r="N290" s="21">
        <v>0</v>
      </c>
      <c r="O290" s="21">
        <v>0</v>
      </c>
      <c r="P290" s="22" t="e">
        <f>VLOOKUP(Tabela1[[#This Row],[cdsubacao]],LDO!$B$2:$D$115,3,0)</f>
        <v>#N/A</v>
      </c>
      <c r="Q290" s="22" t="str">
        <f>CONCATENATE(Tabela1[[#This Row],[cdunidadegestora]]," - ",Tabela1[[#This Row],[nmunidadegestora]])</f>
        <v>520002 - Encargos Gerais do Estado</v>
      </c>
      <c r="R290" s="22" t="str">
        <f>CONCATENATE(Tabela1[[#This Row],[cdfuncao]]," - ",Tabela1[[#This Row],[nmfuncao]])</f>
        <v>4 - Administração</v>
      </c>
      <c r="S290" s="23" t="e">
        <f>VLOOKUP(Tabela1[[#This Row],[cdsubacao]],LDO!$B$2:$E$115,4,0)</f>
        <v>#N/A</v>
      </c>
      <c r="T290" s="23" t="str">
        <f>CONCATENATE(Tabela1[[#This Row],[cdprograma]]," - ",Tabela1[[#This Row],[nmprograma]])</f>
        <v>101 - Acelera Santa Catarina</v>
      </c>
    </row>
    <row r="291" spans="1:20" x14ac:dyDescent="0.25">
      <c r="A291">
        <v>530001</v>
      </c>
      <c r="B291" t="s">
        <v>178</v>
      </c>
      <c r="C291">
        <v>26</v>
      </c>
      <c r="D291" t="s">
        <v>179</v>
      </c>
      <c r="E291">
        <v>100</v>
      </c>
      <c r="F291" t="s">
        <v>310</v>
      </c>
      <c r="G291">
        <v>14289</v>
      </c>
      <c r="H291" t="s">
        <v>561</v>
      </c>
      <c r="I291">
        <v>44</v>
      </c>
      <c r="J291" t="s">
        <v>219</v>
      </c>
      <c r="K291" s="21">
        <v>0</v>
      </c>
      <c r="L291" s="21">
        <v>37678.879999999997</v>
      </c>
      <c r="M291" s="21">
        <v>0</v>
      </c>
      <c r="N291" s="21">
        <v>0</v>
      </c>
      <c r="O291" s="21">
        <v>0</v>
      </c>
      <c r="P291" s="22" t="e">
        <f>VLOOKUP(Tabela1[[#This Row],[cdsubacao]],LDO!$B$2:$D$115,3,0)</f>
        <v>#N/A</v>
      </c>
      <c r="Q291" s="22" t="str">
        <f>CONCATENATE(Tabela1[[#This Row],[cdunidadegestora]]," - ",Tabela1[[#This Row],[nmunidadegestora]])</f>
        <v>530001 - Secretaria de Estado da Infraestrutura e Mobilidade</v>
      </c>
      <c r="R291" s="22" t="str">
        <f>CONCATENATE(Tabela1[[#This Row],[cdfuncao]]," - ",Tabela1[[#This Row],[nmfuncao]])</f>
        <v>26 - Transporte</v>
      </c>
      <c r="S291" s="23" t="e">
        <f>VLOOKUP(Tabela1[[#This Row],[cdsubacao]],LDO!$B$2:$E$115,4,0)</f>
        <v>#N/A</v>
      </c>
      <c r="T291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292" spans="1:20" x14ac:dyDescent="0.25">
      <c r="A292">
        <v>470076</v>
      </c>
      <c r="B292" t="s">
        <v>240</v>
      </c>
      <c r="C292">
        <v>9</v>
      </c>
      <c r="D292" t="s">
        <v>162</v>
      </c>
      <c r="E292">
        <v>860</v>
      </c>
      <c r="F292" t="s">
        <v>241</v>
      </c>
      <c r="G292">
        <v>9347</v>
      </c>
      <c r="H292" t="s">
        <v>562</v>
      </c>
      <c r="I292">
        <v>31</v>
      </c>
      <c r="J292" t="s">
        <v>165</v>
      </c>
      <c r="K292" s="21">
        <v>483000000</v>
      </c>
      <c r="L292" s="21">
        <v>502733190.04000002</v>
      </c>
      <c r="M292" s="21">
        <v>483484760.08999997</v>
      </c>
      <c r="N292" s="21">
        <v>483484760.08999997</v>
      </c>
      <c r="O292" s="21">
        <v>483484760.08999997</v>
      </c>
      <c r="P292" s="22" t="e">
        <f>VLOOKUP(Tabela1[[#This Row],[cdsubacao]],LDO!$B$2:$D$115,3,0)</f>
        <v>#N/A</v>
      </c>
      <c r="Q292" s="22" t="str">
        <f>CONCATENATE(Tabela1[[#This Row],[cdunidadegestora]]," - ",Tabela1[[#This Row],[nmunidadegestora]])</f>
        <v>470076 - Fundo Financeiro</v>
      </c>
      <c r="R292" s="22" t="str">
        <f>CONCATENATE(Tabela1[[#This Row],[cdfuncao]]," - ",Tabela1[[#This Row],[nmfuncao]])</f>
        <v>9 - Previdência Social</v>
      </c>
      <c r="S292" s="23" t="e">
        <f>VLOOKUP(Tabela1[[#This Row],[cdsubacao]],LDO!$B$2:$E$115,4,0)</f>
        <v>#N/A</v>
      </c>
      <c r="T292" s="23" t="str">
        <f>CONCATENATE(Tabela1[[#This Row],[cdprograma]]," - ",Tabela1[[#This Row],[nmprograma]])</f>
        <v>860 - Gestão Previdenciária</v>
      </c>
    </row>
    <row r="293" spans="1:20" x14ac:dyDescent="0.25">
      <c r="A293">
        <v>480091</v>
      </c>
      <c r="B293" t="s">
        <v>157</v>
      </c>
      <c r="C293">
        <v>10</v>
      </c>
      <c r="D293" t="s">
        <v>158</v>
      </c>
      <c r="E293">
        <v>420</v>
      </c>
      <c r="F293" t="s">
        <v>563</v>
      </c>
      <c r="G293">
        <v>11485</v>
      </c>
      <c r="H293" t="s">
        <v>564</v>
      </c>
      <c r="I293">
        <v>33</v>
      </c>
      <c r="J293" t="s">
        <v>160</v>
      </c>
      <c r="K293" s="21">
        <v>73700000</v>
      </c>
      <c r="L293" s="21">
        <v>89957900.939999998</v>
      </c>
      <c r="M293" s="21">
        <v>81844436.540000007</v>
      </c>
      <c r="N293" s="21">
        <v>81844436.010000005</v>
      </c>
      <c r="O293" s="21">
        <v>81844436.010000005</v>
      </c>
      <c r="P293" s="22" t="e">
        <f>VLOOKUP(Tabela1[[#This Row],[cdsubacao]],LDO!$B$2:$D$115,3,0)</f>
        <v>#N/A</v>
      </c>
      <c r="Q293" s="22" t="str">
        <f>CONCATENATE(Tabela1[[#This Row],[cdunidadegestora]]," - ",Tabela1[[#This Row],[nmunidadegestora]])</f>
        <v>480091 - Fundo Estadual de Saúde</v>
      </c>
      <c r="R293" s="22" t="str">
        <f>CONCATENATE(Tabela1[[#This Row],[cdfuncao]]," - ",Tabela1[[#This Row],[nmfuncao]])</f>
        <v>10 - Saúde</v>
      </c>
      <c r="S293" s="23" t="e">
        <f>VLOOKUP(Tabela1[[#This Row],[cdsubacao]],LDO!$B$2:$E$115,4,0)</f>
        <v>#N/A</v>
      </c>
      <c r="T293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294" spans="1:20" x14ac:dyDescent="0.25">
      <c r="A294">
        <v>480093</v>
      </c>
      <c r="B294" t="s">
        <v>565</v>
      </c>
      <c r="C294">
        <v>10</v>
      </c>
      <c r="D294" t="s">
        <v>158</v>
      </c>
      <c r="E294">
        <v>430</v>
      </c>
      <c r="F294" t="s">
        <v>159</v>
      </c>
      <c r="G294">
        <v>14019</v>
      </c>
      <c r="H294" t="s">
        <v>566</v>
      </c>
      <c r="I294">
        <v>33</v>
      </c>
      <c r="J294" t="s">
        <v>160</v>
      </c>
      <c r="K294" s="21">
        <v>33019900</v>
      </c>
      <c r="L294" s="21">
        <v>33511386.920000002</v>
      </c>
      <c r="M294" s="21">
        <v>29696026.68</v>
      </c>
      <c r="N294" s="21">
        <v>27320965.649999999</v>
      </c>
      <c r="O294" s="21">
        <v>27320965.649999999</v>
      </c>
      <c r="P294" s="22" t="e">
        <f>VLOOKUP(Tabela1[[#This Row],[cdsubacao]],LDO!$B$2:$D$115,3,0)</f>
        <v>#N/A</v>
      </c>
      <c r="Q294" s="22" t="str">
        <f>CONCATENATE(Tabela1[[#This Row],[cdunidadegestora]]," - ",Tabela1[[#This Row],[nmunidadegestora]])</f>
        <v>480093 - Fundo Estadual de Apoio aos Hospitais Filantrópicos, Hemosc, Cepon e Hospitais Municipais</v>
      </c>
      <c r="R294" s="22" t="str">
        <f>CONCATENATE(Tabela1[[#This Row],[cdfuncao]]," - ",Tabela1[[#This Row],[nmfuncao]])</f>
        <v>10 - Saúde</v>
      </c>
      <c r="S294" s="23" t="e">
        <f>VLOOKUP(Tabela1[[#This Row],[cdsubacao]],LDO!$B$2:$E$115,4,0)</f>
        <v>#N/A</v>
      </c>
      <c r="T294" s="23" t="str">
        <f>CONCATENATE(Tabela1[[#This Row],[cdprograma]]," - ",Tabela1[[#This Row],[nmprograma]])</f>
        <v>430 - Atenção de Média e Alta Complexidade Ambulatorial e Hospitalar</v>
      </c>
    </row>
    <row r="295" spans="1:20" x14ac:dyDescent="0.25">
      <c r="A295">
        <v>160084</v>
      </c>
      <c r="B295" t="s">
        <v>370</v>
      </c>
      <c r="C295">
        <v>6</v>
      </c>
      <c r="D295" t="s">
        <v>182</v>
      </c>
      <c r="E295">
        <v>707</v>
      </c>
      <c r="F295" t="s">
        <v>336</v>
      </c>
      <c r="G295">
        <v>13170</v>
      </c>
      <c r="H295" t="s">
        <v>567</v>
      </c>
      <c r="I295">
        <v>33</v>
      </c>
      <c r="J295" t="s">
        <v>160</v>
      </c>
      <c r="K295" s="21">
        <v>8000000</v>
      </c>
      <c r="L295" s="21">
        <v>5035826.2699999996</v>
      </c>
      <c r="M295" s="21">
        <v>5005020.6900000004</v>
      </c>
      <c r="N295" s="21">
        <v>4525545.28</v>
      </c>
      <c r="O295" s="21">
        <v>4525545.28</v>
      </c>
      <c r="P295" s="22" t="e">
        <f>VLOOKUP(Tabela1[[#This Row],[cdsubacao]],LDO!$B$2:$D$115,3,0)</f>
        <v>#N/A</v>
      </c>
      <c r="Q295" s="22" t="str">
        <f>CONCATENATE(Tabela1[[#This Row],[cdunidadegestora]]," - ",Tabela1[[#This Row],[nmunidadegestora]])</f>
        <v>160084 - Fundo de Melhoria da Polícia Civil</v>
      </c>
      <c r="R295" s="22" t="str">
        <f>CONCATENATE(Tabela1[[#This Row],[cdfuncao]]," - ",Tabela1[[#This Row],[nmfuncao]])</f>
        <v>6 - Segurança Pública</v>
      </c>
      <c r="S295" s="23" t="e">
        <f>VLOOKUP(Tabela1[[#This Row],[cdsubacao]],LDO!$B$2:$E$115,4,0)</f>
        <v>#N/A</v>
      </c>
      <c r="T295" s="23" t="str">
        <f>CONCATENATE(Tabela1[[#This Row],[cdprograma]]," - ",Tabela1[[#This Row],[nmprograma]])</f>
        <v>707 - Suporte Institucional Integrado</v>
      </c>
    </row>
    <row r="296" spans="1:20" x14ac:dyDescent="0.25">
      <c r="A296">
        <v>410057</v>
      </c>
      <c r="B296" t="s">
        <v>249</v>
      </c>
      <c r="C296">
        <v>12</v>
      </c>
      <c r="D296" t="s">
        <v>188</v>
      </c>
      <c r="E296">
        <v>610</v>
      </c>
      <c r="F296" t="s">
        <v>189</v>
      </c>
      <c r="G296">
        <v>13854</v>
      </c>
      <c r="H296" t="s">
        <v>343</v>
      </c>
      <c r="I296">
        <v>33</v>
      </c>
      <c r="J296" t="s">
        <v>160</v>
      </c>
      <c r="K296" s="21">
        <v>448091</v>
      </c>
      <c r="L296" s="21">
        <v>48850</v>
      </c>
      <c r="M296" s="21">
        <v>48850</v>
      </c>
      <c r="N296" s="21">
        <v>48850</v>
      </c>
      <c r="O296" s="21">
        <v>48850</v>
      </c>
      <c r="P296" s="22" t="e">
        <f>VLOOKUP(Tabela1[[#This Row],[cdsubacao]],LDO!$B$2:$D$115,3,0)</f>
        <v>#N/A</v>
      </c>
      <c r="Q296" s="22" t="str">
        <f>CONCATENATE(Tabela1[[#This Row],[cdunidadegestora]]," - ",Tabela1[[#This Row],[nmunidadegestora]])</f>
        <v>410057 - Agência de Desenvolvimento Regional de Araranguá</v>
      </c>
      <c r="R296" s="22" t="str">
        <f>CONCATENATE(Tabela1[[#This Row],[cdfuncao]]," - ",Tabela1[[#This Row],[nmfuncao]])</f>
        <v>12 - Educação</v>
      </c>
      <c r="S296" s="23" t="e">
        <f>VLOOKUP(Tabela1[[#This Row],[cdsubacao]],LDO!$B$2:$E$115,4,0)</f>
        <v>#N/A</v>
      </c>
      <c r="T296" s="23" t="str">
        <f>CONCATENATE(Tabela1[[#This Row],[cdprograma]]," - ",Tabela1[[#This Row],[nmprograma]])</f>
        <v>610 - Educação Básica com Qualidade e Equidade</v>
      </c>
    </row>
    <row r="297" spans="1:20" x14ac:dyDescent="0.25">
      <c r="A297">
        <v>270024</v>
      </c>
      <c r="B297" t="s">
        <v>372</v>
      </c>
      <c r="C297">
        <v>19</v>
      </c>
      <c r="D297" t="s">
        <v>373</v>
      </c>
      <c r="E297">
        <v>230</v>
      </c>
      <c r="F297" t="s">
        <v>568</v>
      </c>
      <c r="G297">
        <v>11454</v>
      </c>
      <c r="H297" t="s">
        <v>569</v>
      </c>
      <c r="I297">
        <v>33</v>
      </c>
      <c r="J297" t="s">
        <v>160</v>
      </c>
      <c r="K297" s="21">
        <v>8664394</v>
      </c>
      <c r="L297" s="21">
        <v>5171691.95</v>
      </c>
      <c r="M297" s="21">
        <v>4517122.2300000004</v>
      </c>
      <c r="N297" s="21">
        <v>4517122.2300000004</v>
      </c>
      <c r="O297" s="21">
        <v>4517122.2300000004</v>
      </c>
      <c r="P297" s="22" t="e">
        <f>VLOOKUP(Tabela1[[#This Row],[cdsubacao]],LDO!$B$2:$D$115,3,0)</f>
        <v>#N/A</v>
      </c>
      <c r="Q297" s="22" t="str">
        <f>CONCATENATE(Tabela1[[#This Row],[cdunidadegestora]]," - ",Tabela1[[#This Row],[nmunidadegestora]])</f>
        <v>270024 - Fundação de Amparo à Pesquisa e Inovação do Estado de Santa Catarina</v>
      </c>
      <c r="R297" s="22" t="str">
        <f>CONCATENATE(Tabela1[[#This Row],[cdfuncao]]," - ",Tabela1[[#This Row],[nmfuncao]])</f>
        <v>19 - Ciência e Tecnologia</v>
      </c>
      <c r="S297" s="23" t="e">
        <f>VLOOKUP(Tabela1[[#This Row],[cdsubacao]],LDO!$B$2:$E$115,4,0)</f>
        <v>#N/A</v>
      </c>
      <c r="T297" s="23" t="str">
        <f>CONCATENATE(Tabela1[[#This Row],[cdprograma]]," - ",Tabela1[[#This Row],[nmprograma]])</f>
        <v>230 - CTI - Fomento à Ciência, Tecnologia e Inovação</v>
      </c>
    </row>
    <row r="298" spans="1:20" x14ac:dyDescent="0.25">
      <c r="A298">
        <v>410002</v>
      </c>
      <c r="B298" t="s">
        <v>516</v>
      </c>
      <c r="C298">
        <v>3</v>
      </c>
      <c r="D298" t="s">
        <v>306</v>
      </c>
      <c r="E298">
        <v>900</v>
      </c>
      <c r="F298" t="s">
        <v>176</v>
      </c>
      <c r="G298">
        <v>8008</v>
      </c>
      <c r="H298" t="s">
        <v>570</v>
      </c>
      <c r="I298">
        <v>33</v>
      </c>
      <c r="J298" t="s">
        <v>160</v>
      </c>
      <c r="K298" s="21">
        <v>531193</v>
      </c>
      <c r="L298" s="21">
        <v>20150.5</v>
      </c>
      <c r="M298" s="21">
        <v>20150.5</v>
      </c>
      <c r="N298" s="21">
        <v>16505.7</v>
      </c>
      <c r="O298" s="21">
        <v>16505.7</v>
      </c>
      <c r="P298" s="22" t="e">
        <f>VLOOKUP(Tabela1[[#This Row],[cdsubacao]],LDO!$B$2:$D$115,3,0)</f>
        <v>#N/A</v>
      </c>
      <c r="Q298" s="22" t="str">
        <f>CONCATENATE(Tabela1[[#This Row],[cdunidadegestora]]," - ",Tabela1[[#This Row],[nmunidadegestora]])</f>
        <v>410002 - Procuradoria Geral do Estado</v>
      </c>
      <c r="R298" s="22" t="str">
        <f>CONCATENATE(Tabela1[[#This Row],[cdfuncao]]," - ",Tabela1[[#This Row],[nmfuncao]])</f>
        <v>3 - Essencial à Justiça</v>
      </c>
      <c r="S298" s="23" t="e">
        <f>VLOOKUP(Tabela1[[#This Row],[cdsubacao]],LDO!$B$2:$E$115,4,0)</f>
        <v>#N/A</v>
      </c>
      <c r="T298" s="23" t="str">
        <f>CONCATENATE(Tabela1[[#This Row],[cdprograma]]," - ",Tabela1[[#This Row],[nmprograma]])</f>
        <v>900 - Gestão Administrativa - Poder Executivo</v>
      </c>
    </row>
    <row r="299" spans="1:20" x14ac:dyDescent="0.25">
      <c r="A299">
        <v>410011</v>
      </c>
      <c r="B299" t="s">
        <v>257</v>
      </c>
      <c r="C299">
        <v>23</v>
      </c>
      <c r="D299" t="s">
        <v>258</v>
      </c>
      <c r="E299">
        <v>640</v>
      </c>
      <c r="F299" t="s">
        <v>259</v>
      </c>
      <c r="G299">
        <v>11496</v>
      </c>
      <c r="H299" t="s">
        <v>571</v>
      </c>
      <c r="I299">
        <v>33</v>
      </c>
      <c r="J299" t="s">
        <v>160</v>
      </c>
      <c r="K299" s="21">
        <v>0</v>
      </c>
      <c r="L299" s="21">
        <v>281968.5</v>
      </c>
      <c r="M299" s="21">
        <v>281968.5</v>
      </c>
      <c r="N299" s="21">
        <v>281968.5</v>
      </c>
      <c r="O299" s="21">
        <v>281968.5</v>
      </c>
      <c r="P299" s="22" t="e">
        <f>VLOOKUP(Tabela1[[#This Row],[cdsubacao]],LDO!$B$2:$D$115,3,0)</f>
        <v>#N/A</v>
      </c>
      <c r="Q299" s="22" t="str">
        <f>CONCATENATE(Tabela1[[#This Row],[cdunidadegestora]]," - ",Tabela1[[#This Row],[nmunidadegestora]])</f>
        <v>410011 - Agência de Desenvolvimento do Turismo de Santa Catarina</v>
      </c>
      <c r="R299" s="22" t="str">
        <f>CONCATENATE(Tabela1[[#This Row],[cdfuncao]]," - ",Tabela1[[#This Row],[nmfuncao]])</f>
        <v>23 - Comércio e Serviços</v>
      </c>
      <c r="S299" s="23" t="e">
        <f>VLOOKUP(Tabela1[[#This Row],[cdsubacao]],LDO!$B$2:$E$115,4,0)</f>
        <v>#N/A</v>
      </c>
      <c r="T299" s="23" t="str">
        <f>CONCATENATE(Tabela1[[#This Row],[cdprograma]]," - ",Tabela1[[#This Row],[nmprograma]])</f>
        <v>640 - Desenvolvimento do Turismo Catarinense</v>
      </c>
    </row>
    <row r="300" spans="1:20" x14ac:dyDescent="0.25">
      <c r="A300">
        <v>410041</v>
      </c>
      <c r="B300" t="s">
        <v>471</v>
      </c>
      <c r="C300">
        <v>4</v>
      </c>
      <c r="D300" t="s">
        <v>169</v>
      </c>
      <c r="E300">
        <v>850</v>
      </c>
      <c r="F300" t="s">
        <v>163</v>
      </c>
      <c r="G300">
        <v>13696</v>
      </c>
      <c r="H300" t="s">
        <v>572</v>
      </c>
      <c r="I300">
        <v>31</v>
      </c>
      <c r="J300" t="s">
        <v>165</v>
      </c>
      <c r="K300" s="21">
        <v>2409154</v>
      </c>
      <c r="L300" s="21">
        <v>374399.68</v>
      </c>
      <c r="M300" s="21">
        <v>374399.68</v>
      </c>
      <c r="N300" s="21">
        <v>374399.68</v>
      </c>
      <c r="O300" s="21">
        <v>374399.68</v>
      </c>
      <c r="P300" s="22" t="e">
        <f>VLOOKUP(Tabela1[[#This Row],[cdsubacao]],LDO!$B$2:$D$115,3,0)</f>
        <v>#N/A</v>
      </c>
      <c r="Q300" s="22" t="str">
        <f>CONCATENATE(Tabela1[[#This Row],[cdunidadegestora]]," - ",Tabela1[[#This Row],[nmunidadegestora]])</f>
        <v>410041 - Agência de Desenvolvimento Regional de Xanxerê</v>
      </c>
      <c r="R300" s="22" t="str">
        <f>CONCATENATE(Tabela1[[#This Row],[cdfuncao]]," - ",Tabela1[[#This Row],[nmfuncao]])</f>
        <v>4 - Administração</v>
      </c>
      <c r="S300" s="23" t="e">
        <f>VLOOKUP(Tabela1[[#This Row],[cdsubacao]],LDO!$B$2:$E$115,4,0)</f>
        <v>#N/A</v>
      </c>
      <c r="T30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01" spans="1:20" x14ac:dyDescent="0.25">
      <c r="A301">
        <v>540096</v>
      </c>
      <c r="B301" t="s">
        <v>235</v>
      </c>
      <c r="C301">
        <v>14</v>
      </c>
      <c r="D301" t="s">
        <v>216</v>
      </c>
      <c r="E301">
        <v>740</v>
      </c>
      <c r="F301" t="s">
        <v>236</v>
      </c>
      <c r="G301">
        <v>10926</v>
      </c>
      <c r="H301" t="s">
        <v>573</v>
      </c>
      <c r="I301">
        <v>31</v>
      </c>
      <c r="J301" t="s">
        <v>165</v>
      </c>
      <c r="K301" s="21">
        <v>496000000</v>
      </c>
      <c r="L301" s="21">
        <v>572731677.37</v>
      </c>
      <c r="M301" s="21">
        <v>571693370.72000003</v>
      </c>
      <c r="N301" s="21">
        <v>571693370.72000003</v>
      </c>
      <c r="O301" s="21">
        <v>570154805.87</v>
      </c>
      <c r="P301" s="22" t="e">
        <f>VLOOKUP(Tabela1[[#This Row],[cdsubacao]],LDO!$B$2:$D$115,3,0)</f>
        <v>#N/A</v>
      </c>
      <c r="Q301" s="22" t="str">
        <f>CONCATENATE(Tabela1[[#This Row],[cdunidadegestora]]," - ",Tabela1[[#This Row],[nmunidadegestora]])</f>
        <v>540096 - Fundo Penitenciário do Estado de Santa Catarina - FUPESC</v>
      </c>
      <c r="R301" s="22" t="str">
        <f>CONCATENATE(Tabela1[[#This Row],[cdfuncao]]," - ",Tabela1[[#This Row],[nmfuncao]])</f>
        <v>14 - Direitos da Cidadania</v>
      </c>
      <c r="S301" s="23" t="e">
        <f>VLOOKUP(Tabela1[[#This Row],[cdsubacao]],LDO!$B$2:$E$115,4,0)</f>
        <v>#N/A</v>
      </c>
      <c r="T301" s="23" t="str">
        <f>CONCATENATE(Tabela1[[#This Row],[cdprograma]]," - ",Tabela1[[#This Row],[nmprograma]])</f>
        <v>740 - Gestão do Sistema Prisional e Socioeducativo</v>
      </c>
    </row>
    <row r="302" spans="1:20" x14ac:dyDescent="0.25">
      <c r="A302">
        <v>540096</v>
      </c>
      <c r="B302" t="s">
        <v>235</v>
      </c>
      <c r="C302">
        <v>14</v>
      </c>
      <c r="D302" t="s">
        <v>216</v>
      </c>
      <c r="E302">
        <v>740</v>
      </c>
      <c r="F302" t="s">
        <v>236</v>
      </c>
      <c r="G302">
        <v>11042</v>
      </c>
      <c r="H302" t="s">
        <v>574</v>
      </c>
      <c r="I302">
        <v>33</v>
      </c>
      <c r="J302" t="s">
        <v>160</v>
      </c>
      <c r="K302" s="21">
        <v>110000000</v>
      </c>
      <c r="L302" s="21">
        <v>148043386.12</v>
      </c>
      <c r="M302" s="21">
        <v>147850410.94</v>
      </c>
      <c r="N302" s="21">
        <v>137190260.91</v>
      </c>
      <c r="O302" s="21">
        <v>100807183.08</v>
      </c>
      <c r="P302" s="22" t="e">
        <f>VLOOKUP(Tabela1[[#This Row],[cdsubacao]],LDO!$B$2:$D$115,3,0)</f>
        <v>#N/A</v>
      </c>
      <c r="Q302" s="22" t="str">
        <f>CONCATENATE(Tabela1[[#This Row],[cdunidadegestora]]," - ",Tabela1[[#This Row],[nmunidadegestora]])</f>
        <v>540096 - Fundo Penitenciário do Estado de Santa Catarina - FUPESC</v>
      </c>
      <c r="R302" s="22" t="str">
        <f>CONCATENATE(Tabela1[[#This Row],[cdfuncao]]," - ",Tabela1[[#This Row],[nmfuncao]])</f>
        <v>14 - Direitos da Cidadania</v>
      </c>
      <c r="S302" s="23" t="e">
        <f>VLOOKUP(Tabela1[[#This Row],[cdsubacao]],LDO!$B$2:$E$115,4,0)</f>
        <v>#N/A</v>
      </c>
      <c r="T302" s="23" t="str">
        <f>CONCATENATE(Tabela1[[#This Row],[cdprograma]]," - ",Tabela1[[#This Row],[nmprograma]])</f>
        <v>740 - Gestão do Sistema Prisional e Socioeducativo</v>
      </c>
    </row>
    <row r="303" spans="1:20" x14ac:dyDescent="0.25">
      <c r="A303">
        <v>520001</v>
      </c>
      <c r="B303" t="s">
        <v>291</v>
      </c>
      <c r="C303">
        <v>4</v>
      </c>
      <c r="D303" t="s">
        <v>169</v>
      </c>
      <c r="E303">
        <v>830</v>
      </c>
      <c r="F303" t="s">
        <v>575</v>
      </c>
      <c r="G303">
        <v>11397</v>
      </c>
      <c r="H303" t="s">
        <v>576</v>
      </c>
      <c r="I303">
        <v>44</v>
      </c>
      <c r="J303" t="s">
        <v>219</v>
      </c>
      <c r="K303" s="21">
        <v>8000000</v>
      </c>
      <c r="L303" s="21">
        <v>11298375.67</v>
      </c>
      <c r="M303" s="21">
        <v>11298375.67</v>
      </c>
      <c r="N303" s="21">
        <v>10636511.029999999</v>
      </c>
      <c r="O303" s="21">
        <v>9619772.0899999999</v>
      </c>
      <c r="P303" s="22" t="e">
        <f>VLOOKUP(Tabela1[[#This Row],[cdsubacao]],LDO!$B$2:$D$115,3,0)</f>
        <v>#N/A</v>
      </c>
      <c r="Q303" s="22" t="str">
        <f>CONCATENATE(Tabela1[[#This Row],[cdunidadegestora]]," - ",Tabela1[[#This Row],[nmunidadegestora]])</f>
        <v>520001 - Secretaria de Estado da Fazenda</v>
      </c>
      <c r="R303" s="22" t="str">
        <f>CONCATENATE(Tabela1[[#This Row],[cdfuncao]]," - ",Tabela1[[#This Row],[nmfuncao]])</f>
        <v>4 - Administração</v>
      </c>
      <c r="S303" s="23" t="e">
        <f>VLOOKUP(Tabela1[[#This Row],[cdsubacao]],LDO!$B$2:$E$115,4,0)</f>
        <v>#N/A</v>
      </c>
      <c r="T303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304" spans="1:20" x14ac:dyDescent="0.25">
      <c r="A304">
        <v>450001</v>
      </c>
      <c r="B304" t="s">
        <v>318</v>
      </c>
      <c r="C304">
        <v>12</v>
      </c>
      <c r="D304" t="s">
        <v>188</v>
      </c>
      <c r="E304">
        <v>610</v>
      </c>
      <c r="F304" t="s">
        <v>189</v>
      </c>
      <c r="G304">
        <v>11562</v>
      </c>
      <c r="H304" t="s">
        <v>577</v>
      </c>
      <c r="I304">
        <v>44</v>
      </c>
      <c r="J304" t="s">
        <v>219</v>
      </c>
      <c r="K304" s="21">
        <v>25500000</v>
      </c>
      <c r="L304" s="21">
        <v>138549461.27000001</v>
      </c>
      <c r="M304" s="21">
        <v>84961812.469999999</v>
      </c>
      <c r="N304" s="21">
        <v>84851731.370000005</v>
      </c>
      <c r="O304" s="21">
        <v>84851731.370000005</v>
      </c>
      <c r="P304" s="22" t="e">
        <f>VLOOKUP(Tabela1[[#This Row],[cdsubacao]],LDO!$B$2:$D$115,3,0)</f>
        <v>#N/A</v>
      </c>
      <c r="Q304" s="22" t="str">
        <f>CONCATENATE(Tabela1[[#This Row],[cdunidadegestora]]," - ",Tabela1[[#This Row],[nmunidadegestora]])</f>
        <v>450001 - Secretaria de Estado da Educação</v>
      </c>
      <c r="R304" s="22" t="str">
        <f>CONCATENATE(Tabela1[[#This Row],[cdfuncao]]," - ",Tabela1[[#This Row],[nmfuncao]])</f>
        <v>12 - Educação</v>
      </c>
      <c r="S304" s="23" t="e">
        <f>VLOOKUP(Tabela1[[#This Row],[cdsubacao]],LDO!$B$2:$E$115,4,0)</f>
        <v>#N/A</v>
      </c>
      <c r="T304" s="23" t="str">
        <f>CONCATENATE(Tabela1[[#This Row],[cdprograma]]," - ",Tabela1[[#This Row],[nmprograma]])</f>
        <v>610 - Educação Básica com Qualidade e Equidade</v>
      </c>
    </row>
    <row r="305" spans="1:20" x14ac:dyDescent="0.25">
      <c r="A305">
        <v>480091</v>
      </c>
      <c r="B305" t="s">
        <v>157</v>
      </c>
      <c r="C305">
        <v>10</v>
      </c>
      <c r="D305" t="s">
        <v>158</v>
      </c>
      <c r="E305">
        <v>430</v>
      </c>
      <c r="F305" t="s">
        <v>159</v>
      </c>
      <c r="G305">
        <v>13262</v>
      </c>
      <c r="H305" t="s">
        <v>578</v>
      </c>
      <c r="I305">
        <v>33</v>
      </c>
      <c r="J305" t="s">
        <v>160</v>
      </c>
      <c r="K305" s="21">
        <v>360000</v>
      </c>
      <c r="L305" s="21">
        <v>1078951.6399999999</v>
      </c>
      <c r="M305" s="21">
        <v>152406.62</v>
      </c>
      <c r="N305" s="21">
        <v>127834.06</v>
      </c>
      <c r="O305" s="21">
        <v>126213.85</v>
      </c>
      <c r="P305" s="22" t="e">
        <f>VLOOKUP(Tabela1[[#This Row],[cdsubacao]],LDO!$B$2:$D$115,3,0)</f>
        <v>#N/A</v>
      </c>
      <c r="Q305" s="22" t="str">
        <f>CONCATENATE(Tabela1[[#This Row],[cdunidadegestora]]," - ",Tabela1[[#This Row],[nmunidadegestora]])</f>
        <v>480091 - Fundo Estadual de Saúde</v>
      </c>
      <c r="R305" s="22" t="str">
        <f>CONCATENATE(Tabela1[[#This Row],[cdfuncao]]," - ",Tabela1[[#This Row],[nmfuncao]])</f>
        <v>10 - Saúde</v>
      </c>
      <c r="S305" s="23" t="e">
        <f>VLOOKUP(Tabela1[[#This Row],[cdsubacao]],LDO!$B$2:$E$115,4,0)</f>
        <v>#N/A</v>
      </c>
      <c r="T305" s="23" t="str">
        <f>CONCATENATE(Tabela1[[#This Row],[cdprograma]]," - ",Tabela1[[#This Row],[nmprograma]])</f>
        <v>430 - Atenção de Média e Alta Complexidade Ambulatorial e Hospitalar</v>
      </c>
    </row>
    <row r="306" spans="1:20" x14ac:dyDescent="0.25">
      <c r="A306">
        <v>470022</v>
      </c>
      <c r="B306" t="s">
        <v>161</v>
      </c>
      <c r="C306">
        <v>9</v>
      </c>
      <c r="D306" t="s">
        <v>162</v>
      </c>
      <c r="E306">
        <v>850</v>
      </c>
      <c r="F306" t="s">
        <v>163</v>
      </c>
      <c r="G306">
        <v>2297</v>
      </c>
      <c r="H306" t="s">
        <v>579</v>
      </c>
      <c r="I306">
        <v>33</v>
      </c>
      <c r="J306" t="s">
        <v>160</v>
      </c>
      <c r="K306" s="21">
        <v>100000</v>
      </c>
      <c r="L306" s="21">
        <v>557233</v>
      </c>
      <c r="M306" s="21">
        <v>377916.22</v>
      </c>
      <c r="N306" s="21">
        <v>377916.22</v>
      </c>
      <c r="O306" s="21">
        <v>377916.22</v>
      </c>
      <c r="P306" s="22" t="e">
        <f>VLOOKUP(Tabela1[[#This Row],[cdsubacao]],LDO!$B$2:$D$115,3,0)</f>
        <v>#N/A</v>
      </c>
      <c r="Q306" s="22" t="str">
        <f>CONCATENATE(Tabela1[[#This Row],[cdunidadegestora]]," - ",Tabela1[[#This Row],[nmunidadegestora]])</f>
        <v>470022 - Instituto de Previdência do Estado de Santa Catarina</v>
      </c>
      <c r="R306" s="22" t="str">
        <f>CONCATENATE(Tabela1[[#This Row],[cdfuncao]]," - ",Tabela1[[#This Row],[nmfuncao]])</f>
        <v>9 - Previdência Social</v>
      </c>
      <c r="S306" s="23" t="e">
        <f>VLOOKUP(Tabela1[[#This Row],[cdsubacao]],LDO!$B$2:$E$115,4,0)</f>
        <v>#N/A</v>
      </c>
      <c r="T30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07" spans="1:20" x14ac:dyDescent="0.25">
      <c r="A307">
        <v>450001</v>
      </c>
      <c r="B307" t="s">
        <v>318</v>
      </c>
      <c r="C307">
        <v>12</v>
      </c>
      <c r="D307" t="s">
        <v>188</v>
      </c>
      <c r="E307">
        <v>990</v>
      </c>
      <c r="F307" t="s">
        <v>172</v>
      </c>
      <c r="G307">
        <v>14226</v>
      </c>
      <c r="H307" t="s">
        <v>580</v>
      </c>
      <c r="I307">
        <v>32</v>
      </c>
      <c r="J307" t="s">
        <v>581</v>
      </c>
      <c r="K307" s="21">
        <v>23000000</v>
      </c>
      <c r="L307" s="21">
        <v>455092.32</v>
      </c>
      <c r="M307" s="21">
        <v>0</v>
      </c>
      <c r="N307" s="21">
        <v>0</v>
      </c>
      <c r="O307" s="21">
        <v>0</v>
      </c>
      <c r="P307" s="22" t="e">
        <f>VLOOKUP(Tabela1[[#This Row],[cdsubacao]],LDO!$B$2:$D$115,3,0)</f>
        <v>#N/A</v>
      </c>
      <c r="Q307" s="22" t="str">
        <f>CONCATENATE(Tabela1[[#This Row],[cdunidadegestora]]," - ",Tabela1[[#This Row],[nmunidadegestora]])</f>
        <v>450001 - Secretaria de Estado da Educação</v>
      </c>
      <c r="R307" s="22" t="str">
        <f>CONCATENATE(Tabela1[[#This Row],[cdfuncao]]," - ",Tabela1[[#This Row],[nmfuncao]])</f>
        <v>12 - Educação</v>
      </c>
      <c r="S307" s="23" t="e">
        <f>VLOOKUP(Tabela1[[#This Row],[cdsubacao]],LDO!$B$2:$E$115,4,0)</f>
        <v>#N/A</v>
      </c>
      <c r="T307" s="23" t="str">
        <f>CONCATENATE(Tabela1[[#This Row],[cdprograma]]," - ",Tabela1[[#This Row],[nmprograma]])</f>
        <v>990 - Encargos Especiais</v>
      </c>
    </row>
    <row r="308" spans="1:20" x14ac:dyDescent="0.25">
      <c r="A308">
        <v>470076</v>
      </c>
      <c r="B308" t="s">
        <v>240</v>
      </c>
      <c r="C308">
        <v>9</v>
      </c>
      <c r="D308" t="s">
        <v>162</v>
      </c>
      <c r="E308">
        <v>860</v>
      </c>
      <c r="F308" t="s">
        <v>241</v>
      </c>
      <c r="G308">
        <v>9359</v>
      </c>
      <c r="H308" t="s">
        <v>582</v>
      </c>
      <c r="I308">
        <v>31</v>
      </c>
      <c r="J308" t="s">
        <v>165</v>
      </c>
      <c r="K308" s="21">
        <v>85749850</v>
      </c>
      <c r="L308" s="21">
        <v>11479292.369999999</v>
      </c>
      <c r="M308" s="21">
        <v>0</v>
      </c>
      <c r="N308" s="21">
        <v>0</v>
      </c>
      <c r="O308" s="21">
        <v>0</v>
      </c>
      <c r="P308" s="22" t="e">
        <f>VLOOKUP(Tabela1[[#This Row],[cdsubacao]],LDO!$B$2:$D$115,3,0)</f>
        <v>#N/A</v>
      </c>
      <c r="Q308" s="22" t="str">
        <f>CONCATENATE(Tabela1[[#This Row],[cdunidadegestora]]," - ",Tabela1[[#This Row],[nmunidadegestora]])</f>
        <v>470076 - Fundo Financeiro</v>
      </c>
      <c r="R308" s="22" t="str">
        <f>CONCATENATE(Tabela1[[#This Row],[cdfuncao]]," - ",Tabela1[[#This Row],[nmfuncao]])</f>
        <v>9 - Previdência Social</v>
      </c>
      <c r="S308" s="23" t="e">
        <f>VLOOKUP(Tabela1[[#This Row],[cdsubacao]],LDO!$B$2:$E$115,4,0)</f>
        <v>#N/A</v>
      </c>
      <c r="T308" s="23" t="str">
        <f>CONCATENATE(Tabela1[[#This Row],[cdprograma]]," - ",Tabela1[[#This Row],[nmprograma]])</f>
        <v>860 - Gestão Previdenciária</v>
      </c>
    </row>
    <row r="309" spans="1:20" x14ac:dyDescent="0.25">
      <c r="A309">
        <v>530001</v>
      </c>
      <c r="B309" t="s">
        <v>178</v>
      </c>
      <c r="C309">
        <v>26</v>
      </c>
      <c r="D309" t="s">
        <v>179</v>
      </c>
      <c r="E309">
        <v>120</v>
      </c>
      <c r="F309" t="s">
        <v>424</v>
      </c>
      <c r="G309">
        <v>5693</v>
      </c>
      <c r="H309" t="s">
        <v>583</v>
      </c>
      <c r="I309">
        <v>33</v>
      </c>
      <c r="J309" t="s">
        <v>160</v>
      </c>
      <c r="K309" s="21">
        <v>400000</v>
      </c>
      <c r="L309" s="21">
        <v>147504.5</v>
      </c>
      <c r="M309" s="21">
        <v>147504.5</v>
      </c>
      <c r="N309" s="21">
        <v>147504.5</v>
      </c>
      <c r="O309" s="21">
        <v>147504.5</v>
      </c>
      <c r="P309" s="22" t="e">
        <f>VLOOKUP(Tabela1[[#This Row],[cdsubacao]],LDO!$B$2:$D$115,3,0)</f>
        <v>#N/A</v>
      </c>
      <c r="Q309" s="22" t="str">
        <f>CONCATENATE(Tabela1[[#This Row],[cdunidadegestora]]," - ",Tabela1[[#This Row],[nmunidadegestora]])</f>
        <v>530001 - Secretaria de Estado da Infraestrutura e Mobilidade</v>
      </c>
      <c r="R309" s="22" t="str">
        <f>CONCATENATE(Tabela1[[#This Row],[cdfuncao]]," - ",Tabela1[[#This Row],[nmfuncao]])</f>
        <v>26 - Transporte</v>
      </c>
      <c r="S309" s="23" t="e">
        <f>VLOOKUP(Tabela1[[#This Row],[cdsubacao]],LDO!$B$2:$E$115,4,0)</f>
        <v>#N/A</v>
      </c>
      <c r="T309" s="23" t="str">
        <f>CONCATENATE(Tabela1[[#This Row],[cdprograma]]," - ",Tabela1[[#This Row],[nmprograma]])</f>
        <v>120 - Integração Logística</v>
      </c>
    </row>
    <row r="310" spans="1:20" x14ac:dyDescent="0.25">
      <c r="A310">
        <v>410094</v>
      </c>
      <c r="B310" t="s">
        <v>245</v>
      </c>
      <c r="C310">
        <v>6</v>
      </c>
      <c r="D310" t="s">
        <v>182</v>
      </c>
      <c r="E310">
        <v>730</v>
      </c>
      <c r="F310" t="s">
        <v>315</v>
      </c>
      <c r="G310">
        <v>11107</v>
      </c>
      <c r="H310" t="s">
        <v>479</v>
      </c>
      <c r="I310">
        <v>33</v>
      </c>
      <c r="J310" t="s">
        <v>160</v>
      </c>
      <c r="K310" s="21">
        <v>4500000</v>
      </c>
      <c r="L310" s="21">
        <v>218730.47</v>
      </c>
      <c r="M310" s="21">
        <v>0</v>
      </c>
      <c r="N310" s="21">
        <v>0</v>
      </c>
      <c r="O310" s="21">
        <v>0</v>
      </c>
      <c r="P310" s="22" t="e">
        <f>VLOOKUP(Tabela1[[#This Row],[cdsubacao]],LDO!$B$2:$D$115,3,0)</f>
        <v>#N/A</v>
      </c>
      <c r="Q310" s="22" t="str">
        <f>CONCATENATE(Tabela1[[#This Row],[cdunidadegestora]]," - ",Tabela1[[#This Row],[nmunidadegestora]])</f>
        <v>410094 - Fundo de Desenvolvimento Social</v>
      </c>
      <c r="R310" s="22" t="str">
        <f>CONCATENATE(Tabela1[[#This Row],[cdfuncao]]," - ",Tabela1[[#This Row],[nmfuncao]])</f>
        <v>6 - Segurança Pública</v>
      </c>
      <c r="S310" s="23" t="e">
        <f>VLOOKUP(Tabela1[[#This Row],[cdsubacao]],LDO!$B$2:$E$115,4,0)</f>
        <v>#N/A</v>
      </c>
      <c r="T310" s="23" t="str">
        <f>CONCATENATE(Tabela1[[#This Row],[cdprograma]]," - ",Tabela1[[#This Row],[nmprograma]])</f>
        <v>730 - Gestão de Riscos</v>
      </c>
    </row>
    <row r="311" spans="1:20" x14ac:dyDescent="0.25">
      <c r="A311">
        <v>410055</v>
      </c>
      <c r="B311" t="s">
        <v>447</v>
      </c>
      <c r="C311">
        <v>12</v>
      </c>
      <c r="D311" t="s">
        <v>188</v>
      </c>
      <c r="E311">
        <v>610</v>
      </c>
      <c r="F311" t="s">
        <v>189</v>
      </c>
      <c r="G311">
        <v>13776</v>
      </c>
      <c r="H311" t="s">
        <v>584</v>
      </c>
      <c r="I311">
        <v>33</v>
      </c>
      <c r="J311" t="s">
        <v>160</v>
      </c>
      <c r="K311" s="21">
        <v>571215</v>
      </c>
      <c r="L311" s="21">
        <v>19158.89</v>
      </c>
      <c r="M311" s="21">
        <v>19158.89</v>
      </c>
      <c r="N311" s="21">
        <v>19158.89</v>
      </c>
      <c r="O311" s="21">
        <v>19158.89</v>
      </c>
      <c r="P311" s="22" t="e">
        <f>VLOOKUP(Tabela1[[#This Row],[cdsubacao]],LDO!$B$2:$D$115,3,0)</f>
        <v>#N/A</v>
      </c>
      <c r="Q311" s="22" t="str">
        <f>CONCATENATE(Tabela1[[#This Row],[cdunidadegestora]]," - ",Tabela1[[#This Row],[nmunidadegestora]])</f>
        <v>410055 - Agência de Desenvolvimento Regional de Tubarão</v>
      </c>
      <c r="R311" s="22" t="str">
        <f>CONCATENATE(Tabela1[[#This Row],[cdfuncao]]," - ",Tabela1[[#This Row],[nmfuncao]])</f>
        <v>12 - Educação</v>
      </c>
      <c r="S311" s="23" t="e">
        <f>VLOOKUP(Tabela1[[#This Row],[cdsubacao]],LDO!$B$2:$E$115,4,0)</f>
        <v>#N/A</v>
      </c>
      <c r="T311" s="23" t="str">
        <f>CONCATENATE(Tabela1[[#This Row],[cdprograma]]," - ",Tabela1[[#This Row],[nmprograma]])</f>
        <v>610 - Educação Básica com Qualidade e Equidade</v>
      </c>
    </row>
    <row r="312" spans="1:20" x14ac:dyDescent="0.25">
      <c r="A312">
        <v>480091</v>
      </c>
      <c r="B312" t="s">
        <v>157</v>
      </c>
      <c r="C312">
        <v>10</v>
      </c>
      <c r="D312" t="s">
        <v>158</v>
      </c>
      <c r="E312">
        <v>430</v>
      </c>
      <c r="F312" t="s">
        <v>159</v>
      </c>
      <c r="G312">
        <v>13328</v>
      </c>
      <c r="H312" t="s">
        <v>585</v>
      </c>
      <c r="I312">
        <v>44</v>
      </c>
      <c r="J312" t="s">
        <v>219</v>
      </c>
      <c r="K312" s="21">
        <v>100000</v>
      </c>
      <c r="L312" s="21">
        <v>0</v>
      </c>
      <c r="M312" s="21">
        <v>0</v>
      </c>
      <c r="N312" s="21">
        <v>0</v>
      </c>
      <c r="O312" s="21">
        <v>0</v>
      </c>
      <c r="P312" s="22" t="e">
        <f>VLOOKUP(Tabela1[[#This Row],[cdsubacao]],LDO!$B$2:$D$115,3,0)</f>
        <v>#N/A</v>
      </c>
      <c r="Q312" s="22" t="str">
        <f>CONCATENATE(Tabela1[[#This Row],[cdunidadegestora]]," - ",Tabela1[[#This Row],[nmunidadegestora]])</f>
        <v>480091 - Fundo Estadual de Saúde</v>
      </c>
      <c r="R312" s="22" t="str">
        <f>CONCATENATE(Tabela1[[#This Row],[cdfuncao]]," - ",Tabela1[[#This Row],[nmfuncao]])</f>
        <v>10 - Saúde</v>
      </c>
      <c r="S312" s="23" t="e">
        <f>VLOOKUP(Tabela1[[#This Row],[cdsubacao]],LDO!$B$2:$E$115,4,0)</f>
        <v>#N/A</v>
      </c>
      <c r="T312" s="23" t="str">
        <f>CONCATENATE(Tabela1[[#This Row],[cdprograma]]," - ",Tabela1[[#This Row],[nmprograma]])</f>
        <v>430 - Atenção de Média e Alta Complexidade Ambulatorial e Hospitalar</v>
      </c>
    </row>
    <row r="313" spans="1:20" x14ac:dyDescent="0.25">
      <c r="A313">
        <v>260093</v>
      </c>
      <c r="B313" t="s">
        <v>453</v>
      </c>
      <c r="C313">
        <v>8</v>
      </c>
      <c r="D313" t="s">
        <v>253</v>
      </c>
      <c r="E313">
        <v>510</v>
      </c>
      <c r="F313" t="s">
        <v>454</v>
      </c>
      <c r="G313">
        <v>12393</v>
      </c>
      <c r="H313" t="s">
        <v>586</v>
      </c>
      <c r="I313">
        <v>33</v>
      </c>
      <c r="J313" t="s">
        <v>160</v>
      </c>
      <c r="K313" s="21">
        <v>2100000</v>
      </c>
      <c r="L313" s="21">
        <v>2049814.67</v>
      </c>
      <c r="M313" s="21">
        <v>2045222.07</v>
      </c>
      <c r="N313" s="21">
        <v>2045222.07</v>
      </c>
      <c r="O313" s="21">
        <v>2045222.07</v>
      </c>
      <c r="P313" s="22" t="e">
        <f>VLOOKUP(Tabela1[[#This Row],[cdsubacao]],LDO!$B$2:$D$115,3,0)</f>
        <v>#N/A</v>
      </c>
      <c r="Q313" s="22" t="str">
        <f>CONCATENATE(Tabela1[[#This Row],[cdunidadegestora]]," - ",Tabela1[[#This Row],[nmunidadegestora]])</f>
        <v>260093 - Fundo Estadual de Assistência Social</v>
      </c>
      <c r="R313" s="22" t="str">
        <f>CONCATENATE(Tabela1[[#This Row],[cdfuncao]]," - ",Tabela1[[#This Row],[nmfuncao]])</f>
        <v>8 - Assistência Social</v>
      </c>
      <c r="S313" s="23" t="e">
        <f>VLOOKUP(Tabela1[[#This Row],[cdsubacao]],LDO!$B$2:$E$115,4,0)</f>
        <v>#N/A</v>
      </c>
      <c r="T313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314" spans="1:20" x14ac:dyDescent="0.25">
      <c r="A314">
        <v>410011</v>
      </c>
      <c r="B314" t="s">
        <v>257</v>
      </c>
      <c r="C314">
        <v>23</v>
      </c>
      <c r="D314" t="s">
        <v>258</v>
      </c>
      <c r="E314">
        <v>850</v>
      </c>
      <c r="F314" t="s">
        <v>163</v>
      </c>
      <c r="G314">
        <v>14564</v>
      </c>
      <c r="H314" t="s">
        <v>587</v>
      </c>
      <c r="I314">
        <v>31</v>
      </c>
      <c r="J314" t="s">
        <v>165</v>
      </c>
      <c r="K314" s="21">
        <v>0</v>
      </c>
      <c r="L314" s="21">
        <v>1685113.04</v>
      </c>
      <c r="M314" s="21">
        <v>937206.36</v>
      </c>
      <c r="N314" s="21">
        <v>937206.36</v>
      </c>
      <c r="O314" s="21">
        <v>920674.13</v>
      </c>
      <c r="P314" s="22" t="e">
        <f>VLOOKUP(Tabela1[[#This Row],[cdsubacao]],LDO!$B$2:$D$115,3,0)</f>
        <v>#N/A</v>
      </c>
      <c r="Q314" s="22" t="str">
        <f>CONCATENATE(Tabela1[[#This Row],[cdunidadegestora]]," - ",Tabela1[[#This Row],[nmunidadegestora]])</f>
        <v>410011 - Agência de Desenvolvimento do Turismo de Santa Catarina</v>
      </c>
      <c r="R314" s="22" t="str">
        <f>CONCATENATE(Tabela1[[#This Row],[cdfuncao]]," - ",Tabela1[[#This Row],[nmfuncao]])</f>
        <v>23 - Comércio e Serviços</v>
      </c>
      <c r="S314" s="23" t="e">
        <f>VLOOKUP(Tabela1[[#This Row],[cdsubacao]],LDO!$B$2:$E$115,4,0)</f>
        <v>#N/A</v>
      </c>
      <c r="T31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15" spans="1:20" x14ac:dyDescent="0.25">
      <c r="A315">
        <v>410053</v>
      </c>
      <c r="B315" t="s">
        <v>457</v>
      </c>
      <c r="C315">
        <v>10</v>
      </c>
      <c r="D315" t="s">
        <v>158</v>
      </c>
      <c r="E315">
        <v>430</v>
      </c>
      <c r="F315" t="s">
        <v>159</v>
      </c>
      <c r="G315">
        <v>13270</v>
      </c>
      <c r="H315" t="s">
        <v>588</v>
      </c>
      <c r="I315">
        <v>33</v>
      </c>
      <c r="J315" t="s">
        <v>160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2" t="e">
        <f>VLOOKUP(Tabela1[[#This Row],[cdsubacao]],LDO!$B$2:$D$115,3,0)</f>
        <v>#N/A</v>
      </c>
      <c r="Q315" s="22" t="str">
        <f>CONCATENATE(Tabela1[[#This Row],[cdunidadegestora]]," - ",Tabela1[[#This Row],[nmunidadegestora]])</f>
        <v>410053 - Agência de Desenvolvimento Regional de Itajai</v>
      </c>
      <c r="R315" s="22" t="str">
        <f>CONCATENATE(Tabela1[[#This Row],[cdfuncao]]," - ",Tabela1[[#This Row],[nmfuncao]])</f>
        <v>10 - Saúde</v>
      </c>
      <c r="S315" s="23" t="e">
        <f>VLOOKUP(Tabela1[[#This Row],[cdsubacao]],LDO!$B$2:$E$115,4,0)</f>
        <v>#N/A</v>
      </c>
      <c r="T315" s="23" t="str">
        <f>CONCATENATE(Tabela1[[#This Row],[cdprograma]]," - ",Tabela1[[#This Row],[nmprograma]])</f>
        <v>430 - Atenção de Média e Alta Complexidade Ambulatorial e Hospitalar</v>
      </c>
    </row>
    <row r="316" spans="1:20" x14ac:dyDescent="0.25">
      <c r="A316">
        <v>450001</v>
      </c>
      <c r="B316" t="s">
        <v>318</v>
      </c>
      <c r="C316">
        <v>12</v>
      </c>
      <c r="D316" t="s">
        <v>188</v>
      </c>
      <c r="E316">
        <v>850</v>
      </c>
      <c r="F316" t="s">
        <v>163</v>
      </c>
      <c r="G316">
        <v>4824</v>
      </c>
      <c r="H316" t="s">
        <v>589</v>
      </c>
      <c r="I316">
        <v>33</v>
      </c>
      <c r="J316" t="s">
        <v>160</v>
      </c>
      <c r="K316" s="21">
        <v>1842000</v>
      </c>
      <c r="L316" s="21">
        <v>842000</v>
      </c>
      <c r="M316" s="21">
        <v>662108.32999999996</v>
      </c>
      <c r="N316" s="21">
        <v>652944.44999999995</v>
      </c>
      <c r="O316" s="21">
        <v>652944.44999999995</v>
      </c>
      <c r="P316" s="22" t="e">
        <f>VLOOKUP(Tabela1[[#This Row],[cdsubacao]],LDO!$B$2:$D$115,3,0)</f>
        <v>#N/A</v>
      </c>
      <c r="Q316" s="22" t="str">
        <f>CONCATENATE(Tabela1[[#This Row],[cdunidadegestora]]," - ",Tabela1[[#This Row],[nmunidadegestora]])</f>
        <v>450001 - Secretaria de Estado da Educação</v>
      </c>
      <c r="R316" s="22" t="str">
        <f>CONCATENATE(Tabela1[[#This Row],[cdfuncao]]," - ",Tabela1[[#This Row],[nmfuncao]])</f>
        <v>12 - Educação</v>
      </c>
      <c r="S316" s="23" t="e">
        <f>VLOOKUP(Tabela1[[#This Row],[cdsubacao]],LDO!$B$2:$E$115,4,0)</f>
        <v>#N/A</v>
      </c>
      <c r="T31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17" spans="1:20" x14ac:dyDescent="0.25">
      <c r="A317">
        <v>410039</v>
      </c>
      <c r="B317" t="s">
        <v>498</v>
      </c>
      <c r="C317">
        <v>12</v>
      </c>
      <c r="D317" t="s">
        <v>188</v>
      </c>
      <c r="E317">
        <v>610</v>
      </c>
      <c r="F317" t="s">
        <v>189</v>
      </c>
      <c r="G317">
        <v>13661</v>
      </c>
      <c r="H317" t="s">
        <v>590</v>
      </c>
      <c r="I317">
        <v>33</v>
      </c>
      <c r="J317" t="s">
        <v>160</v>
      </c>
      <c r="K317" s="21">
        <v>2159472</v>
      </c>
      <c r="L317" s="21">
        <v>7680.2</v>
      </c>
      <c r="M317" s="21">
        <v>7680.2</v>
      </c>
      <c r="N317" s="21">
        <v>7680.2</v>
      </c>
      <c r="O317" s="21">
        <v>7680.2</v>
      </c>
      <c r="P317" s="22" t="e">
        <f>VLOOKUP(Tabela1[[#This Row],[cdsubacao]],LDO!$B$2:$D$115,3,0)</f>
        <v>#N/A</v>
      </c>
      <c r="Q317" s="22" t="str">
        <f>CONCATENATE(Tabela1[[#This Row],[cdunidadegestora]]," - ",Tabela1[[#This Row],[nmunidadegestora]])</f>
        <v>410039 - Agência de Desenvolvimento Regional de São Lourenço do Oeste</v>
      </c>
      <c r="R317" s="22" t="str">
        <f>CONCATENATE(Tabela1[[#This Row],[cdfuncao]]," - ",Tabela1[[#This Row],[nmfuncao]])</f>
        <v>12 - Educação</v>
      </c>
      <c r="S317" s="23" t="e">
        <f>VLOOKUP(Tabela1[[#This Row],[cdsubacao]],LDO!$B$2:$E$115,4,0)</f>
        <v>#N/A</v>
      </c>
      <c r="T317" s="23" t="str">
        <f>CONCATENATE(Tabela1[[#This Row],[cdprograma]]," - ",Tabela1[[#This Row],[nmprograma]])</f>
        <v>610 - Educação Básica com Qualidade e Equidade</v>
      </c>
    </row>
    <row r="318" spans="1:20" x14ac:dyDescent="0.25">
      <c r="A318">
        <v>530001</v>
      </c>
      <c r="B318" t="s">
        <v>178</v>
      </c>
      <c r="C318">
        <v>26</v>
      </c>
      <c r="D318" t="s">
        <v>179</v>
      </c>
      <c r="E318">
        <v>110</v>
      </c>
      <c r="F318" t="s">
        <v>228</v>
      </c>
      <c r="G318">
        <v>14426</v>
      </c>
      <c r="H318" t="s">
        <v>591</v>
      </c>
      <c r="I318">
        <v>33</v>
      </c>
      <c r="J318" t="s">
        <v>160</v>
      </c>
      <c r="K318" s="21">
        <v>0</v>
      </c>
      <c r="L318" s="21">
        <v>646963.03</v>
      </c>
      <c r="M318" s="21">
        <v>646963.03</v>
      </c>
      <c r="N318" s="21">
        <v>442680.35</v>
      </c>
      <c r="O318" s="21">
        <v>158640.34</v>
      </c>
      <c r="P318" s="22" t="e">
        <f>VLOOKUP(Tabela1[[#This Row],[cdsubacao]],LDO!$B$2:$D$115,3,0)</f>
        <v>#N/A</v>
      </c>
      <c r="Q318" s="22" t="str">
        <f>CONCATENATE(Tabela1[[#This Row],[cdunidadegestora]]," - ",Tabela1[[#This Row],[nmunidadegestora]])</f>
        <v>530001 - Secretaria de Estado da Infraestrutura e Mobilidade</v>
      </c>
      <c r="R318" s="22" t="str">
        <f>CONCATENATE(Tabela1[[#This Row],[cdfuncao]]," - ",Tabela1[[#This Row],[nmfuncao]])</f>
        <v>26 - Transporte</v>
      </c>
      <c r="S318" s="23" t="e">
        <f>VLOOKUP(Tabela1[[#This Row],[cdsubacao]],LDO!$B$2:$E$115,4,0)</f>
        <v>#N/A</v>
      </c>
      <c r="T31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319" spans="1:20" x14ac:dyDescent="0.25">
      <c r="A319">
        <v>470001</v>
      </c>
      <c r="B319" t="s">
        <v>287</v>
      </c>
      <c r="C319">
        <v>4</v>
      </c>
      <c r="D319" t="s">
        <v>169</v>
      </c>
      <c r="E319">
        <v>850</v>
      </c>
      <c r="F319" t="s">
        <v>163</v>
      </c>
      <c r="G319">
        <v>2355</v>
      </c>
      <c r="H319" t="s">
        <v>592</v>
      </c>
      <c r="I319">
        <v>33</v>
      </c>
      <c r="J319" t="s">
        <v>160</v>
      </c>
      <c r="K319" s="21">
        <v>36735</v>
      </c>
      <c r="L319" s="21">
        <v>48255</v>
      </c>
      <c r="M319" s="21">
        <v>48255</v>
      </c>
      <c r="N319" s="21">
        <v>48255</v>
      </c>
      <c r="O319" s="21">
        <v>48255</v>
      </c>
      <c r="P319" s="22" t="e">
        <f>VLOOKUP(Tabela1[[#This Row],[cdsubacao]],LDO!$B$2:$D$115,3,0)</f>
        <v>#N/A</v>
      </c>
      <c r="Q319" s="22" t="str">
        <f>CONCATENATE(Tabela1[[#This Row],[cdunidadegestora]]," - ",Tabela1[[#This Row],[nmunidadegestora]])</f>
        <v>470001 - Secretaria de Estado da Administração</v>
      </c>
      <c r="R319" s="22" t="str">
        <f>CONCATENATE(Tabela1[[#This Row],[cdfuncao]]," - ",Tabela1[[#This Row],[nmfuncao]])</f>
        <v>4 - Administração</v>
      </c>
      <c r="S319" s="23" t="e">
        <f>VLOOKUP(Tabela1[[#This Row],[cdsubacao]],LDO!$B$2:$E$115,4,0)</f>
        <v>#N/A</v>
      </c>
      <c r="T31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20" spans="1:20" x14ac:dyDescent="0.25">
      <c r="A320">
        <v>450021</v>
      </c>
      <c r="B320" t="s">
        <v>250</v>
      </c>
      <c r="C320">
        <v>12</v>
      </c>
      <c r="D320" t="s">
        <v>188</v>
      </c>
      <c r="E320">
        <v>900</v>
      </c>
      <c r="F320" t="s">
        <v>176</v>
      </c>
      <c r="G320">
        <v>134</v>
      </c>
      <c r="H320" t="s">
        <v>593</v>
      </c>
      <c r="I320">
        <v>44</v>
      </c>
      <c r="J320" t="s">
        <v>219</v>
      </c>
      <c r="K320" s="21">
        <v>1100000</v>
      </c>
      <c r="L320" s="21">
        <v>75402</v>
      </c>
      <c r="M320" s="21">
        <v>4125</v>
      </c>
      <c r="N320" s="21">
        <v>4125</v>
      </c>
      <c r="O320" s="21">
        <v>4125</v>
      </c>
      <c r="P320" s="22" t="e">
        <f>VLOOKUP(Tabela1[[#This Row],[cdsubacao]],LDO!$B$2:$D$115,3,0)</f>
        <v>#N/A</v>
      </c>
      <c r="Q320" s="22" t="str">
        <f>CONCATENATE(Tabela1[[#This Row],[cdunidadegestora]]," - ",Tabela1[[#This Row],[nmunidadegestora]])</f>
        <v>450021 - Fundação Catarinense de Educação Especial</v>
      </c>
      <c r="R320" s="22" t="str">
        <f>CONCATENATE(Tabela1[[#This Row],[cdfuncao]]," - ",Tabela1[[#This Row],[nmfuncao]])</f>
        <v>12 - Educação</v>
      </c>
      <c r="S320" s="23" t="e">
        <f>VLOOKUP(Tabela1[[#This Row],[cdsubacao]],LDO!$B$2:$E$115,4,0)</f>
        <v>#N/A</v>
      </c>
      <c r="T320" s="23" t="str">
        <f>CONCATENATE(Tabela1[[#This Row],[cdprograma]]," - ",Tabela1[[#This Row],[nmprograma]])</f>
        <v>900 - Gestão Administrativa - Poder Executivo</v>
      </c>
    </row>
    <row r="321" spans="1:20" x14ac:dyDescent="0.25">
      <c r="A321">
        <v>520002</v>
      </c>
      <c r="B321" t="s">
        <v>171</v>
      </c>
      <c r="C321">
        <v>9</v>
      </c>
      <c r="D321" t="s">
        <v>162</v>
      </c>
      <c r="E321">
        <v>860</v>
      </c>
      <c r="F321" t="s">
        <v>241</v>
      </c>
      <c r="G321">
        <v>3267</v>
      </c>
      <c r="H321" t="s">
        <v>594</v>
      </c>
      <c r="I321">
        <v>33</v>
      </c>
      <c r="J321" t="s">
        <v>160</v>
      </c>
      <c r="K321" s="21">
        <v>1000000</v>
      </c>
      <c r="L321" s="21">
        <v>200000</v>
      </c>
      <c r="M321" s="21">
        <v>126113.39</v>
      </c>
      <c r="N321" s="21">
        <v>126113.39</v>
      </c>
      <c r="O321" s="21">
        <v>126113.39</v>
      </c>
      <c r="P321" s="22" t="e">
        <f>VLOOKUP(Tabela1[[#This Row],[cdsubacao]],LDO!$B$2:$D$115,3,0)</f>
        <v>#N/A</v>
      </c>
      <c r="Q321" s="22" t="str">
        <f>CONCATENATE(Tabela1[[#This Row],[cdunidadegestora]]," - ",Tabela1[[#This Row],[nmunidadegestora]])</f>
        <v>520002 - Encargos Gerais do Estado</v>
      </c>
      <c r="R321" s="22" t="str">
        <f>CONCATENATE(Tabela1[[#This Row],[cdfuncao]]," - ",Tabela1[[#This Row],[nmfuncao]])</f>
        <v>9 - Previdência Social</v>
      </c>
      <c r="S321" s="23" t="e">
        <f>VLOOKUP(Tabela1[[#This Row],[cdsubacao]],LDO!$B$2:$E$115,4,0)</f>
        <v>#N/A</v>
      </c>
      <c r="T321" s="23" t="str">
        <f>CONCATENATE(Tabela1[[#This Row],[cdprograma]]," - ",Tabela1[[#This Row],[nmprograma]])</f>
        <v>860 - Gestão Previdenciária</v>
      </c>
    </row>
    <row r="322" spans="1:20" x14ac:dyDescent="0.25">
      <c r="A322">
        <v>520001</v>
      </c>
      <c r="B322" t="s">
        <v>291</v>
      </c>
      <c r="C322">
        <v>4</v>
      </c>
      <c r="D322" t="s">
        <v>169</v>
      </c>
      <c r="E322">
        <v>900</v>
      </c>
      <c r="F322" t="s">
        <v>176</v>
      </c>
      <c r="G322">
        <v>11336</v>
      </c>
      <c r="H322" t="s">
        <v>595</v>
      </c>
      <c r="I322">
        <v>33</v>
      </c>
      <c r="J322" t="s">
        <v>160</v>
      </c>
      <c r="K322" s="21">
        <v>25000</v>
      </c>
      <c r="L322" s="21">
        <v>16649.939999999999</v>
      </c>
      <c r="M322" s="21">
        <v>16649.939999999999</v>
      </c>
      <c r="N322" s="21">
        <v>16649.939999999999</v>
      </c>
      <c r="O322" s="21">
        <v>16649.939999999999</v>
      </c>
      <c r="P322" s="22" t="e">
        <f>VLOOKUP(Tabela1[[#This Row],[cdsubacao]],LDO!$B$2:$D$115,3,0)</f>
        <v>#N/A</v>
      </c>
      <c r="Q322" s="22" t="str">
        <f>CONCATENATE(Tabela1[[#This Row],[cdunidadegestora]]," - ",Tabela1[[#This Row],[nmunidadegestora]])</f>
        <v>520001 - Secretaria de Estado da Fazenda</v>
      </c>
      <c r="R322" s="22" t="str">
        <f>CONCATENATE(Tabela1[[#This Row],[cdfuncao]]," - ",Tabela1[[#This Row],[nmfuncao]])</f>
        <v>4 - Administração</v>
      </c>
      <c r="S322" s="23" t="e">
        <f>VLOOKUP(Tabela1[[#This Row],[cdsubacao]],LDO!$B$2:$E$115,4,0)</f>
        <v>#N/A</v>
      </c>
      <c r="T322" s="23" t="str">
        <f>CONCATENATE(Tabela1[[#This Row],[cdprograma]]," - ",Tabela1[[#This Row],[nmprograma]])</f>
        <v>900 - Gestão Administrativa - Poder Executivo</v>
      </c>
    </row>
    <row r="323" spans="1:20" x14ac:dyDescent="0.25">
      <c r="A323">
        <v>410044</v>
      </c>
      <c r="B323" t="s">
        <v>271</v>
      </c>
      <c r="C323">
        <v>12</v>
      </c>
      <c r="D323" t="s">
        <v>188</v>
      </c>
      <c r="E323">
        <v>610</v>
      </c>
      <c r="F323" t="s">
        <v>189</v>
      </c>
      <c r="G323">
        <v>13770</v>
      </c>
      <c r="H323" t="s">
        <v>596</v>
      </c>
      <c r="I323">
        <v>33</v>
      </c>
      <c r="J323" t="s">
        <v>160</v>
      </c>
      <c r="K323" s="21">
        <v>201536</v>
      </c>
      <c r="L323" s="21">
        <v>2092.58</v>
      </c>
      <c r="M323" s="21">
        <v>2092.58</v>
      </c>
      <c r="N323" s="21">
        <v>2092.58</v>
      </c>
      <c r="O323" s="21">
        <v>2092.58</v>
      </c>
      <c r="P323" s="22" t="e">
        <f>VLOOKUP(Tabela1[[#This Row],[cdsubacao]],LDO!$B$2:$D$115,3,0)</f>
        <v>#N/A</v>
      </c>
      <c r="Q323" s="22" t="str">
        <f>CONCATENATE(Tabela1[[#This Row],[cdunidadegestora]]," - ",Tabela1[[#This Row],[nmunidadegestora]])</f>
        <v>410044 - Agência de Desenvolvimento Regional de Campos Novos</v>
      </c>
      <c r="R323" s="22" t="str">
        <f>CONCATENATE(Tabela1[[#This Row],[cdfuncao]]," - ",Tabela1[[#This Row],[nmfuncao]])</f>
        <v>12 - Educação</v>
      </c>
      <c r="S323" s="23" t="e">
        <f>VLOOKUP(Tabela1[[#This Row],[cdsubacao]],LDO!$B$2:$E$115,4,0)</f>
        <v>#N/A</v>
      </c>
      <c r="T323" s="23" t="str">
        <f>CONCATENATE(Tabela1[[#This Row],[cdprograma]]," - ",Tabela1[[#This Row],[nmprograma]])</f>
        <v>610 - Educação Básica com Qualidade e Equidade</v>
      </c>
    </row>
    <row r="324" spans="1:20" x14ac:dyDescent="0.25">
      <c r="A324">
        <v>470091</v>
      </c>
      <c r="B324" t="s">
        <v>289</v>
      </c>
      <c r="C324">
        <v>4</v>
      </c>
      <c r="D324" t="s">
        <v>169</v>
      </c>
      <c r="E324">
        <v>900</v>
      </c>
      <c r="F324" t="s">
        <v>176</v>
      </c>
      <c r="G324">
        <v>12751</v>
      </c>
      <c r="H324" t="s">
        <v>597</v>
      </c>
      <c r="I324">
        <v>44</v>
      </c>
      <c r="J324" t="s">
        <v>219</v>
      </c>
      <c r="K324" s="21">
        <v>0</v>
      </c>
      <c r="L324" s="21">
        <v>2052919.43</v>
      </c>
      <c r="M324" s="21">
        <v>2052919.43</v>
      </c>
      <c r="N324" s="21">
        <v>2052919.43</v>
      </c>
      <c r="O324" s="21">
        <v>2052919.43</v>
      </c>
      <c r="P324" s="22" t="e">
        <f>VLOOKUP(Tabela1[[#This Row],[cdsubacao]],LDO!$B$2:$D$115,3,0)</f>
        <v>#N/A</v>
      </c>
      <c r="Q324" s="22" t="str">
        <f>CONCATENATE(Tabela1[[#This Row],[cdunidadegestora]]," - ",Tabela1[[#This Row],[nmunidadegestora]])</f>
        <v>470091 - Fundo de Materiais, Publicações e Impressos Oficiais</v>
      </c>
      <c r="R324" s="22" t="str">
        <f>CONCATENATE(Tabela1[[#This Row],[cdfuncao]]," - ",Tabela1[[#This Row],[nmfuncao]])</f>
        <v>4 - Administração</v>
      </c>
      <c r="S324" s="23" t="e">
        <f>VLOOKUP(Tabela1[[#This Row],[cdsubacao]],LDO!$B$2:$E$115,4,0)</f>
        <v>#N/A</v>
      </c>
      <c r="T324" s="23" t="str">
        <f>CONCATENATE(Tabela1[[#This Row],[cdprograma]]," - ",Tabela1[[#This Row],[nmprograma]])</f>
        <v>900 - Gestão Administrativa - Poder Executivo</v>
      </c>
    </row>
    <row r="325" spans="1:20" x14ac:dyDescent="0.25">
      <c r="A325">
        <v>520030</v>
      </c>
      <c r="B325" t="s">
        <v>403</v>
      </c>
      <c r="C325">
        <v>14</v>
      </c>
      <c r="D325" t="s">
        <v>216</v>
      </c>
      <c r="E325">
        <v>740</v>
      </c>
      <c r="F325" t="s">
        <v>236</v>
      </c>
      <c r="G325">
        <v>12007</v>
      </c>
      <c r="H325" t="s">
        <v>237</v>
      </c>
      <c r="I325">
        <v>33</v>
      </c>
      <c r="J325" t="s">
        <v>160</v>
      </c>
      <c r="K325" s="21">
        <v>0</v>
      </c>
      <c r="L325" s="21">
        <v>2400</v>
      </c>
      <c r="M325" s="21">
        <v>2400</v>
      </c>
      <c r="N325" s="21">
        <v>2400</v>
      </c>
      <c r="O325" s="21">
        <v>2400</v>
      </c>
      <c r="P325" s="22" t="e">
        <f>VLOOKUP(Tabela1[[#This Row],[cdsubacao]],LDO!$B$2:$D$115,3,0)</f>
        <v>#N/A</v>
      </c>
      <c r="Q325" s="22" t="str">
        <f>CONCATENATE(Tabela1[[#This Row],[cdunidadegestora]]," - ",Tabela1[[#This Row],[nmunidadegestora]])</f>
        <v>520030 - Fundação Escola de Governo - ENA</v>
      </c>
      <c r="R325" s="22" t="str">
        <f>CONCATENATE(Tabela1[[#This Row],[cdfuncao]]," - ",Tabela1[[#This Row],[nmfuncao]])</f>
        <v>14 - Direitos da Cidadania</v>
      </c>
      <c r="S325" s="23" t="e">
        <f>VLOOKUP(Tabela1[[#This Row],[cdsubacao]],LDO!$B$2:$E$115,4,0)</f>
        <v>#N/A</v>
      </c>
      <c r="T325" s="23" t="str">
        <f>CONCATENATE(Tabela1[[#This Row],[cdprograma]]," - ",Tabela1[[#This Row],[nmprograma]])</f>
        <v>740 - Gestão do Sistema Prisional e Socioeducativo</v>
      </c>
    </row>
    <row r="326" spans="1:20" x14ac:dyDescent="0.25">
      <c r="A326">
        <v>230022</v>
      </c>
      <c r="B326" t="s">
        <v>294</v>
      </c>
      <c r="C326">
        <v>3</v>
      </c>
      <c r="D326" t="s">
        <v>306</v>
      </c>
      <c r="E326">
        <v>915</v>
      </c>
      <c r="F326" t="s">
        <v>482</v>
      </c>
      <c r="G326">
        <v>6499</v>
      </c>
      <c r="H326" t="s">
        <v>483</v>
      </c>
      <c r="I326">
        <v>33</v>
      </c>
      <c r="J326" t="s">
        <v>160</v>
      </c>
      <c r="K326" s="21">
        <v>0</v>
      </c>
      <c r="L326" s="21">
        <v>225719</v>
      </c>
      <c r="M326" s="21">
        <v>158003.29999999999</v>
      </c>
      <c r="N326" s="21">
        <v>28154.59</v>
      </c>
      <c r="O326" s="21">
        <v>28154.59</v>
      </c>
      <c r="P326" s="22" t="str">
        <f>VLOOKUP(Tabela1[[#This Row],[cdsubacao]],LDO!$B$2:$D$115,3,0)</f>
        <v>LDO</v>
      </c>
      <c r="Q326" s="22" t="str">
        <f>CONCATENATE(Tabela1[[#This Row],[cdunidadegestora]]," - ",Tabela1[[#This Row],[nmunidadegestora]])</f>
        <v>230022 - Fundação  Catarinense de Cultura</v>
      </c>
      <c r="R326" s="22" t="str">
        <f>CONCATENATE(Tabela1[[#This Row],[cdfuncao]]," - ",Tabela1[[#This Row],[nmfuncao]])</f>
        <v>3 - Essencial à Justiça</v>
      </c>
      <c r="S326" s="23" t="str">
        <f>VLOOKUP(Tabela1[[#This Row],[cdsubacao]],LDO!$B$2:$E$115,4,0)</f>
        <v>6499 - Reconstituição de bens lesados</v>
      </c>
      <c r="T326" s="23" t="str">
        <f>CONCATENATE(Tabela1[[#This Row],[cdprograma]]," - ",Tabela1[[#This Row],[nmprograma]])</f>
        <v>915 - Gestão Estratégica - Ministério Público</v>
      </c>
    </row>
    <row r="327" spans="1:20" x14ac:dyDescent="0.25">
      <c r="A327">
        <v>160085</v>
      </c>
      <c r="B327" t="s">
        <v>314</v>
      </c>
      <c r="C327">
        <v>6</v>
      </c>
      <c r="D327" t="s">
        <v>182</v>
      </c>
      <c r="E327">
        <v>705</v>
      </c>
      <c r="F327" t="s">
        <v>486</v>
      </c>
      <c r="G327">
        <v>13115</v>
      </c>
      <c r="H327" t="s">
        <v>598</v>
      </c>
      <c r="I327">
        <v>44</v>
      </c>
      <c r="J327" t="s">
        <v>219</v>
      </c>
      <c r="K327" s="21">
        <v>111800</v>
      </c>
      <c r="L327" s="21">
        <v>61800</v>
      </c>
      <c r="M327" s="21">
        <v>32410.15</v>
      </c>
      <c r="N327" s="21">
        <v>11118.8</v>
      </c>
      <c r="O327" s="21">
        <v>11118.8</v>
      </c>
      <c r="P327" s="22" t="e">
        <f>VLOOKUP(Tabela1[[#This Row],[cdsubacao]],LDO!$B$2:$D$115,3,0)</f>
        <v>#N/A</v>
      </c>
      <c r="Q327" s="22" t="str">
        <f>CONCATENATE(Tabela1[[#This Row],[cdunidadegestora]]," - ",Tabela1[[#This Row],[nmunidadegestora]])</f>
        <v>160085 - Fundo de Melhoria do Corpo de Bombeiros Militar</v>
      </c>
      <c r="R327" s="22" t="str">
        <f>CONCATENATE(Tabela1[[#This Row],[cdfuncao]]," - ",Tabela1[[#This Row],[nmfuncao]])</f>
        <v>6 - Segurança Pública</v>
      </c>
      <c r="S327" s="23" t="e">
        <f>VLOOKUP(Tabela1[[#This Row],[cdsubacao]],LDO!$B$2:$E$115,4,0)</f>
        <v>#N/A</v>
      </c>
      <c r="T327" s="23" t="str">
        <f>CONCATENATE(Tabela1[[#This Row],[cdprograma]]," - ",Tabela1[[#This Row],[nmprograma]])</f>
        <v>705 - Segurança Cidadã</v>
      </c>
    </row>
    <row r="328" spans="1:20" x14ac:dyDescent="0.25">
      <c r="A328">
        <v>530001</v>
      </c>
      <c r="B328" t="s">
        <v>178</v>
      </c>
      <c r="C328">
        <v>26</v>
      </c>
      <c r="D328" t="s">
        <v>179</v>
      </c>
      <c r="E328">
        <v>110</v>
      </c>
      <c r="F328" t="s">
        <v>228</v>
      </c>
      <c r="G328">
        <v>14442</v>
      </c>
      <c r="H328" t="s">
        <v>599</v>
      </c>
      <c r="I328">
        <v>44</v>
      </c>
      <c r="J328" t="s">
        <v>219</v>
      </c>
      <c r="K328" s="21">
        <v>0</v>
      </c>
      <c r="L328" s="21">
        <v>19129685.850000001</v>
      </c>
      <c r="M328" s="21">
        <v>6206000</v>
      </c>
      <c r="N328" s="21">
        <v>2012543.62</v>
      </c>
      <c r="O328" s="21">
        <v>2012543.62</v>
      </c>
      <c r="P328" s="22" t="e">
        <f>VLOOKUP(Tabela1[[#This Row],[cdsubacao]],LDO!$B$2:$D$115,3,0)</f>
        <v>#N/A</v>
      </c>
      <c r="Q328" s="22" t="str">
        <f>CONCATENATE(Tabela1[[#This Row],[cdunidadegestora]]," - ",Tabela1[[#This Row],[nmunidadegestora]])</f>
        <v>530001 - Secretaria de Estado da Infraestrutura e Mobilidade</v>
      </c>
      <c r="R328" s="22" t="str">
        <f>CONCATENATE(Tabela1[[#This Row],[cdfuncao]]," - ",Tabela1[[#This Row],[nmfuncao]])</f>
        <v>26 - Transporte</v>
      </c>
      <c r="S328" s="23" t="e">
        <f>VLOOKUP(Tabela1[[#This Row],[cdsubacao]],LDO!$B$2:$E$115,4,0)</f>
        <v>#N/A</v>
      </c>
      <c r="T32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329" spans="1:20" x14ac:dyDescent="0.25">
      <c r="A329">
        <v>470093</v>
      </c>
      <c r="B329" t="s">
        <v>341</v>
      </c>
      <c r="C329">
        <v>4</v>
      </c>
      <c r="D329" t="s">
        <v>169</v>
      </c>
      <c r="E329">
        <v>900</v>
      </c>
      <c r="F329" t="s">
        <v>176</v>
      </c>
      <c r="G329">
        <v>2899</v>
      </c>
      <c r="H329" t="s">
        <v>600</v>
      </c>
      <c r="I329">
        <v>33</v>
      </c>
      <c r="J329" t="s">
        <v>160</v>
      </c>
      <c r="K329" s="21">
        <v>0</v>
      </c>
      <c r="L329" s="21">
        <v>95950</v>
      </c>
      <c r="M329" s="21">
        <v>95950</v>
      </c>
      <c r="N329" s="21">
        <v>95950</v>
      </c>
      <c r="O329" s="21">
        <v>95950</v>
      </c>
      <c r="P329" s="22" t="e">
        <f>VLOOKUP(Tabela1[[#This Row],[cdsubacao]],LDO!$B$2:$D$115,3,0)</f>
        <v>#N/A</v>
      </c>
      <c r="Q329" s="22" t="str">
        <f>CONCATENATE(Tabela1[[#This Row],[cdunidadegestora]]," - ",Tabela1[[#This Row],[nmunidadegestora]])</f>
        <v>470093 - Fundo Patrimonial</v>
      </c>
      <c r="R329" s="22" t="str">
        <f>CONCATENATE(Tabela1[[#This Row],[cdfuncao]]," - ",Tabela1[[#This Row],[nmfuncao]])</f>
        <v>4 - Administração</v>
      </c>
      <c r="S329" s="23" t="e">
        <f>VLOOKUP(Tabela1[[#This Row],[cdsubacao]],LDO!$B$2:$E$115,4,0)</f>
        <v>#N/A</v>
      </c>
      <c r="T329" s="23" t="str">
        <f>CONCATENATE(Tabela1[[#This Row],[cdprograma]]," - ",Tabela1[[#This Row],[nmprograma]])</f>
        <v>900 - Gestão Administrativa - Poder Executivo</v>
      </c>
    </row>
    <row r="330" spans="1:20" x14ac:dyDescent="0.25">
      <c r="A330">
        <v>410051</v>
      </c>
      <c r="B330" t="s">
        <v>230</v>
      </c>
      <c r="C330">
        <v>4</v>
      </c>
      <c r="D330" t="s">
        <v>169</v>
      </c>
      <c r="E330">
        <v>850</v>
      </c>
      <c r="F330" t="s">
        <v>163</v>
      </c>
      <c r="G330">
        <v>13611</v>
      </c>
      <c r="H330" t="s">
        <v>601</v>
      </c>
      <c r="I330">
        <v>33</v>
      </c>
      <c r="J330" t="s">
        <v>160</v>
      </c>
      <c r="K330" s="21">
        <v>40000</v>
      </c>
      <c r="L330" s="21">
        <v>0</v>
      </c>
      <c r="M330" s="21">
        <v>0</v>
      </c>
      <c r="N330" s="21">
        <v>0</v>
      </c>
      <c r="O330" s="21">
        <v>0</v>
      </c>
      <c r="P330" s="22" t="e">
        <f>VLOOKUP(Tabela1[[#This Row],[cdsubacao]],LDO!$B$2:$D$115,3,0)</f>
        <v>#N/A</v>
      </c>
      <c r="Q330" s="22" t="str">
        <f>CONCATENATE(Tabela1[[#This Row],[cdunidadegestora]]," - ",Tabela1[[#This Row],[nmunidadegestora]])</f>
        <v>410051 - Agência de Desenvolvimento Regional de Blumenau</v>
      </c>
      <c r="R330" s="22" t="str">
        <f>CONCATENATE(Tabela1[[#This Row],[cdfuncao]]," - ",Tabela1[[#This Row],[nmfuncao]])</f>
        <v>4 - Administração</v>
      </c>
      <c r="S330" s="23" t="e">
        <f>VLOOKUP(Tabela1[[#This Row],[cdsubacao]],LDO!$B$2:$E$115,4,0)</f>
        <v>#N/A</v>
      </c>
      <c r="T33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31" spans="1:20" x14ac:dyDescent="0.25">
      <c r="A331">
        <v>470093</v>
      </c>
      <c r="B331" t="s">
        <v>341</v>
      </c>
      <c r="C331">
        <v>4</v>
      </c>
      <c r="D331" t="s">
        <v>169</v>
      </c>
      <c r="E331">
        <v>900</v>
      </c>
      <c r="F331" t="s">
        <v>176</v>
      </c>
      <c r="G331">
        <v>12750</v>
      </c>
      <c r="H331" t="s">
        <v>602</v>
      </c>
      <c r="I331">
        <v>45</v>
      </c>
      <c r="J331" t="s">
        <v>400</v>
      </c>
      <c r="K331" s="21">
        <v>3422468</v>
      </c>
      <c r="L331" s="21">
        <v>3422468</v>
      </c>
      <c r="M331" s="21">
        <v>0</v>
      </c>
      <c r="N331" s="21">
        <v>0</v>
      </c>
      <c r="O331" s="21">
        <v>0</v>
      </c>
      <c r="P331" s="22" t="e">
        <f>VLOOKUP(Tabela1[[#This Row],[cdsubacao]],LDO!$B$2:$D$115,3,0)</f>
        <v>#N/A</v>
      </c>
      <c r="Q331" s="22" t="str">
        <f>CONCATENATE(Tabela1[[#This Row],[cdunidadegestora]]," - ",Tabela1[[#This Row],[nmunidadegestora]])</f>
        <v>470093 - Fundo Patrimonial</v>
      </c>
      <c r="R331" s="22" t="str">
        <f>CONCATENATE(Tabela1[[#This Row],[cdfuncao]]," - ",Tabela1[[#This Row],[nmfuncao]])</f>
        <v>4 - Administração</v>
      </c>
      <c r="S331" s="23" t="e">
        <f>VLOOKUP(Tabela1[[#This Row],[cdsubacao]],LDO!$B$2:$E$115,4,0)</f>
        <v>#N/A</v>
      </c>
      <c r="T331" s="23" t="str">
        <f>CONCATENATE(Tabela1[[#This Row],[cdprograma]]," - ",Tabela1[[#This Row],[nmprograma]])</f>
        <v>900 - Gestão Administrativa - Poder Executivo</v>
      </c>
    </row>
    <row r="332" spans="1:20" x14ac:dyDescent="0.25">
      <c r="A332">
        <v>480091</v>
      </c>
      <c r="B332" t="s">
        <v>157</v>
      </c>
      <c r="C332">
        <v>10</v>
      </c>
      <c r="D332" t="s">
        <v>158</v>
      </c>
      <c r="E332">
        <v>430</v>
      </c>
      <c r="F332" t="s">
        <v>159</v>
      </c>
      <c r="G332">
        <v>12370</v>
      </c>
      <c r="H332" t="s">
        <v>603</v>
      </c>
      <c r="I332">
        <v>44</v>
      </c>
      <c r="J332" t="s">
        <v>219</v>
      </c>
      <c r="K332" s="21">
        <v>100000</v>
      </c>
      <c r="L332" s="21">
        <v>0</v>
      </c>
      <c r="M332" s="21">
        <v>0</v>
      </c>
      <c r="N332" s="21">
        <v>0</v>
      </c>
      <c r="O332" s="21">
        <v>0</v>
      </c>
      <c r="P332" s="22" t="e">
        <f>VLOOKUP(Tabela1[[#This Row],[cdsubacao]],LDO!$B$2:$D$115,3,0)</f>
        <v>#N/A</v>
      </c>
      <c r="Q332" s="22" t="str">
        <f>CONCATENATE(Tabela1[[#This Row],[cdunidadegestora]]," - ",Tabela1[[#This Row],[nmunidadegestora]])</f>
        <v>480091 - Fundo Estadual de Saúde</v>
      </c>
      <c r="R332" s="22" t="str">
        <f>CONCATENATE(Tabela1[[#This Row],[cdfuncao]]," - ",Tabela1[[#This Row],[nmfuncao]])</f>
        <v>10 - Saúde</v>
      </c>
      <c r="S332" s="23" t="e">
        <f>VLOOKUP(Tabela1[[#This Row],[cdsubacao]],LDO!$B$2:$E$115,4,0)</f>
        <v>#N/A</v>
      </c>
      <c r="T332" s="23" t="str">
        <f>CONCATENATE(Tabela1[[#This Row],[cdprograma]]," - ",Tabela1[[#This Row],[nmprograma]])</f>
        <v>430 - Atenção de Média e Alta Complexidade Ambulatorial e Hospitalar</v>
      </c>
    </row>
    <row r="333" spans="1:20" x14ac:dyDescent="0.25">
      <c r="A333">
        <v>440023</v>
      </c>
      <c r="B333" t="s">
        <v>202</v>
      </c>
      <c r="C333">
        <v>20</v>
      </c>
      <c r="D333" t="s">
        <v>203</v>
      </c>
      <c r="E333">
        <v>310</v>
      </c>
      <c r="F333" t="s">
        <v>204</v>
      </c>
      <c r="G333">
        <v>12965</v>
      </c>
      <c r="H333" t="s">
        <v>604</v>
      </c>
      <c r="I333">
        <v>44</v>
      </c>
      <c r="J333" t="s">
        <v>219</v>
      </c>
      <c r="K333" s="21">
        <v>0</v>
      </c>
      <c r="L333" s="21">
        <v>16252.74</v>
      </c>
      <c r="M333" s="21">
        <v>0</v>
      </c>
      <c r="N333" s="21">
        <v>0</v>
      </c>
      <c r="O333" s="21">
        <v>0</v>
      </c>
      <c r="P333" s="22" t="e">
        <f>VLOOKUP(Tabela1[[#This Row],[cdsubacao]],LDO!$B$2:$D$115,3,0)</f>
        <v>#N/A</v>
      </c>
      <c r="Q333" s="22" t="str">
        <f>CONCATENATE(Tabela1[[#This Row],[cdunidadegestora]]," - ",Tabela1[[#This Row],[nmunidadegestora]])</f>
        <v>440023 - Empresa de Pesquisa Agropecuária e Extensão Rural de Santa Catarina S.A.</v>
      </c>
      <c r="R333" s="22" t="str">
        <f>CONCATENATE(Tabela1[[#This Row],[cdfuncao]]," - ",Tabela1[[#This Row],[nmfuncao]])</f>
        <v>20 - Agricultura</v>
      </c>
      <c r="S333" s="23" t="e">
        <f>VLOOKUP(Tabela1[[#This Row],[cdsubacao]],LDO!$B$2:$E$115,4,0)</f>
        <v>#N/A</v>
      </c>
      <c r="T333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334" spans="1:20" x14ac:dyDescent="0.25">
      <c r="A334">
        <v>530023</v>
      </c>
      <c r="B334" t="s">
        <v>198</v>
      </c>
      <c r="C334">
        <v>26</v>
      </c>
      <c r="D334" t="s">
        <v>179</v>
      </c>
      <c r="E334">
        <v>900</v>
      </c>
      <c r="F334" t="s">
        <v>176</v>
      </c>
      <c r="G334">
        <v>4823</v>
      </c>
      <c r="H334" t="s">
        <v>199</v>
      </c>
      <c r="I334">
        <v>44</v>
      </c>
      <c r="J334" t="s">
        <v>219</v>
      </c>
      <c r="K334" s="21">
        <v>150000</v>
      </c>
      <c r="L334" s="21">
        <v>0</v>
      </c>
      <c r="M334" s="21">
        <v>0</v>
      </c>
      <c r="N334" s="21">
        <v>0</v>
      </c>
      <c r="O334" s="21">
        <v>0</v>
      </c>
      <c r="P334" s="22" t="e">
        <f>VLOOKUP(Tabela1[[#This Row],[cdsubacao]],LDO!$B$2:$D$115,3,0)</f>
        <v>#N/A</v>
      </c>
      <c r="Q334" s="22" t="str">
        <f>CONCATENATE(Tabela1[[#This Row],[cdunidadegestora]]," - ",Tabela1[[#This Row],[nmunidadegestora]])</f>
        <v>530023 - Departamento de Transportes e Terminais</v>
      </c>
      <c r="R334" s="22" t="str">
        <f>CONCATENATE(Tabela1[[#This Row],[cdfuncao]]," - ",Tabela1[[#This Row],[nmfuncao]])</f>
        <v>26 - Transporte</v>
      </c>
      <c r="S334" s="23" t="e">
        <f>VLOOKUP(Tabela1[[#This Row],[cdsubacao]],LDO!$B$2:$E$115,4,0)</f>
        <v>#N/A</v>
      </c>
      <c r="T334" s="23" t="str">
        <f>CONCATENATE(Tabela1[[#This Row],[cdprograma]]," - ",Tabela1[[#This Row],[nmprograma]])</f>
        <v>900 - Gestão Administrativa - Poder Executivo</v>
      </c>
    </row>
    <row r="335" spans="1:20" x14ac:dyDescent="0.25">
      <c r="A335">
        <v>270001</v>
      </c>
      <c r="B335" t="s">
        <v>418</v>
      </c>
      <c r="C335">
        <v>23</v>
      </c>
      <c r="D335" t="s">
        <v>258</v>
      </c>
      <c r="E335">
        <v>342</v>
      </c>
      <c r="F335" t="s">
        <v>605</v>
      </c>
      <c r="G335">
        <v>11751</v>
      </c>
      <c r="H335" t="s">
        <v>606</v>
      </c>
      <c r="I335">
        <v>33</v>
      </c>
      <c r="J335" t="s">
        <v>160</v>
      </c>
      <c r="K335" s="21">
        <v>200000</v>
      </c>
      <c r="L335" s="21">
        <v>0</v>
      </c>
      <c r="M335" s="21">
        <v>0</v>
      </c>
      <c r="N335" s="21">
        <v>0</v>
      </c>
      <c r="O335" s="21">
        <v>0</v>
      </c>
      <c r="P335" s="22" t="e">
        <f>VLOOKUP(Tabela1[[#This Row],[cdsubacao]],LDO!$B$2:$D$115,3,0)</f>
        <v>#N/A</v>
      </c>
      <c r="Q335" s="22" t="str">
        <f>CONCATENATE(Tabela1[[#This Row],[cdunidadegestora]]," - ",Tabela1[[#This Row],[nmunidadegestora]])</f>
        <v>270001 - Secretaria de Estado do Desenvolvimento Econômico Sustentável</v>
      </c>
      <c r="R335" s="22" t="str">
        <f>CONCATENATE(Tabela1[[#This Row],[cdfuncao]]," - ",Tabela1[[#This Row],[nmfuncao]])</f>
        <v>23 - Comércio e Serviços</v>
      </c>
      <c r="S335" s="23" t="e">
        <f>VLOOKUP(Tabela1[[#This Row],[cdsubacao]],LDO!$B$2:$E$115,4,0)</f>
        <v>#N/A</v>
      </c>
      <c r="T335" s="23" t="str">
        <f>CONCATENATE(Tabela1[[#This Row],[cdprograma]]," - ",Tabela1[[#This Row],[nmprograma]])</f>
        <v>342 - Revitalização da Economia Catarinense - PREC</v>
      </c>
    </row>
    <row r="336" spans="1:20" x14ac:dyDescent="0.25">
      <c r="A336">
        <v>410003</v>
      </c>
      <c r="B336" t="s">
        <v>552</v>
      </c>
      <c r="C336">
        <v>4</v>
      </c>
      <c r="D336" t="s">
        <v>169</v>
      </c>
      <c r="E336">
        <v>900</v>
      </c>
      <c r="F336" t="s">
        <v>176</v>
      </c>
      <c r="G336">
        <v>2876</v>
      </c>
      <c r="H336" t="s">
        <v>607</v>
      </c>
      <c r="I336">
        <v>44</v>
      </c>
      <c r="J336" t="s">
        <v>219</v>
      </c>
      <c r="K336" s="21">
        <v>0</v>
      </c>
      <c r="L336" s="21">
        <v>17000</v>
      </c>
      <c r="M336" s="21">
        <v>17000</v>
      </c>
      <c r="N336" s="21">
        <v>17000</v>
      </c>
      <c r="O336" s="21">
        <v>17000</v>
      </c>
      <c r="P336" s="22" t="e">
        <f>VLOOKUP(Tabela1[[#This Row],[cdsubacao]],LDO!$B$2:$D$115,3,0)</f>
        <v>#N/A</v>
      </c>
      <c r="Q336" s="22" t="str">
        <f>CONCATENATE(Tabela1[[#This Row],[cdunidadegestora]]," - ",Tabela1[[#This Row],[nmunidadegestora]])</f>
        <v>410003 - Secretaria Executiva de Articulação Nacional</v>
      </c>
      <c r="R336" s="22" t="str">
        <f>CONCATENATE(Tabela1[[#This Row],[cdfuncao]]," - ",Tabela1[[#This Row],[nmfuncao]])</f>
        <v>4 - Administração</v>
      </c>
      <c r="S336" s="23" t="e">
        <f>VLOOKUP(Tabela1[[#This Row],[cdsubacao]],LDO!$B$2:$E$115,4,0)</f>
        <v>#N/A</v>
      </c>
      <c r="T336" s="23" t="str">
        <f>CONCATENATE(Tabela1[[#This Row],[cdprograma]]," - ",Tabela1[[#This Row],[nmprograma]])</f>
        <v>900 - Gestão Administrativa - Poder Executivo</v>
      </c>
    </row>
    <row r="337" spans="1:20" x14ac:dyDescent="0.25">
      <c r="A337">
        <v>530023</v>
      </c>
      <c r="B337" t="s">
        <v>198</v>
      </c>
      <c r="C337">
        <v>26</v>
      </c>
      <c r="D337" t="s">
        <v>179</v>
      </c>
      <c r="E337">
        <v>115</v>
      </c>
      <c r="F337" t="s">
        <v>275</v>
      </c>
      <c r="G337">
        <v>12765</v>
      </c>
      <c r="H337" t="s">
        <v>608</v>
      </c>
      <c r="I337">
        <v>33</v>
      </c>
      <c r="J337" t="s">
        <v>160</v>
      </c>
      <c r="K337" s="21">
        <v>60000</v>
      </c>
      <c r="L337" s="21">
        <v>0</v>
      </c>
      <c r="M337" s="21">
        <v>0</v>
      </c>
      <c r="N337" s="21">
        <v>0</v>
      </c>
      <c r="O337" s="21">
        <v>0</v>
      </c>
      <c r="P337" s="22" t="e">
        <f>VLOOKUP(Tabela1[[#This Row],[cdsubacao]],LDO!$B$2:$D$115,3,0)</f>
        <v>#N/A</v>
      </c>
      <c r="Q337" s="22" t="str">
        <f>CONCATENATE(Tabela1[[#This Row],[cdunidadegestora]]," - ",Tabela1[[#This Row],[nmunidadegestora]])</f>
        <v>530023 - Departamento de Transportes e Terminais</v>
      </c>
      <c r="R337" s="22" t="str">
        <f>CONCATENATE(Tabela1[[#This Row],[cdfuncao]]," - ",Tabela1[[#This Row],[nmfuncao]])</f>
        <v>26 - Transporte</v>
      </c>
      <c r="S337" s="23" t="e">
        <f>VLOOKUP(Tabela1[[#This Row],[cdsubacao]],LDO!$B$2:$E$115,4,0)</f>
        <v>#N/A</v>
      </c>
      <c r="T337" s="23" t="str">
        <f>CONCATENATE(Tabela1[[#This Row],[cdprograma]]," - ",Tabela1[[#This Row],[nmprograma]])</f>
        <v>115 - Gestão do Sistema de Transporte Intermunicipal de Pessoas</v>
      </c>
    </row>
    <row r="338" spans="1:20" x14ac:dyDescent="0.25">
      <c r="A338">
        <v>550091</v>
      </c>
      <c r="B338" t="s">
        <v>513</v>
      </c>
      <c r="C338">
        <v>6</v>
      </c>
      <c r="D338" t="s">
        <v>182</v>
      </c>
      <c r="E338">
        <v>731</v>
      </c>
      <c r="F338" t="s">
        <v>609</v>
      </c>
      <c r="G338">
        <v>11887</v>
      </c>
      <c r="H338" t="s">
        <v>610</v>
      </c>
      <c r="I338">
        <v>44</v>
      </c>
      <c r="J338" t="s">
        <v>219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2" t="e">
        <f>VLOOKUP(Tabela1[[#This Row],[cdsubacao]],LDO!$B$2:$D$115,3,0)</f>
        <v>#N/A</v>
      </c>
      <c r="Q338" s="22" t="str">
        <f>CONCATENATE(Tabela1[[#This Row],[cdunidadegestora]]," - ",Tabela1[[#This Row],[nmunidadegestora]])</f>
        <v>550091 - Fundo Estadual de Defesa Civil</v>
      </c>
      <c r="R338" s="22" t="str">
        <f>CONCATENATE(Tabela1[[#This Row],[cdfuncao]]," - ",Tabela1[[#This Row],[nmfuncao]])</f>
        <v>6 - Segurança Pública</v>
      </c>
      <c r="S338" s="23" t="e">
        <f>VLOOKUP(Tabela1[[#This Row],[cdsubacao]],LDO!$B$2:$E$115,4,0)</f>
        <v>#N/A</v>
      </c>
      <c r="T338" s="23" t="str">
        <f>CONCATENATE(Tabela1[[#This Row],[cdprograma]]," - ",Tabela1[[#This Row],[nmprograma]])</f>
        <v>731 - Gestão de Riscos e Redução de Desastres</v>
      </c>
    </row>
    <row r="339" spans="1:20" x14ac:dyDescent="0.25">
      <c r="A339">
        <v>530001</v>
      </c>
      <c r="B339" t="s">
        <v>178</v>
      </c>
      <c r="C339">
        <v>26</v>
      </c>
      <c r="D339" t="s">
        <v>179</v>
      </c>
      <c r="E339">
        <v>145</v>
      </c>
      <c r="F339" t="s">
        <v>381</v>
      </c>
      <c r="G339">
        <v>14511</v>
      </c>
      <c r="H339" t="s">
        <v>611</v>
      </c>
      <c r="I339">
        <v>44</v>
      </c>
      <c r="J339" t="s">
        <v>219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2" t="e">
        <f>VLOOKUP(Tabela1[[#This Row],[cdsubacao]],LDO!$B$2:$D$115,3,0)</f>
        <v>#N/A</v>
      </c>
      <c r="Q339" s="22" t="str">
        <f>CONCATENATE(Tabela1[[#This Row],[cdunidadegestora]]," - ",Tabela1[[#This Row],[nmunidadegestora]])</f>
        <v>530001 - Secretaria de Estado da Infraestrutura e Mobilidade</v>
      </c>
      <c r="R339" s="22" t="str">
        <f>CONCATENATE(Tabela1[[#This Row],[cdfuncao]]," - ",Tabela1[[#This Row],[nmfuncao]])</f>
        <v>26 - Transporte</v>
      </c>
      <c r="S339" s="23" t="e">
        <f>VLOOKUP(Tabela1[[#This Row],[cdsubacao]],LDO!$B$2:$E$115,4,0)</f>
        <v>#N/A</v>
      </c>
      <c r="T339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340" spans="1:20" x14ac:dyDescent="0.25">
      <c r="A340">
        <v>540093</v>
      </c>
      <c r="B340" t="s">
        <v>612</v>
      </c>
      <c r="C340">
        <v>14</v>
      </c>
      <c r="D340" t="s">
        <v>216</v>
      </c>
      <c r="E340">
        <v>750</v>
      </c>
      <c r="F340" t="s">
        <v>417</v>
      </c>
      <c r="G340">
        <v>10924</v>
      </c>
      <c r="H340" t="s">
        <v>1433</v>
      </c>
      <c r="I340">
        <v>33</v>
      </c>
      <c r="J340" t="s">
        <v>160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2" t="str">
        <f>VLOOKUP(Tabela1[[#This Row],[cdsubacao]],LDO!$B$2:$D$115,3,0)</f>
        <v>LDO</v>
      </c>
      <c r="Q340" s="22" t="str">
        <f>CONCATENATE(Tabela1[[#This Row],[cdunidadegestora]]," - ",Tabela1[[#This Row],[nmunidadegestora]])</f>
        <v>540093 - Fundo Rotativo da Penitenciária de Curitibanos</v>
      </c>
      <c r="R340" s="22" t="str">
        <f>CONCATENATE(Tabela1[[#This Row],[cdfuncao]]," - ",Tabela1[[#This Row],[nmfuncao]])</f>
        <v>14 - Direitos da Cidadania</v>
      </c>
      <c r="S340" s="23" t="str">
        <f>VLOOKUP(Tabela1[[#This Row],[cdsubacao]],LDO!$B$2:$E$115,4,0)</f>
        <v>10924 - Construção reforma e ampliação de unidades d o sistema prisional e socioeducativo (penitenciária de Tijucas)</v>
      </c>
      <c r="T340" s="23" t="str">
        <f>CONCATENATE(Tabela1[[#This Row],[cdprograma]]," - ",Tabela1[[#This Row],[nmprograma]])</f>
        <v>750 - Expansão e Modernização do Sistema Prisional e Socioeducativo</v>
      </c>
    </row>
    <row r="341" spans="1:20" x14ac:dyDescent="0.25">
      <c r="A341">
        <v>160097</v>
      </c>
      <c r="B341" t="s">
        <v>181</v>
      </c>
      <c r="C341">
        <v>6</v>
      </c>
      <c r="D341" t="s">
        <v>182</v>
      </c>
      <c r="E341">
        <v>706</v>
      </c>
      <c r="F341" t="s">
        <v>183</v>
      </c>
      <c r="G341">
        <v>14157</v>
      </c>
      <c r="H341" t="s">
        <v>613</v>
      </c>
      <c r="I341">
        <v>33</v>
      </c>
      <c r="J341" t="s">
        <v>160</v>
      </c>
      <c r="K341" s="21">
        <v>84933923</v>
      </c>
      <c r="L341" s="21">
        <v>63266611.890000001</v>
      </c>
      <c r="M341" s="21">
        <v>61414788.039999999</v>
      </c>
      <c r="N341" s="21">
        <v>55354155.409999996</v>
      </c>
      <c r="O341" s="21">
        <v>54871758.939999998</v>
      </c>
      <c r="P341" s="22" t="e">
        <f>VLOOKUP(Tabela1[[#This Row],[cdsubacao]],LDO!$B$2:$D$115,3,0)</f>
        <v>#N/A</v>
      </c>
      <c r="Q341" s="22" t="str">
        <f>CONCATENATE(Tabela1[[#This Row],[cdunidadegestora]]," - ",Tabela1[[#This Row],[nmunidadegestora]])</f>
        <v>160097 - Fundo de Melhoria da Polícia Militar</v>
      </c>
      <c r="R341" s="22" t="str">
        <f>CONCATENATE(Tabela1[[#This Row],[cdfuncao]]," - ",Tabela1[[#This Row],[nmfuncao]])</f>
        <v>6 - Segurança Pública</v>
      </c>
      <c r="S341" s="23" t="e">
        <f>VLOOKUP(Tabela1[[#This Row],[cdsubacao]],LDO!$B$2:$E$115,4,0)</f>
        <v>#N/A</v>
      </c>
      <c r="T341" s="23" t="str">
        <f>CONCATENATE(Tabela1[[#This Row],[cdprograma]]," - ",Tabela1[[#This Row],[nmprograma]])</f>
        <v>706 - De Olho no Crime</v>
      </c>
    </row>
    <row r="342" spans="1:20" x14ac:dyDescent="0.25">
      <c r="A342">
        <v>450022</v>
      </c>
      <c r="B342" t="s">
        <v>358</v>
      </c>
      <c r="C342">
        <v>12</v>
      </c>
      <c r="D342" t="s">
        <v>188</v>
      </c>
      <c r="E342">
        <v>630</v>
      </c>
      <c r="F342" t="s">
        <v>359</v>
      </c>
      <c r="G342">
        <v>3201</v>
      </c>
      <c r="H342" t="s">
        <v>614</v>
      </c>
      <c r="I342">
        <v>44</v>
      </c>
      <c r="J342" t="s">
        <v>219</v>
      </c>
      <c r="K342" s="21">
        <v>300000</v>
      </c>
      <c r="L342" s="21">
        <v>1907106.04</v>
      </c>
      <c r="M342" s="21">
        <v>1839913.12</v>
      </c>
      <c r="N342" s="21">
        <v>1360898.97</v>
      </c>
      <c r="O342" s="21">
        <v>1360898.97</v>
      </c>
      <c r="P342" s="22" t="e">
        <f>VLOOKUP(Tabela1[[#This Row],[cdsubacao]],LDO!$B$2:$D$115,3,0)</f>
        <v>#N/A</v>
      </c>
      <c r="Q342" s="22" t="str">
        <f>CONCATENATE(Tabela1[[#This Row],[cdunidadegestora]]," - ",Tabela1[[#This Row],[nmunidadegestora]])</f>
        <v>450022 - Fundação Universidade do Estado de Santa Catarina</v>
      </c>
      <c r="R342" s="22" t="str">
        <f>CONCATENATE(Tabela1[[#This Row],[cdfuncao]]," - ",Tabela1[[#This Row],[nmfuncao]])</f>
        <v>12 - Educação</v>
      </c>
      <c r="S342" s="23" t="e">
        <f>VLOOKUP(Tabela1[[#This Row],[cdsubacao]],LDO!$B$2:$E$115,4,0)</f>
        <v>#N/A</v>
      </c>
      <c r="T342" s="23" t="str">
        <f>CONCATENATE(Tabela1[[#This Row],[cdprograma]]," - ",Tabela1[[#This Row],[nmprograma]])</f>
        <v>630 - Gestão do Ensino Superior</v>
      </c>
    </row>
    <row r="343" spans="1:20" x14ac:dyDescent="0.25">
      <c r="A343">
        <v>180001</v>
      </c>
      <c r="B343" t="s">
        <v>210</v>
      </c>
      <c r="C343">
        <v>4</v>
      </c>
      <c r="D343" t="s">
        <v>169</v>
      </c>
      <c r="E343">
        <v>850</v>
      </c>
      <c r="F343" t="s">
        <v>163</v>
      </c>
      <c r="G343">
        <v>1086</v>
      </c>
      <c r="H343" t="s">
        <v>362</v>
      </c>
      <c r="I343">
        <v>33</v>
      </c>
      <c r="J343" t="s">
        <v>160</v>
      </c>
      <c r="K343" s="21">
        <v>522000</v>
      </c>
      <c r="L343" s="21">
        <v>203804.37</v>
      </c>
      <c r="M343" s="21">
        <v>203804.37</v>
      </c>
      <c r="N343" s="21">
        <v>203804.37</v>
      </c>
      <c r="O343" s="21">
        <v>203804.37</v>
      </c>
      <c r="P343" s="22" t="e">
        <f>VLOOKUP(Tabela1[[#This Row],[cdsubacao]],LDO!$B$2:$D$115,3,0)</f>
        <v>#N/A</v>
      </c>
      <c r="Q343" s="22" t="str">
        <f>CONCATENATE(Tabela1[[#This Row],[cdunidadegestora]]," - ",Tabela1[[#This Row],[nmunidadegestora]])</f>
        <v>180001 - Secretaria de Estado do Planejamento</v>
      </c>
      <c r="R343" s="22" t="str">
        <f>CONCATENATE(Tabela1[[#This Row],[cdfuncao]]," - ",Tabela1[[#This Row],[nmfuncao]])</f>
        <v>4 - Administração</v>
      </c>
      <c r="S343" s="23" t="e">
        <f>VLOOKUP(Tabela1[[#This Row],[cdsubacao]],LDO!$B$2:$E$115,4,0)</f>
        <v>#N/A</v>
      </c>
      <c r="T34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44" spans="1:20" x14ac:dyDescent="0.25">
      <c r="A344">
        <v>440022</v>
      </c>
      <c r="B344" t="s">
        <v>412</v>
      </c>
      <c r="C344">
        <v>20</v>
      </c>
      <c r="D344" t="s">
        <v>203</v>
      </c>
      <c r="E344">
        <v>315</v>
      </c>
      <c r="F344" t="s">
        <v>413</v>
      </c>
      <c r="G344">
        <v>2625</v>
      </c>
      <c r="H344" t="s">
        <v>414</v>
      </c>
      <c r="I344">
        <v>33</v>
      </c>
      <c r="J344" t="s">
        <v>160</v>
      </c>
      <c r="K344" s="21">
        <v>1380432</v>
      </c>
      <c r="L344" s="21">
        <v>1565154.04</v>
      </c>
      <c r="M344" s="21">
        <v>615779.78</v>
      </c>
      <c r="N344" s="21">
        <v>533714.25</v>
      </c>
      <c r="O344" s="21">
        <v>533714.25</v>
      </c>
      <c r="P344" s="22" t="e">
        <f>VLOOKUP(Tabela1[[#This Row],[cdsubacao]],LDO!$B$2:$D$115,3,0)</f>
        <v>#N/A</v>
      </c>
      <c r="Q344" s="22" t="str">
        <f>CONCATENATE(Tabela1[[#This Row],[cdunidadegestora]]," - ",Tabela1[[#This Row],[nmunidadegestora]])</f>
        <v>440022 - Companhia Integrada de Desenvolvimento Agrícola de Santa Catarina</v>
      </c>
      <c r="R344" s="22" t="str">
        <f>CONCATENATE(Tabela1[[#This Row],[cdfuncao]]," - ",Tabela1[[#This Row],[nmfuncao]])</f>
        <v>20 - Agricultura</v>
      </c>
      <c r="S344" s="23" t="e">
        <f>VLOOKUP(Tabela1[[#This Row],[cdsubacao]],LDO!$B$2:$E$115,4,0)</f>
        <v>#N/A</v>
      </c>
      <c r="T344" s="23" t="str">
        <f>CONCATENATE(Tabela1[[#This Row],[cdprograma]]," - ",Tabela1[[#This Row],[nmprograma]])</f>
        <v>315 - Defesa Sanitária Agropecuária</v>
      </c>
    </row>
    <row r="345" spans="1:20" x14ac:dyDescent="0.25">
      <c r="A345">
        <v>450001</v>
      </c>
      <c r="B345" t="s">
        <v>318</v>
      </c>
      <c r="C345">
        <v>12</v>
      </c>
      <c r="D345" t="s">
        <v>188</v>
      </c>
      <c r="E345">
        <v>900</v>
      </c>
      <c r="F345" t="s">
        <v>176</v>
      </c>
      <c r="G345">
        <v>4840</v>
      </c>
      <c r="H345" t="s">
        <v>517</v>
      </c>
      <c r="I345">
        <v>33</v>
      </c>
      <c r="J345" t="s">
        <v>160</v>
      </c>
      <c r="K345" s="21">
        <v>9987872</v>
      </c>
      <c r="L345" s="21">
        <v>15268288.5</v>
      </c>
      <c r="M345" s="21">
        <v>13352424.789999999</v>
      </c>
      <c r="N345" s="21">
        <v>10923060.91</v>
      </c>
      <c r="O345" s="21">
        <v>10565683.060000001</v>
      </c>
      <c r="P345" s="22" t="e">
        <f>VLOOKUP(Tabela1[[#This Row],[cdsubacao]],LDO!$B$2:$D$115,3,0)</f>
        <v>#N/A</v>
      </c>
      <c r="Q345" s="22" t="str">
        <f>CONCATENATE(Tabela1[[#This Row],[cdunidadegestora]]," - ",Tabela1[[#This Row],[nmunidadegestora]])</f>
        <v>450001 - Secretaria de Estado da Educação</v>
      </c>
      <c r="R345" s="22" t="str">
        <f>CONCATENATE(Tabela1[[#This Row],[cdfuncao]]," - ",Tabela1[[#This Row],[nmfuncao]])</f>
        <v>12 - Educação</v>
      </c>
      <c r="S345" s="23" t="e">
        <f>VLOOKUP(Tabela1[[#This Row],[cdsubacao]],LDO!$B$2:$E$115,4,0)</f>
        <v>#N/A</v>
      </c>
      <c r="T345" s="23" t="str">
        <f>CONCATENATE(Tabela1[[#This Row],[cdprograma]]," - ",Tabela1[[#This Row],[nmprograma]])</f>
        <v>900 - Gestão Administrativa - Poder Executivo</v>
      </c>
    </row>
    <row r="346" spans="1:20" x14ac:dyDescent="0.25">
      <c r="A346">
        <v>160085</v>
      </c>
      <c r="B346" t="s">
        <v>314</v>
      </c>
      <c r="C346">
        <v>6</v>
      </c>
      <c r="D346" t="s">
        <v>182</v>
      </c>
      <c r="E346">
        <v>708</v>
      </c>
      <c r="F346" t="s">
        <v>615</v>
      </c>
      <c r="G346">
        <v>11774</v>
      </c>
      <c r="H346" t="s">
        <v>616</v>
      </c>
      <c r="I346">
        <v>44</v>
      </c>
      <c r="J346" t="s">
        <v>219</v>
      </c>
      <c r="K346" s="21">
        <v>575808</v>
      </c>
      <c r="L346" s="21">
        <v>198342.25</v>
      </c>
      <c r="M346" s="21">
        <v>166334.19</v>
      </c>
      <c r="N346" s="21">
        <v>166334.19</v>
      </c>
      <c r="O346" s="21">
        <v>166334.19</v>
      </c>
      <c r="P346" s="22" t="e">
        <f>VLOOKUP(Tabela1[[#This Row],[cdsubacao]],LDO!$B$2:$D$115,3,0)</f>
        <v>#N/A</v>
      </c>
      <c r="Q346" s="22" t="str">
        <f>CONCATENATE(Tabela1[[#This Row],[cdunidadegestora]]," - ",Tabela1[[#This Row],[nmunidadegestora]])</f>
        <v>160085 - Fundo de Melhoria do Corpo de Bombeiros Militar</v>
      </c>
      <c r="R346" s="22" t="str">
        <f>CONCATENATE(Tabela1[[#This Row],[cdfuncao]]," - ",Tabela1[[#This Row],[nmfuncao]])</f>
        <v>6 - Segurança Pública</v>
      </c>
      <c r="S346" s="23" t="e">
        <f>VLOOKUP(Tabela1[[#This Row],[cdsubacao]],LDO!$B$2:$E$115,4,0)</f>
        <v>#N/A</v>
      </c>
      <c r="T346" s="23" t="str">
        <f>CONCATENATE(Tabela1[[#This Row],[cdprograma]]," - ",Tabela1[[#This Row],[nmprograma]])</f>
        <v>708 - Valorização do Servidor - Segurança Pública</v>
      </c>
    </row>
    <row r="347" spans="1:20" x14ac:dyDescent="0.25">
      <c r="A347">
        <v>520002</v>
      </c>
      <c r="B347" t="s">
        <v>171</v>
      </c>
      <c r="C347">
        <v>28</v>
      </c>
      <c r="D347" t="s">
        <v>172</v>
      </c>
      <c r="E347">
        <v>990</v>
      </c>
      <c r="F347" t="s">
        <v>172</v>
      </c>
      <c r="G347">
        <v>3562</v>
      </c>
      <c r="H347" t="s">
        <v>173</v>
      </c>
      <c r="I347">
        <v>32</v>
      </c>
      <c r="J347" t="s">
        <v>581</v>
      </c>
      <c r="K347" s="21">
        <v>917904291</v>
      </c>
      <c r="L347" s="21">
        <v>779106719.14999998</v>
      </c>
      <c r="M347" s="21">
        <v>748601118.48000002</v>
      </c>
      <c r="N347" s="21">
        <v>745993177.30999994</v>
      </c>
      <c r="O347" s="21">
        <v>745993177.30999994</v>
      </c>
      <c r="P347" s="22" t="e">
        <f>VLOOKUP(Tabela1[[#This Row],[cdsubacao]],LDO!$B$2:$D$115,3,0)</f>
        <v>#N/A</v>
      </c>
      <c r="Q347" s="22" t="str">
        <f>CONCATENATE(Tabela1[[#This Row],[cdunidadegestora]]," - ",Tabela1[[#This Row],[nmunidadegestora]])</f>
        <v>520002 - Encargos Gerais do Estado</v>
      </c>
      <c r="R347" s="22" t="str">
        <f>CONCATENATE(Tabela1[[#This Row],[cdfuncao]]," - ",Tabela1[[#This Row],[nmfuncao]])</f>
        <v>28 - Encargos Especiais</v>
      </c>
      <c r="S347" s="23" t="e">
        <f>VLOOKUP(Tabela1[[#This Row],[cdsubacao]],LDO!$B$2:$E$115,4,0)</f>
        <v>#N/A</v>
      </c>
      <c r="T347" s="23" t="str">
        <f>CONCATENATE(Tabela1[[#This Row],[cdprograma]]," - ",Tabela1[[#This Row],[nmprograma]])</f>
        <v>990 - Encargos Especiais</v>
      </c>
    </row>
    <row r="348" spans="1:20" x14ac:dyDescent="0.25">
      <c r="A348">
        <v>540096</v>
      </c>
      <c r="B348" t="s">
        <v>235</v>
      </c>
      <c r="C348">
        <v>14</v>
      </c>
      <c r="D348" t="s">
        <v>216</v>
      </c>
      <c r="E348">
        <v>740</v>
      </c>
      <c r="F348" t="s">
        <v>236</v>
      </c>
      <c r="G348">
        <v>11047</v>
      </c>
      <c r="H348" t="s">
        <v>617</v>
      </c>
      <c r="I348">
        <v>33</v>
      </c>
      <c r="J348" t="s">
        <v>160</v>
      </c>
      <c r="K348" s="21">
        <v>4000000</v>
      </c>
      <c r="L348" s="21">
        <v>3459246.2</v>
      </c>
      <c r="M348" s="21">
        <v>3340814.1</v>
      </c>
      <c r="N348" s="21">
        <v>2930879.74</v>
      </c>
      <c r="O348" s="21">
        <v>2606009.7200000002</v>
      </c>
      <c r="P348" s="22" t="e">
        <f>VLOOKUP(Tabela1[[#This Row],[cdsubacao]],LDO!$B$2:$D$115,3,0)</f>
        <v>#N/A</v>
      </c>
      <c r="Q348" s="22" t="str">
        <f>CONCATENATE(Tabela1[[#This Row],[cdunidadegestora]]," - ",Tabela1[[#This Row],[nmunidadegestora]])</f>
        <v>540096 - Fundo Penitenciário do Estado de Santa Catarina - FUPESC</v>
      </c>
      <c r="R348" s="22" t="str">
        <f>CONCATENATE(Tabela1[[#This Row],[cdfuncao]]," - ",Tabela1[[#This Row],[nmfuncao]])</f>
        <v>14 - Direitos da Cidadania</v>
      </c>
      <c r="S348" s="23" t="e">
        <f>VLOOKUP(Tabela1[[#This Row],[cdsubacao]],LDO!$B$2:$E$115,4,0)</f>
        <v>#N/A</v>
      </c>
      <c r="T348" s="23" t="str">
        <f>CONCATENATE(Tabela1[[#This Row],[cdprograma]]," - ",Tabela1[[#This Row],[nmprograma]])</f>
        <v>740 - Gestão do Sistema Prisional e Socioeducativo</v>
      </c>
    </row>
    <row r="349" spans="1:20" x14ac:dyDescent="0.25">
      <c r="A349">
        <v>530025</v>
      </c>
      <c r="B349" t="s">
        <v>238</v>
      </c>
      <c r="C349">
        <v>26</v>
      </c>
      <c r="D349" t="s">
        <v>179</v>
      </c>
      <c r="E349">
        <v>900</v>
      </c>
      <c r="F349" t="s">
        <v>176</v>
      </c>
      <c r="G349">
        <v>24</v>
      </c>
      <c r="H349" t="s">
        <v>618</v>
      </c>
      <c r="I349">
        <v>33</v>
      </c>
      <c r="J349" t="s">
        <v>160</v>
      </c>
      <c r="K349" s="21">
        <v>19560996</v>
      </c>
      <c r="L349" s="21">
        <v>7651864.0800000001</v>
      </c>
      <c r="M349" s="21">
        <v>7651864.0800000001</v>
      </c>
      <c r="N349" s="21">
        <v>7651864.0800000001</v>
      </c>
      <c r="O349" s="21">
        <v>7651864.0800000001</v>
      </c>
      <c r="P349" s="22" t="e">
        <f>VLOOKUP(Tabela1[[#This Row],[cdsubacao]],LDO!$B$2:$D$115,3,0)</f>
        <v>#N/A</v>
      </c>
      <c r="Q349" s="22" t="str">
        <f>CONCATENATE(Tabela1[[#This Row],[cdunidadegestora]]," - ",Tabela1[[#This Row],[nmunidadegestora]])</f>
        <v>530025 - Departamento Estadual de Infraestrutura</v>
      </c>
      <c r="R349" s="22" t="str">
        <f>CONCATENATE(Tabela1[[#This Row],[cdfuncao]]," - ",Tabela1[[#This Row],[nmfuncao]])</f>
        <v>26 - Transporte</v>
      </c>
      <c r="S349" s="23" t="e">
        <f>VLOOKUP(Tabela1[[#This Row],[cdsubacao]],LDO!$B$2:$E$115,4,0)</f>
        <v>#N/A</v>
      </c>
      <c r="T349" s="23" t="str">
        <f>CONCATENATE(Tabela1[[#This Row],[cdprograma]]," - ",Tabela1[[#This Row],[nmprograma]])</f>
        <v>900 - Gestão Administrativa - Poder Executivo</v>
      </c>
    </row>
    <row r="350" spans="1:20" x14ac:dyDescent="0.25">
      <c r="A350">
        <v>520002</v>
      </c>
      <c r="B350" t="s">
        <v>171</v>
      </c>
      <c r="C350">
        <v>2</v>
      </c>
      <c r="D350" t="s">
        <v>349</v>
      </c>
      <c r="E350">
        <v>930</v>
      </c>
      <c r="F350" t="s">
        <v>350</v>
      </c>
      <c r="G350">
        <v>14042</v>
      </c>
      <c r="H350" t="s">
        <v>351</v>
      </c>
      <c r="I350">
        <v>33</v>
      </c>
      <c r="J350" t="s">
        <v>160</v>
      </c>
      <c r="K350" s="21">
        <v>0</v>
      </c>
      <c r="L350" s="21">
        <v>3559000</v>
      </c>
      <c r="M350" s="21">
        <v>3559000</v>
      </c>
      <c r="N350" s="21">
        <v>3166935.15</v>
      </c>
      <c r="O350" s="21">
        <v>3166935.15</v>
      </c>
      <c r="P350" s="22" t="e">
        <f>VLOOKUP(Tabela1[[#This Row],[cdsubacao]],LDO!$B$2:$D$115,3,0)</f>
        <v>#N/A</v>
      </c>
      <c r="Q350" s="22" t="str">
        <f>CONCATENATE(Tabela1[[#This Row],[cdunidadegestora]]," - ",Tabela1[[#This Row],[nmunidadegestora]])</f>
        <v>520002 - Encargos Gerais do Estado</v>
      </c>
      <c r="R350" s="22" t="str">
        <f>CONCATENATE(Tabela1[[#This Row],[cdfuncao]]," - ",Tabela1[[#This Row],[nmfuncao]])</f>
        <v>2 - Judiciária</v>
      </c>
      <c r="S350" s="23" t="e">
        <f>VLOOKUP(Tabela1[[#This Row],[cdsubacao]],LDO!$B$2:$E$115,4,0)</f>
        <v>#N/A</v>
      </c>
      <c r="T350" s="23" t="str">
        <f>CONCATENATE(Tabela1[[#This Row],[cdprograma]]," - ",Tabela1[[#This Row],[nmprograma]])</f>
        <v>930 - Gestão Administrativa - Poder Judiciário</v>
      </c>
    </row>
    <row r="351" spans="1:20" x14ac:dyDescent="0.25">
      <c r="A351">
        <v>530001</v>
      </c>
      <c r="B351" t="s">
        <v>178</v>
      </c>
      <c r="C351">
        <v>26</v>
      </c>
      <c r="D351" t="s">
        <v>179</v>
      </c>
      <c r="E351">
        <v>145</v>
      </c>
      <c r="F351" t="s">
        <v>381</v>
      </c>
      <c r="G351">
        <v>14514</v>
      </c>
      <c r="H351" t="s">
        <v>619</v>
      </c>
      <c r="I351">
        <v>33</v>
      </c>
      <c r="J351" t="s">
        <v>160</v>
      </c>
      <c r="K351" s="21">
        <v>0</v>
      </c>
      <c r="L351" s="21">
        <v>1316195.6499999999</v>
      </c>
      <c r="M351" s="21">
        <v>1316195.6499999999</v>
      </c>
      <c r="N351" s="21">
        <v>970990.02</v>
      </c>
      <c r="O351" s="21">
        <v>628901.98</v>
      </c>
      <c r="P351" s="22" t="e">
        <f>VLOOKUP(Tabela1[[#This Row],[cdsubacao]],LDO!$B$2:$D$115,3,0)</f>
        <v>#N/A</v>
      </c>
      <c r="Q351" s="22" t="str">
        <f>CONCATENATE(Tabela1[[#This Row],[cdunidadegestora]]," - ",Tabela1[[#This Row],[nmunidadegestora]])</f>
        <v>530001 - Secretaria de Estado da Infraestrutura e Mobilidade</v>
      </c>
      <c r="R351" s="22" t="str">
        <f>CONCATENATE(Tabela1[[#This Row],[cdfuncao]]," - ",Tabela1[[#This Row],[nmfuncao]])</f>
        <v>26 - Transporte</v>
      </c>
      <c r="S351" s="23" t="e">
        <f>VLOOKUP(Tabela1[[#This Row],[cdsubacao]],LDO!$B$2:$E$115,4,0)</f>
        <v>#N/A</v>
      </c>
      <c r="T351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352" spans="1:20" x14ac:dyDescent="0.25">
      <c r="A352">
        <v>410041</v>
      </c>
      <c r="B352" t="s">
        <v>471</v>
      </c>
      <c r="C352">
        <v>12</v>
      </c>
      <c r="D352" t="s">
        <v>188</v>
      </c>
      <c r="E352">
        <v>900</v>
      </c>
      <c r="F352" t="s">
        <v>176</v>
      </c>
      <c r="G352">
        <v>4840</v>
      </c>
      <c r="H352" t="s">
        <v>517</v>
      </c>
      <c r="I352">
        <v>33</v>
      </c>
      <c r="J352" t="s">
        <v>160</v>
      </c>
      <c r="K352" s="21">
        <v>0</v>
      </c>
      <c r="L352" s="21">
        <v>6507</v>
      </c>
      <c r="M352" s="21">
        <v>6507</v>
      </c>
      <c r="N352" s="21">
        <v>6507</v>
      </c>
      <c r="O352" s="21">
        <v>6507</v>
      </c>
      <c r="P352" s="22" t="e">
        <f>VLOOKUP(Tabela1[[#This Row],[cdsubacao]],LDO!$B$2:$D$115,3,0)</f>
        <v>#N/A</v>
      </c>
      <c r="Q352" s="22" t="str">
        <f>CONCATENATE(Tabela1[[#This Row],[cdunidadegestora]]," - ",Tabela1[[#This Row],[nmunidadegestora]])</f>
        <v>410041 - Agência de Desenvolvimento Regional de Xanxerê</v>
      </c>
      <c r="R352" s="22" t="str">
        <f>CONCATENATE(Tabela1[[#This Row],[cdfuncao]]," - ",Tabela1[[#This Row],[nmfuncao]])</f>
        <v>12 - Educação</v>
      </c>
      <c r="S352" s="23" t="e">
        <f>VLOOKUP(Tabela1[[#This Row],[cdsubacao]],LDO!$B$2:$E$115,4,0)</f>
        <v>#N/A</v>
      </c>
      <c r="T352" s="23" t="str">
        <f>CONCATENATE(Tabela1[[#This Row],[cdprograma]]," - ",Tabela1[[#This Row],[nmprograma]])</f>
        <v>900 - Gestão Administrativa - Poder Executivo</v>
      </c>
    </row>
    <row r="353" spans="1:20" x14ac:dyDescent="0.25">
      <c r="A353">
        <v>270023</v>
      </c>
      <c r="B353" t="s">
        <v>379</v>
      </c>
      <c r="C353">
        <v>23</v>
      </c>
      <c r="D353" t="s">
        <v>258</v>
      </c>
      <c r="E353">
        <v>850</v>
      </c>
      <c r="F353" t="s">
        <v>163</v>
      </c>
      <c r="G353">
        <v>934</v>
      </c>
      <c r="H353" t="s">
        <v>620</v>
      </c>
      <c r="I353">
        <v>31</v>
      </c>
      <c r="J353" t="s">
        <v>165</v>
      </c>
      <c r="K353" s="21">
        <v>9335401</v>
      </c>
      <c r="L353" s="21">
        <v>8796051</v>
      </c>
      <c r="M353" s="21">
        <v>8708615.6699999999</v>
      </c>
      <c r="N353" s="21">
        <v>8688581.0099999998</v>
      </c>
      <c r="O353" s="21">
        <v>8672908.8800000008</v>
      </c>
      <c r="P353" s="22" t="e">
        <f>VLOOKUP(Tabela1[[#This Row],[cdsubacao]],LDO!$B$2:$D$115,3,0)</f>
        <v>#N/A</v>
      </c>
      <c r="Q353" s="22" t="str">
        <f>CONCATENATE(Tabela1[[#This Row],[cdunidadegestora]]," - ",Tabela1[[#This Row],[nmunidadegestora]])</f>
        <v>270023 - Junta Comercial do Estado de Santa Catarina</v>
      </c>
      <c r="R353" s="22" t="str">
        <f>CONCATENATE(Tabela1[[#This Row],[cdfuncao]]," - ",Tabela1[[#This Row],[nmfuncao]])</f>
        <v>23 - Comércio e Serviços</v>
      </c>
      <c r="S353" s="23" t="e">
        <f>VLOOKUP(Tabela1[[#This Row],[cdsubacao]],LDO!$B$2:$E$115,4,0)</f>
        <v>#N/A</v>
      </c>
      <c r="T35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54" spans="1:20" x14ac:dyDescent="0.25">
      <c r="A354">
        <v>540096</v>
      </c>
      <c r="B354" t="s">
        <v>235</v>
      </c>
      <c r="C354">
        <v>14</v>
      </c>
      <c r="D354" t="s">
        <v>216</v>
      </c>
      <c r="E354">
        <v>750</v>
      </c>
      <c r="F354" t="s">
        <v>417</v>
      </c>
      <c r="G354">
        <v>11044</v>
      </c>
      <c r="H354" t="s">
        <v>621</v>
      </c>
      <c r="I354">
        <v>33</v>
      </c>
      <c r="J354" t="s">
        <v>160</v>
      </c>
      <c r="K354" s="21">
        <v>15150000</v>
      </c>
      <c r="L354" s="21">
        <v>14440200.4</v>
      </c>
      <c r="M354" s="21">
        <v>10441638.359999999</v>
      </c>
      <c r="N354" s="21">
        <v>8423276.9100000001</v>
      </c>
      <c r="O354" s="21">
        <v>8355874.9900000002</v>
      </c>
      <c r="P354" s="22" t="e">
        <f>VLOOKUP(Tabela1[[#This Row],[cdsubacao]],LDO!$B$2:$D$115,3,0)</f>
        <v>#N/A</v>
      </c>
      <c r="Q354" s="22" t="str">
        <f>CONCATENATE(Tabela1[[#This Row],[cdunidadegestora]]," - ",Tabela1[[#This Row],[nmunidadegestora]])</f>
        <v>540096 - Fundo Penitenciário do Estado de Santa Catarina - FUPESC</v>
      </c>
      <c r="R354" s="22" t="str">
        <f>CONCATENATE(Tabela1[[#This Row],[cdfuncao]]," - ",Tabela1[[#This Row],[nmfuncao]])</f>
        <v>14 - Direitos da Cidadania</v>
      </c>
      <c r="S354" s="23" t="e">
        <f>VLOOKUP(Tabela1[[#This Row],[cdsubacao]],LDO!$B$2:$E$115,4,0)</f>
        <v>#N/A</v>
      </c>
      <c r="T354" s="23" t="str">
        <f>CONCATENATE(Tabela1[[#This Row],[cdprograma]]," - ",Tabela1[[#This Row],[nmprograma]])</f>
        <v>750 - Expansão e Modernização do Sistema Prisional e Socioeducativo</v>
      </c>
    </row>
    <row r="355" spans="1:20" x14ac:dyDescent="0.25">
      <c r="A355">
        <v>530025</v>
      </c>
      <c r="B355" t="s">
        <v>238</v>
      </c>
      <c r="C355">
        <v>26</v>
      </c>
      <c r="D355" t="s">
        <v>179</v>
      </c>
      <c r="E355">
        <v>130</v>
      </c>
      <c r="F355" t="s">
        <v>208</v>
      </c>
      <c r="G355">
        <v>66</v>
      </c>
      <c r="H355" t="s">
        <v>622</v>
      </c>
      <c r="I355">
        <v>44</v>
      </c>
      <c r="J355" t="s">
        <v>219</v>
      </c>
      <c r="K355" s="21">
        <v>24004383</v>
      </c>
      <c r="L355" s="21">
        <v>7017593.3899999997</v>
      </c>
      <c r="M355" s="21">
        <v>7017593.3899999997</v>
      </c>
      <c r="N355" s="21">
        <v>7017593.3899999997</v>
      </c>
      <c r="O355" s="21">
        <v>7017593.3899999997</v>
      </c>
      <c r="P355" s="22" t="e">
        <f>VLOOKUP(Tabela1[[#This Row],[cdsubacao]],LDO!$B$2:$D$115,3,0)</f>
        <v>#N/A</v>
      </c>
      <c r="Q355" s="22" t="str">
        <f>CONCATENATE(Tabela1[[#This Row],[cdunidadegestora]]," - ",Tabela1[[#This Row],[nmunidadegestora]])</f>
        <v>530025 - Departamento Estadual de Infraestrutura</v>
      </c>
      <c r="R355" s="22" t="str">
        <f>CONCATENATE(Tabela1[[#This Row],[cdfuncao]]," - ",Tabela1[[#This Row],[nmfuncao]])</f>
        <v>26 - Transporte</v>
      </c>
      <c r="S355" s="23" t="e">
        <f>VLOOKUP(Tabela1[[#This Row],[cdsubacao]],LDO!$B$2:$E$115,4,0)</f>
        <v>#N/A</v>
      </c>
      <c r="T355" s="23" t="str">
        <f>CONCATENATE(Tabela1[[#This Row],[cdprograma]]," - ",Tabela1[[#This Row],[nmprograma]])</f>
        <v>130 - Conservação e Segurança Rodoviária</v>
      </c>
    </row>
    <row r="356" spans="1:20" x14ac:dyDescent="0.25">
      <c r="A356">
        <v>520030</v>
      </c>
      <c r="B356" t="s">
        <v>403</v>
      </c>
      <c r="C356">
        <v>18</v>
      </c>
      <c r="D356" t="s">
        <v>192</v>
      </c>
      <c r="E356">
        <v>900</v>
      </c>
      <c r="F356" t="s">
        <v>176</v>
      </c>
      <c r="G356">
        <v>5030</v>
      </c>
      <c r="H356" t="s">
        <v>233</v>
      </c>
      <c r="I356">
        <v>33</v>
      </c>
      <c r="J356" t="s">
        <v>160</v>
      </c>
      <c r="K356" s="21">
        <v>0</v>
      </c>
      <c r="L356" s="21">
        <v>5062.3999999999996</v>
      </c>
      <c r="M356" s="21">
        <v>5006</v>
      </c>
      <c r="N356" s="21">
        <v>1706</v>
      </c>
      <c r="O356" s="21">
        <v>165</v>
      </c>
      <c r="P356" s="22" t="e">
        <f>VLOOKUP(Tabela1[[#This Row],[cdsubacao]],LDO!$B$2:$D$115,3,0)</f>
        <v>#N/A</v>
      </c>
      <c r="Q356" s="22" t="str">
        <f>CONCATENATE(Tabela1[[#This Row],[cdunidadegestora]]," - ",Tabela1[[#This Row],[nmunidadegestora]])</f>
        <v>520030 - Fundação Escola de Governo - ENA</v>
      </c>
      <c r="R356" s="22" t="str">
        <f>CONCATENATE(Tabela1[[#This Row],[cdfuncao]]," - ",Tabela1[[#This Row],[nmfuncao]])</f>
        <v>18 - Gestão Ambiental</v>
      </c>
      <c r="S356" s="23" t="e">
        <f>VLOOKUP(Tabela1[[#This Row],[cdsubacao]],LDO!$B$2:$E$115,4,0)</f>
        <v>#N/A</v>
      </c>
      <c r="T356" s="23" t="str">
        <f>CONCATENATE(Tabela1[[#This Row],[cdprograma]]," - ",Tabela1[[#This Row],[nmprograma]])</f>
        <v>900 - Gestão Administrativa - Poder Executivo</v>
      </c>
    </row>
    <row r="357" spans="1:20" x14ac:dyDescent="0.25">
      <c r="A357">
        <v>410059</v>
      </c>
      <c r="B357" t="s">
        <v>408</v>
      </c>
      <c r="C357">
        <v>12</v>
      </c>
      <c r="D357" t="s">
        <v>188</v>
      </c>
      <c r="E357">
        <v>610</v>
      </c>
      <c r="F357" t="s">
        <v>189</v>
      </c>
      <c r="G357">
        <v>13959</v>
      </c>
      <c r="H357" t="s">
        <v>623</v>
      </c>
      <c r="I357">
        <v>44</v>
      </c>
      <c r="J357" t="s">
        <v>219</v>
      </c>
      <c r="K357" s="21">
        <v>58395</v>
      </c>
      <c r="L357" s="21">
        <v>0</v>
      </c>
      <c r="M357" s="21">
        <v>0</v>
      </c>
      <c r="N357" s="21">
        <v>0</v>
      </c>
      <c r="O357" s="21">
        <v>0</v>
      </c>
      <c r="P357" s="22" t="e">
        <f>VLOOKUP(Tabela1[[#This Row],[cdsubacao]],LDO!$B$2:$D$115,3,0)</f>
        <v>#N/A</v>
      </c>
      <c r="Q357" s="22" t="str">
        <f>CONCATENATE(Tabela1[[#This Row],[cdunidadegestora]]," - ",Tabela1[[#This Row],[nmunidadegestora]])</f>
        <v>410059 - Agência de Desenvolvimento Regional de Jaraguá do Sul</v>
      </c>
      <c r="R357" s="22" t="str">
        <f>CONCATENATE(Tabela1[[#This Row],[cdfuncao]]," - ",Tabela1[[#This Row],[nmfuncao]])</f>
        <v>12 - Educação</v>
      </c>
      <c r="S357" s="23" t="e">
        <f>VLOOKUP(Tabela1[[#This Row],[cdsubacao]],LDO!$B$2:$E$115,4,0)</f>
        <v>#N/A</v>
      </c>
      <c r="T357" s="23" t="str">
        <f>CONCATENATE(Tabela1[[#This Row],[cdprograma]]," - ",Tabela1[[#This Row],[nmprograma]])</f>
        <v>610 - Educação Básica com Qualidade e Equidade</v>
      </c>
    </row>
    <row r="358" spans="1:20" x14ac:dyDescent="0.25">
      <c r="A358">
        <v>410039</v>
      </c>
      <c r="B358" t="s">
        <v>498</v>
      </c>
      <c r="C358">
        <v>12</v>
      </c>
      <c r="D358" t="s">
        <v>188</v>
      </c>
      <c r="E358">
        <v>610</v>
      </c>
      <c r="F358" t="s">
        <v>189</v>
      </c>
      <c r="G358">
        <v>13665</v>
      </c>
      <c r="H358" t="s">
        <v>624</v>
      </c>
      <c r="I358">
        <v>33</v>
      </c>
      <c r="J358" t="s">
        <v>160</v>
      </c>
      <c r="K358" s="21">
        <v>491023</v>
      </c>
      <c r="L358" s="21">
        <v>0</v>
      </c>
      <c r="M358" s="21">
        <v>0</v>
      </c>
      <c r="N358" s="21">
        <v>0</v>
      </c>
      <c r="O358" s="21">
        <v>0</v>
      </c>
      <c r="P358" s="22" t="e">
        <f>VLOOKUP(Tabela1[[#This Row],[cdsubacao]],LDO!$B$2:$D$115,3,0)</f>
        <v>#N/A</v>
      </c>
      <c r="Q358" s="22" t="str">
        <f>CONCATENATE(Tabela1[[#This Row],[cdunidadegestora]]," - ",Tabela1[[#This Row],[nmunidadegestora]])</f>
        <v>410039 - Agência de Desenvolvimento Regional de São Lourenço do Oeste</v>
      </c>
      <c r="R358" s="22" t="str">
        <f>CONCATENATE(Tabela1[[#This Row],[cdfuncao]]," - ",Tabela1[[#This Row],[nmfuncao]])</f>
        <v>12 - Educação</v>
      </c>
      <c r="S358" s="23" t="e">
        <f>VLOOKUP(Tabela1[[#This Row],[cdsubacao]],LDO!$B$2:$E$115,4,0)</f>
        <v>#N/A</v>
      </c>
      <c r="T358" s="23" t="str">
        <f>CONCATENATE(Tabela1[[#This Row],[cdprograma]]," - ",Tabela1[[#This Row],[nmprograma]])</f>
        <v>610 - Educação Básica com Qualidade e Equidade</v>
      </c>
    </row>
    <row r="359" spans="1:20" x14ac:dyDescent="0.25">
      <c r="A359">
        <v>410041</v>
      </c>
      <c r="B359" t="s">
        <v>471</v>
      </c>
      <c r="C359">
        <v>4</v>
      </c>
      <c r="D359" t="s">
        <v>169</v>
      </c>
      <c r="E359">
        <v>900</v>
      </c>
      <c r="F359" t="s">
        <v>176</v>
      </c>
      <c r="G359">
        <v>13702</v>
      </c>
      <c r="H359" t="s">
        <v>625</v>
      </c>
      <c r="I359">
        <v>33</v>
      </c>
      <c r="J359" t="s">
        <v>160</v>
      </c>
      <c r="K359" s="21">
        <v>811566</v>
      </c>
      <c r="L359" s="21">
        <v>120342.31</v>
      </c>
      <c r="M359" s="21">
        <v>120342.31</v>
      </c>
      <c r="N359" s="21">
        <v>120342.31</v>
      </c>
      <c r="O359" s="21">
        <v>120342.31</v>
      </c>
      <c r="P359" s="22" t="e">
        <f>VLOOKUP(Tabela1[[#This Row],[cdsubacao]],LDO!$B$2:$D$115,3,0)</f>
        <v>#N/A</v>
      </c>
      <c r="Q359" s="22" t="str">
        <f>CONCATENATE(Tabela1[[#This Row],[cdunidadegestora]]," - ",Tabela1[[#This Row],[nmunidadegestora]])</f>
        <v>410041 - Agência de Desenvolvimento Regional de Xanxerê</v>
      </c>
      <c r="R359" s="22" t="str">
        <f>CONCATENATE(Tabela1[[#This Row],[cdfuncao]]," - ",Tabela1[[#This Row],[nmfuncao]])</f>
        <v>4 - Administração</v>
      </c>
      <c r="S359" s="23" t="e">
        <f>VLOOKUP(Tabela1[[#This Row],[cdsubacao]],LDO!$B$2:$E$115,4,0)</f>
        <v>#N/A</v>
      </c>
      <c r="T359" s="23" t="str">
        <f>CONCATENATE(Tabela1[[#This Row],[cdprograma]]," - ",Tabela1[[#This Row],[nmprograma]])</f>
        <v>900 - Gestão Administrativa - Poder Executivo</v>
      </c>
    </row>
    <row r="360" spans="1:20" x14ac:dyDescent="0.25">
      <c r="A360">
        <v>430001</v>
      </c>
      <c r="B360" t="s">
        <v>347</v>
      </c>
      <c r="C360">
        <v>4</v>
      </c>
      <c r="D360" t="s">
        <v>169</v>
      </c>
      <c r="E360">
        <v>900</v>
      </c>
      <c r="F360" t="s">
        <v>176</v>
      </c>
      <c r="G360">
        <v>5326</v>
      </c>
      <c r="H360" t="s">
        <v>626</v>
      </c>
      <c r="I360">
        <v>33</v>
      </c>
      <c r="J360" t="s">
        <v>160</v>
      </c>
      <c r="K360" s="21">
        <v>32757</v>
      </c>
      <c r="L360" s="21">
        <v>634.1</v>
      </c>
      <c r="M360" s="21">
        <v>634.1</v>
      </c>
      <c r="N360" s="21">
        <v>634.1</v>
      </c>
      <c r="O360" s="21">
        <v>634.1</v>
      </c>
      <c r="P360" s="22" t="e">
        <f>VLOOKUP(Tabela1[[#This Row],[cdsubacao]],LDO!$B$2:$D$115,3,0)</f>
        <v>#N/A</v>
      </c>
      <c r="Q360" s="22" t="str">
        <f>CONCATENATE(Tabela1[[#This Row],[cdunidadegestora]]," - ",Tabela1[[#This Row],[nmunidadegestora]])</f>
        <v>430001 - Procuradoria-Geral junto ao Tribunal de Contas</v>
      </c>
      <c r="R360" s="22" t="str">
        <f>CONCATENATE(Tabela1[[#This Row],[cdfuncao]]," - ",Tabela1[[#This Row],[nmfuncao]])</f>
        <v>4 - Administração</v>
      </c>
      <c r="S360" s="23" t="e">
        <f>VLOOKUP(Tabela1[[#This Row],[cdsubacao]],LDO!$B$2:$E$115,4,0)</f>
        <v>#N/A</v>
      </c>
      <c r="T360" s="23" t="str">
        <f>CONCATENATE(Tabela1[[#This Row],[cdprograma]]," - ",Tabela1[[#This Row],[nmprograma]])</f>
        <v>900 - Gestão Administrativa - Poder Executivo</v>
      </c>
    </row>
    <row r="361" spans="1:20" x14ac:dyDescent="0.25">
      <c r="A361">
        <v>230023</v>
      </c>
      <c r="B361" t="s">
        <v>439</v>
      </c>
      <c r="C361">
        <v>23</v>
      </c>
      <c r="D361" t="s">
        <v>258</v>
      </c>
      <c r="E361">
        <v>640</v>
      </c>
      <c r="F361" t="s">
        <v>259</v>
      </c>
      <c r="G361">
        <v>11526</v>
      </c>
      <c r="H361" t="s">
        <v>627</v>
      </c>
      <c r="I361">
        <v>33</v>
      </c>
      <c r="J361" t="s">
        <v>160</v>
      </c>
      <c r="K361" s="21">
        <v>1000</v>
      </c>
      <c r="L361" s="21">
        <v>0</v>
      </c>
      <c r="M361" s="21">
        <v>0</v>
      </c>
      <c r="N361" s="21">
        <v>0</v>
      </c>
      <c r="O361" s="21">
        <v>0</v>
      </c>
      <c r="P361" s="22" t="e">
        <f>VLOOKUP(Tabela1[[#This Row],[cdsubacao]],LDO!$B$2:$D$115,3,0)</f>
        <v>#N/A</v>
      </c>
      <c r="Q361" s="22" t="str">
        <f>CONCATENATE(Tabela1[[#This Row],[cdunidadegestora]]," - ",Tabela1[[#This Row],[nmunidadegestora]])</f>
        <v>230023 - Santa Catarina Turismo S.A.</v>
      </c>
      <c r="R361" s="22" t="str">
        <f>CONCATENATE(Tabela1[[#This Row],[cdfuncao]]," - ",Tabela1[[#This Row],[nmfuncao]])</f>
        <v>23 - Comércio e Serviços</v>
      </c>
      <c r="S361" s="23" t="e">
        <f>VLOOKUP(Tabela1[[#This Row],[cdsubacao]],LDO!$B$2:$E$115,4,0)</f>
        <v>#N/A</v>
      </c>
      <c r="T361" s="23" t="str">
        <f>CONCATENATE(Tabela1[[#This Row],[cdprograma]]," - ",Tabela1[[#This Row],[nmprograma]])</f>
        <v>640 - Desenvolvimento do Turismo Catarinense</v>
      </c>
    </row>
    <row r="362" spans="1:20" x14ac:dyDescent="0.25">
      <c r="A362">
        <v>480091</v>
      </c>
      <c r="B362" t="s">
        <v>157</v>
      </c>
      <c r="C362">
        <v>10</v>
      </c>
      <c r="D362" t="s">
        <v>158</v>
      </c>
      <c r="E362">
        <v>430</v>
      </c>
      <c r="F362" t="s">
        <v>159</v>
      </c>
      <c r="G362">
        <v>11328</v>
      </c>
      <c r="H362" t="s">
        <v>628</v>
      </c>
      <c r="I362">
        <v>44</v>
      </c>
      <c r="J362" t="s">
        <v>219</v>
      </c>
      <c r="K362" s="21">
        <v>7058000</v>
      </c>
      <c r="L362" s="21">
        <v>3836087.48</v>
      </c>
      <c r="M362" s="21">
        <v>778087.48</v>
      </c>
      <c r="N362" s="21">
        <v>715587.48</v>
      </c>
      <c r="O362" s="21">
        <v>715587.48</v>
      </c>
      <c r="P362" s="22" t="e">
        <f>VLOOKUP(Tabela1[[#This Row],[cdsubacao]],LDO!$B$2:$D$115,3,0)</f>
        <v>#N/A</v>
      </c>
      <c r="Q362" s="22" t="str">
        <f>CONCATENATE(Tabela1[[#This Row],[cdunidadegestora]]," - ",Tabela1[[#This Row],[nmunidadegestora]])</f>
        <v>480091 - Fundo Estadual de Saúde</v>
      </c>
      <c r="R362" s="22" t="str">
        <f>CONCATENATE(Tabela1[[#This Row],[cdfuncao]]," - ",Tabela1[[#This Row],[nmfuncao]])</f>
        <v>10 - Saúde</v>
      </c>
      <c r="S362" s="23" t="e">
        <f>VLOOKUP(Tabela1[[#This Row],[cdsubacao]],LDO!$B$2:$E$115,4,0)</f>
        <v>#N/A</v>
      </c>
      <c r="T362" s="23" t="str">
        <f>CONCATENATE(Tabela1[[#This Row],[cdprograma]]," - ",Tabela1[[#This Row],[nmprograma]])</f>
        <v>430 - Atenção de Média e Alta Complexidade Ambulatorial e Hospitalar</v>
      </c>
    </row>
    <row r="363" spans="1:20" x14ac:dyDescent="0.25">
      <c r="A363">
        <v>410045</v>
      </c>
      <c r="B363" t="s">
        <v>534</v>
      </c>
      <c r="C363">
        <v>10</v>
      </c>
      <c r="D363" t="s">
        <v>158</v>
      </c>
      <c r="E363">
        <v>410</v>
      </c>
      <c r="F363" t="s">
        <v>629</v>
      </c>
      <c r="G363">
        <v>11205</v>
      </c>
      <c r="H363" t="s">
        <v>630</v>
      </c>
      <c r="I363">
        <v>44</v>
      </c>
      <c r="J363" t="s">
        <v>219</v>
      </c>
      <c r="K363" s="21">
        <v>0</v>
      </c>
      <c r="L363" s="21">
        <v>405693.26</v>
      </c>
      <c r="M363" s="21">
        <v>405693.26</v>
      </c>
      <c r="N363" s="21">
        <v>405693.26</v>
      </c>
      <c r="O363" s="21">
        <v>405693.26</v>
      </c>
      <c r="P363" s="22" t="e">
        <f>VLOOKUP(Tabela1[[#This Row],[cdsubacao]],LDO!$B$2:$D$115,3,0)</f>
        <v>#N/A</v>
      </c>
      <c r="Q363" s="22" t="str">
        <f>CONCATENATE(Tabela1[[#This Row],[cdunidadegestora]]," - ",Tabela1[[#This Row],[nmunidadegestora]])</f>
        <v>410045 - Agência de Desenvolvimento Regional de Videira</v>
      </c>
      <c r="R363" s="22" t="str">
        <f>CONCATENATE(Tabela1[[#This Row],[cdfuncao]]," - ",Tabela1[[#This Row],[nmfuncao]])</f>
        <v>10 - Saúde</v>
      </c>
      <c r="S363" s="23" t="e">
        <f>VLOOKUP(Tabela1[[#This Row],[cdsubacao]],LDO!$B$2:$E$115,4,0)</f>
        <v>#N/A</v>
      </c>
      <c r="T363" s="23" t="str">
        <f>CONCATENATE(Tabela1[[#This Row],[cdprograma]]," - ",Tabela1[[#This Row],[nmprograma]])</f>
        <v>410 - Vigilância em Saúde</v>
      </c>
    </row>
    <row r="364" spans="1:20" x14ac:dyDescent="0.25">
      <c r="A364">
        <v>410011</v>
      </c>
      <c r="B364" t="s">
        <v>257</v>
      </c>
      <c r="C364">
        <v>23</v>
      </c>
      <c r="D364" t="s">
        <v>258</v>
      </c>
      <c r="E364">
        <v>850</v>
      </c>
      <c r="F364" t="s">
        <v>163</v>
      </c>
      <c r="G364">
        <v>14564</v>
      </c>
      <c r="H364" t="s">
        <v>587</v>
      </c>
      <c r="I364">
        <v>33</v>
      </c>
      <c r="J364" t="s">
        <v>160</v>
      </c>
      <c r="K364" s="21">
        <v>0</v>
      </c>
      <c r="L364" s="21">
        <v>33450</v>
      </c>
      <c r="M364" s="21">
        <v>31379.360000000001</v>
      </c>
      <c r="N364" s="21">
        <v>31379.360000000001</v>
      </c>
      <c r="O364" s="21">
        <v>24696.51</v>
      </c>
      <c r="P364" s="22" t="e">
        <f>VLOOKUP(Tabela1[[#This Row],[cdsubacao]],LDO!$B$2:$D$115,3,0)</f>
        <v>#N/A</v>
      </c>
      <c r="Q364" s="22" t="str">
        <f>CONCATENATE(Tabela1[[#This Row],[cdunidadegestora]]," - ",Tabela1[[#This Row],[nmunidadegestora]])</f>
        <v>410011 - Agência de Desenvolvimento do Turismo de Santa Catarina</v>
      </c>
      <c r="R364" s="22" t="str">
        <f>CONCATENATE(Tabela1[[#This Row],[cdfuncao]]," - ",Tabela1[[#This Row],[nmfuncao]])</f>
        <v>23 - Comércio e Serviços</v>
      </c>
      <c r="S364" s="23" t="e">
        <f>VLOOKUP(Tabela1[[#This Row],[cdsubacao]],LDO!$B$2:$E$115,4,0)</f>
        <v>#N/A</v>
      </c>
      <c r="T36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65" spans="1:20" x14ac:dyDescent="0.25">
      <c r="A365">
        <v>530001</v>
      </c>
      <c r="B365" t="s">
        <v>178</v>
      </c>
      <c r="C365">
        <v>26</v>
      </c>
      <c r="D365" t="s">
        <v>179</v>
      </c>
      <c r="E365">
        <v>130</v>
      </c>
      <c r="F365" t="s">
        <v>208</v>
      </c>
      <c r="G365">
        <v>14455</v>
      </c>
      <c r="H365" t="s">
        <v>631</v>
      </c>
      <c r="I365">
        <v>33</v>
      </c>
      <c r="J365" t="s">
        <v>160</v>
      </c>
      <c r="K365" s="21">
        <v>0</v>
      </c>
      <c r="L365" s="21">
        <v>993074.06</v>
      </c>
      <c r="M365" s="21">
        <v>613733.55000000005</v>
      </c>
      <c r="N365" s="21">
        <v>185181.37</v>
      </c>
      <c r="O365" s="21">
        <v>185181.37</v>
      </c>
      <c r="P365" s="22" t="e">
        <f>VLOOKUP(Tabela1[[#This Row],[cdsubacao]],LDO!$B$2:$D$115,3,0)</f>
        <v>#N/A</v>
      </c>
      <c r="Q365" s="22" t="str">
        <f>CONCATENATE(Tabela1[[#This Row],[cdunidadegestora]]," - ",Tabela1[[#This Row],[nmunidadegestora]])</f>
        <v>530001 - Secretaria de Estado da Infraestrutura e Mobilidade</v>
      </c>
      <c r="R365" s="22" t="str">
        <f>CONCATENATE(Tabela1[[#This Row],[cdfuncao]]," - ",Tabela1[[#This Row],[nmfuncao]])</f>
        <v>26 - Transporte</v>
      </c>
      <c r="S365" s="23" t="e">
        <f>VLOOKUP(Tabela1[[#This Row],[cdsubacao]],LDO!$B$2:$E$115,4,0)</f>
        <v>#N/A</v>
      </c>
      <c r="T365" s="23" t="str">
        <f>CONCATENATE(Tabela1[[#This Row],[cdprograma]]," - ",Tabela1[[#This Row],[nmprograma]])</f>
        <v>130 - Conservação e Segurança Rodoviária</v>
      </c>
    </row>
    <row r="366" spans="1:20" x14ac:dyDescent="0.25">
      <c r="A366">
        <v>160091</v>
      </c>
      <c r="B366" t="s">
        <v>442</v>
      </c>
      <c r="C366">
        <v>6</v>
      </c>
      <c r="D366" t="s">
        <v>182</v>
      </c>
      <c r="E366">
        <v>706</v>
      </c>
      <c r="F366" t="s">
        <v>183</v>
      </c>
      <c r="G366">
        <v>11918</v>
      </c>
      <c r="H366" t="s">
        <v>632</v>
      </c>
      <c r="I366">
        <v>33</v>
      </c>
      <c r="J366" t="s">
        <v>160</v>
      </c>
      <c r="K366" s="21">
        <v>8760738</v>
      </c>
      <c r="L366" s="21">
        <v>7556843.5700000003</v>
      </c>
      <c r="M366" s="21">
        <v>7505260.54</v>
      </c>
      <c r="N366" s="21">
        <v>6743255.6100000003</v>
      </c>
      <c r="O366" s="21">
        <v>6740457.3700000001</v>
      </c>
      <c r="P366" s="22" t="e">
        <f>VLOOKUP(Tabela1[[#This Row],[cdsubacao]],LDO!$B$2:$D$115,3,0)</f>
        <v>#N/A</v>
      </c>
      <c r="Q366" s="22" t="str">
        <f>CONCATENATE(Tabela1[[#This Row],[cdunidadegestora]]," - ",Tabela1[[#This Row],[nmunidadegestora]])</f>
        <v>160091 - Fundo para Melhoria da Segurança Pública</v>
      </c>
      <c r="R366" s="22" t="str">
        <f>CONCATENATE(Tabela1[[#This Row],[cdfuncao]]," - ",Tabela1[[#This Row],[nmfuncao]])</f>
        <v>6 - Segurança Pública</v>
      </c>
      <c r="S366" s="23" t="e">
        <f>VLOOKUP(Tabela1[[#This Row],[cdsubacao]],LDO!$B$2:$E$115,4,0)</f>
        <v>#N/A</v>
      </c>
      <c r="T366" s="23" t="str">
        <f>CONCATENATE(Tabela1[[#This Row],[cdprograma]]," - ",Tabela1[[#This Row],[nmprograma]])</f>
        <v>706 - De Olho no Crime</v>
      </c>
    </row>
    <row r="367" spans="1:20" x14ac:dyDescent="0.25">
      <c r="A367">
        <v>440001</v>
      </c>
      <c r="B367" t="s">
        <v>481</v>
      </c>
      <c r="C367">
        <v>4</v>
      </c>
      <c r="D367" t="s">
        <v>169</v>
      </c>
      <c r="E367">
        <v>210</v>
      </c>
      <c r="F367" t="s">
        <v>261</v>
      </c>
      <c r="G367">
        <v>14203</v>
      </c>
      <c r="H367" t="s">
        <v>262</v>
      </c>
      <c r="I367">
        <v>44</v>
      </c>
      <c r="J367" t="s">
        <v>219</v>
      </c>
      <c r="K367" s="21">
        <v>0</v>
      </c>
      <c r="L367" s="21">
        <v>6325029.3899999997</v>
      </c>
      <c r="M367" s="21">
        <v>6325029.3899999997</v>
      </c>
      <c r="N367" s="21">
        <v>4452103</v>
      </c>
      <c r="O367" s="21">
        <v>4352108.4000000004</v>
      </c>
      <c r="P367" s="22" t="e">
        <f>VLOOKUP(Tabela1[[#This Row],[cdsubacao]],LDO!$B$2:$D$115,3,0)</f>
        <v>#N/A</v>
      </c>
      <c r="Q367" s="22" t="str">
        <f>CONCATENATE(Tabela1[[#This Row],[cdunidadegestora]]," - ",Tabela1[[#This Row],[nmunidadegestora]])</f>
        <v>440001 - Secretaria de Estado da Agricultura, Pesca e Desenvolvimento Rural</v>
      </c>
      <c r="R367" s="22" t="str">
        <f>CONCATENATE(Tabela1[[#This Row],[cdfuncao]]," - ",Tabela1[[#This Row],[nmfuncao]])</f>
        <v>4 - Administração</v>
      </c>
      <c r="S367" s="23" t="e">
        <f>VLOOKUP(Tabela1[[#This Row],[cdsubacao]],LDO!$B$2:$E$115,4,0)</f>
        <v>#N/A</v>
      </c>
      <c r="T367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368" spans="1:20" x14ac:dyDescent="0.25">
      <c r="A368">
        <v>480091</v>
      </c>
      <c r="B368" t="s">
        <v>157</v>
      </c>
      <c r="C368">
        <v>10</v>
      </c>
      <c r="D368" t="s">
        <v>158</v>
      </c>
      <c r="E368">
        <v>101</v>
      </c>
      <c r="F368" t="s">
        <v>254</v>
      </c>
      <c r="G368">
        <v>12575</v>
      </c>
      <c r="H368" t="s">
        <v>633</v>
      </c>
      <c r="I368">
        <v>44</v>
      </c>
      <c r="J368" t="s">
        <v>219</v>
      </c>
      <c r="K368" s="21">
        <v>100000</v>
      </c>
      <c r="L368" s="21">
        <v>860259.55</v>
      </c>
      <c r="M368" s="21">
        <v>736091.63</v>
      </c>
      <c r="N368" s="21">
        <v>249732.13</v>
      </c>
      <c r="O368" s="21">
        <v>249732.13</v>
      </c>
      <c r="P368" s="22" t="e">
        <f>VLOOKUP(Tabela1[[#This Row],[cdsubacao]],LDO!$B$2:$D$115,3,0)</f>
        <v>#N/A</v>
      </c>
      <c r="Q368" s="22" t="str">
        <f>CONCATENATE(Tabela1[[#This Row],[cdunidadegestora]]," - ",Tabela1[[#This Row],[nmunidadegestora]])</f>
        <v>480091 - Fundo Estadual de Saúde</v>
      </c>
      <c r="R368" s="22" t="str">
        <f>CONCATENATE(Tabela1[[#This Row],[cdfuncao]]," - ",Tabela1[[#This Row],[nmfuncao]])</f>
        <v>10 - Saúde</v>
      </c>
      <c r="S368" s="23" t="e">
        <f>VLOOKUP(Tabela1[[#This Row],[cdsubacao]],LDO!$B$2:$E$115,4,0)</f>
        <v>#N/A</v>
      </c>
      <c r="T368" s="23" t="str">
        <f>CONCATENATE(Tabela1[[#This Row],[cdprograma]]," - ",Tabela1[[#This Row],[nmprograma]])</f>
        <v>101 - Acelera Santa Catarina</v>
      </c>
    </row>
    <row r="369" spans="1:20" x14ac:dyDescent="0.25">
      <c r="A369">
        <v>410055</v>
      </c>
      <c r="B369" t="s">
        <v>447</v>
      </c>
      <c r="C369">
        <v>4</v>
      </c>
      <c r="D369" t="s">
        <v>169</v>
      </c>
      <c r="E369">
        <v>850</v>
      </c>
      <c r="F369" t="s">
        <v>163</v>
      </c>
      <c r="G369">
        <v>13769</v>
      </c>
      <c r="H369" t="s">
        <v>634</v>
      </c>
      <c r="I369">
        <v>33</v>
      </c>
      <c r="J369" t="s">
        <v>160</v>
      </c>
      <c r="K369" s="21">
        <v>37202</v>
      </c>
      <c r="L369" s="21">
        <v>5346.75</v>
      </c>
      <c r="M369" s="21">
        <v>5346.75</v>
      </c>
      <c r="N369" s="21">
        <v>5346.75</v>
      </c>
      <c r="O369" s="21">
        <v>5346.75</v>
      </c>
      <c r="P369" s="22" t="e">
        <f>VLOOKUP(Tabela1[[#This Row],[cdsubacao]],LDO!$B$2:$D$115,3,0)</f>
        <v>#N/A</v>
      </c>
      <c r="Q369" s="22" t="str">
        <f>CONCATENATE(Tabela1[[#This Row],[cdunidadegestora]]," - ",Tabela1[[#This Row],[nmunidadegestora]])</f>
        <v>410055 - Agência de Desenvolvimento Regional de Tubarão</v>
      </c>
      <c r="R369" s="22" t="str">
        <f>CONCATENATE(Tabela1[[#This Row],[cdfuncao]]," - ",Tabela1[[#This Row],[nmfuncao]])</f>
        <v>4 - Administração</v>
      </c>
      <c r="S369" s="23" t="e">
        <f>VLOOKUP(Tabela1[[#This Row],[cdsubacao]],LDO!$B$2:$E$115,4,0)</f>
        <v>#N/A</v>
      </c>
      <c r="T36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370" spans="1:20" x14ac:dyDescent="0.25">
      <c r="A370">
        <v>410053</v>
      </c>
      <c r="B370" t="s">
        <v>457</v>
      </c>
      <c r="C370">
        <v>12</v>
      </c>
      <c r="D370" t="s">
        <v>188</v>
      </c>
      <c r="E370">
        <v>610</v>
      </c>
      <c r="F370" t="s">
        <v>189</v>
      </c>
      <c r="G370">
        <v>13689</v>
      </c>
      <c r="H370" t="s">
        <v>635</v>
      </c>
      <c r="I370">
        <v>33</v>
      </c>
      <c r="J370" t="s">
        <v>160</v>
      </c>
      <c r="K370" s="21">
        <v>4249811</v>
      </c>
      <c r="L370" s="21">
        <v>0</v>
      </c>
      <c r="M370" s="21">
        <v>0</v>
      </c>
      <c r="N370" s="21">
        <v>0</v>
      </c>
      <c r="O370" s="21">
        <v>0</v>
      </c>
      <c r="P370" s="22" t="e">
        <f>VLOOKUP(Tabela1[[#This Row],[cdsubacao]],LDO!$B$2:$D$115,3,0)</f>
        <v>#N/A</v>
      </c>
      <c r="Q370" s="22" t="str">
        <f>CONCATENATE(Tabela1[[#This Row],[cdunidadegestora]]," - ",Tabela1[[#This Row],[nmunidadegestora]])</f>
        <v>410053 - Agência de Desenvolvimento Regional de Itajai</v>
      </c>
      <c r="R370" s="22" t="str">
        <f>CONCATENATE(Tabela1[[#This Row],[cdfuncao]]," - ",Tabela1[[#This Row],[nmfuncao]])</f>
        <v>12 - Educação</v>
      </c>
      <c r="S370" s="23" t="e">
        <f>VLOOKUP(Tabela1[[#This Row],[cdsubacao]],LDO!$B$2:$E$115,4,0)</f>
        <v>#N/A</v>
      </c>
      <c r="T370" s="23" t="str">
        <f>CONCATENATE(Tabela1[[#This Row],[cdprograma]]," - ",Tabela1[[#This Row],[nmprograma]])</f>
        <v>610 - Educação Básica com Qualidade e Equidade</v>
      </c>
    </row>
    <row r="371" spans="1:20" x14ac:dyDescent="0.25">
      <c r="A371">
        <v>470076</v>
      </c>
      <c r="B371" t="s">
        <v>240</v>
      </c>
      <c r="C371">
        <v>9</v>
      </c>
      <c r="D371" t="s">
        <v>162</v>
      </c>
      <c r="E371">
        <v>860</v>
      </c>
      <c r="F371" t="s">
        <v>241</v>
      </c>
      <c r="G371">
        <v>9660</v>
      </c>
      <c r="H371" t="s">
        <v>503</v>
      </c>
      <c r="I371">
        <v>31</v>
      </c>
      <c r="J371" t="s">
        <v>165</v>
      </c>
      <c r="K371" s="21">
        <v>88481882</v>
      </c>
      <c r="L371" s="21">
        <v>88481882</v>
      </c>
      <c r="M371" s="21">
        <v>68591782.900000006</v>
      </c>
      <c r="N371" s="21">
        <v>68591782.900000006</v>
      </c>
      <c r="O371" s="21">
        <v>68591782.900000006</v>
      </c>
      <c r="P371" s="22" t="e">
        <f>VLOOKUP(Tabela1[[#This Row],[cdsubacao]],LDO!$B$2:$D$115,3,0)</f>
        <v>#N/A</v>
      </c>
      <c r="Q371" s="22" t="str">
        <f>CONCATENATE(Tabela1[[#This Row],[cdunidadegestora]]," - ",Tabela1[[#This Row],[nmunidadegestora]])</f>
        <v>470076 - Fundo Financeiro</v>
      </c>
      <c r="R371" s="22" t="str">
        <f>CONCATENATE(Tabela1[[#This Row],[cdfuncao]]," - ",Tabela1[[#This Row],[nmfuncao]])</f>
        <v>9 - Previdência Social</v>
      </c>
      <c r="S371" s="23" t="e">
        <f>VLOOKUP(Tabela1[[#This Row],[cdsubacao]],LDO!$B$2:$E$115,4,0)</f>
        <v>#N/A</v>
      </c>
      <c r="T371" s="23" t="str">
        <f>CONCATENATE(Tabela1[[#This Row],[cdprograma]]," - ",Tabela1[[#This Row],[nmprograma]])</f>
        <v>860 - Gestão Previdenciária</v>
      </c>
    </row>
    <row r="372" spans="1:20" x14ac:dyDescent="0.25">
      <c r="A372">
        <v>440001</v>
      </c>
      <c r="B372" t="s">
        <v>481</v>
      </c>
      <c r="C372">
        <v>8</v>
      </c>
      <c r="D372" t="s">
        <v>253</v>
      </c>
      <c r="E372">
        <v>510</v>
      </c>
      <c r="F372" t="s">
        <v>454</v>
      </c>
      <c r="G372">
        <v>11094</v>
      </c>
      <c r="H372" t="s">
        <v>636</v>
      </c>
      <c r="I372">
        <v>33</v>
      </c>
      <c r="J372" t="s">
        <v>160</v>
      </c>
      <c r="K372" s="21">
        <v>0</v>
      </c>
      <c r="L372" s="21">
        <v>79690.679999999993</v>
      </c>
      <c r="M372" s="21">
        <v>79688.5</v>
      </c>
      <c r="N372" s="21">
        <v>79688.5</v>
      </c>
      <c r="O372" s="21">
        <v>79688.5</v>
      </c>
      <c r="P372" s="22" t="e">
        <f>VLOOKUP(Tabela1[[#This Row],[cdsubacao]],LDO!$B$2:$D$115,3,0)</f>
        <v>#N/A</v>
      </c>
      <c r="Q372" s="22" t="str">
        <f>CONCATENATE(Tabela1[[#This Row],[cdunidadegestora]]," - ",Tabela1[[#This Row],[nmunidadegestora]])</f>
        <v>440001 - Secretaria de Estado da Agricultura, Pesca e Desenvolvimento Rural</v>
      </c>
      <c r="R372" s="22" t="str">
        <f>CONCATENATE(Tabela1[[#This Row],[cdfuncao]]," - ",Tabela1[[#This Row],[nmfuncao]])</f>
        <v>8 - Assistência Social</v>
      </c>
      <c r="S372" s="23" t="e">
        <f>VLOOKUP(Tabela1[[#This Row],[cdsubacao]],LDO!$B$2:$E$115,4,0)</f>
        <v>#N/A</v>
      </c>
      <c r="T372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373" spans="1:20" x14ac:dyDescent="0.25">
      <c r="A373">
        <v>520002</v>
      </c>
      <c r="B373" t="s">
        <v>171</v>
      </c>
      <c r="C373">
        <v>4</v>
      </c>
      <c r="D373" t="s">
        <v>169</v>
      </c>
      <c r="E373">
        <v>900</v>
      </c>
      <c r="F373" t="s">
        <v>176</v>
      </c>
      <c r="G373">
        <v>3096</v>
      </c>
      <c r="H373" t="s">
        <v>637</v>
      </c>
      <c r="I373">
        <v>33</v>
      </c>
      <c r="J373" t="s">
        <v>160</v>
      </c>
      <c r="K373" s="21">
        <v>165000000</v>
      </c>
      <c r="L373" s="21">
        <v>181681070.40000001</v>
      </c>
      <c r="M373" s="21">
        <v>179996143.38999999</v>
      </c>
      <c r="N373" s="21">
        <v>179996143.38999999</v>
      </c>
      <c r="O373" s="21">
        <v>179996143.38999999</v>
      </c>
      <c r="P373" s="22" t="e">
        <f>VLOOKUP(Tabela1[[#This Row],[cdsubacao]],LDO!$B$2:$D$115,3,0)</f>
        <v>#N/A</v>
      </c>
      <c r="Q373" s="22" t="str">
        <f>CONCATENATE(Tabela1[[#This Row],[cdunidadegestora]]," - ",Tabela1[[#This Row],[nmunidadegestora]])</f>
        <v>520002 - Encargos Gerais do Estado</v>
      </c>
      <c r="R373" s="22" t="str">
        <f>CONCATENATE(Tabela1[[#This Row],[cdfuncao]]," - ",Tabela1[[#This Row],[nmfuncao]])</f>
        <v>4 - Administração</v>
      </c>
      <c r="S373" s="23" t="e">
        <f>VLOOKUP(Tabela1[[#This Row],[cdsubacao]],LDO!$B$2:$E$115,4,0)</f>
        <v>#N/A</v>
      </c>
      <c r="T373" s="23" t="str">
        <f>CONCATENATE(Tabela1[[#This Row],[cdprograma]]," - ",Tabela1[[#This Row],[nmprograma]])</f>
        <v>900 - Gestão Administrativa - Poder Executivo</v>
      </c>
    </row>
    <row r="374" spans="1:20" x14ac:dyDescent="0.25">
      <c r="A374">
        <v>520093</v>
      </c>
      <c r="B374" t="s">
        <v>638</v>
      </c>
      <c r="C374">
        <v>19</v>
      </c>
      <c r="D374" t="s">
        <v>373</v>
      </c>
      <c r="E374">
        <v>101</v>
      </c>
      <c r="F374" t="s">
        <v>254</v>
      </c>
      <c r="G374">
        <v>12737</v>
      </c>
      <c r="H374" t="s">
        <v>1434</v>
      </c>
      <c r="I374">
        <v>44</v>
      </c>
      <c r="J374" t="s">
        <v>219</v>
      </c>
      <c r="K374" s="21">
        <v>5000000</v>
      </c>
      <c r="L374" s="21">
        <v>17567164.609999999</v>
      </c>
      <c r="M374" s="21">
        <v>1896530.58</v>
      </c>
      <c r="N374" s="21">
        <v>1896530.58</v>
      </c>
      <c r="O374" s="21">
        <v>1896530.58</v>
      </c>
      <c r="P374" s="22" t="str">
        <f>VLOOKUP(Tabela1[[#This Row],[cdsubacao]],LDO!$B$2:$D$115,3,0)</f>
        <v>LDO</v>
      </c>
      <c r="Q374" s="22" t="str">
        <f>CONCATENATE(Tabela1[[#This Row],[cdunidadegestora]]," - ",Tabela1[[#This Row],[nmunidadegestora]])</f>
        <v>520093 - Fundo Pró-Emprego</v>
      </c>
      <c r="R374" s="22" t="str">
        <f>CONCATENATE(Tabela1[[#This Row],[cdfuncao]]," - ",Tabela1[[#This Row],[nmfuncao]])</f>
        <v>19 - Ciência e Tecnologia</v>
      </c>
      <c r="S374" s="23" t="str">
        <f>VLOOKUP(Tabela1[[#This Row],[cdsubacao]],LDO!$B$2:$E$115,4,0)</f>
        <v>12737 - Apoio financeiro a construção de Centros de Inovação</v>
      </c>
      <c r="T374" s="23" t="str">
        <f>CONCATENATE(Tabela1[[#This Row],[cdprograma]]," - ",Tabela1[[#This Row],[nmprograma]])</f>
        <v>101 - Acelera Santa Catarina</v>
      </c>
    </row>
    <row r="375" spans="1:20" x14ac:dyDescent="0.25">
      <c r="A375">
        <v>530001</v>
      </c>
      <c r="B375" t="s">
        <v>178</v>
      </c>
      <c r="C375">
        <v>26</v>
      </c>
      <c r="D375" t="s">
        <v>179</v>
      </c>
      <c r="E375">
        <v>100</v>
      </c>
      <c r="F375" t="s">
        <v>310</v>
      </c>
      <c r="G375">
        <v>14290</v>
      </c>
      <c r="H375" t="s">
        <v>639</v>
      </c>
      <c r="I375">
        <v>44</v>
      </c>
      <c r="J375" t="s">
        <v>219</v>
      </c>
      <c r="K375" s="21">
        <v>0</v>
      </c>
      <c r="L375" s="21">
        <v>16264430.529999999</v>
      </c>
      <c r="M375" s="21">
        <v>3796415</v>
      </c>
      <c r="N375" s="21">
        <v>2251452.7400000002</v>
      </c>
      <c r="O375" s="21">
        <v>2251452.7400000002</v>
      </c>
      <c r="P375" s="22" t="e">
        <f>VLOOKUP(Tabela1[[#This Row],[cdsubacao]],LDO!$B$2:$D$115,3,0)</f>
        <v>#N/A</v>
      </c>
      <c r="Q375" s="22" t="str">
        <f>CONCATENATE(Tabela1[[#This Row],[cdunidadegestora]]," - ",Tabela1[[#This Row],[nmunidadegestora]])</f>
        <v>530001 - Secretaria de Estado da Infraestrutura e Mobilidade</v>
      </c>
      <c r="R375" s="22" t="str">
        <f>CONCATENATE(Tabela1[[#This Row],[cdfuncao]]," - ",Tabela1[[#This Row],[nmfuncao]])</f>
        <v>26 - Transporte</v>
      </c>
      <c r="S375" s="23" t="e">
        <f>VLOOKUP(Tabela1[[#This Row],[cdsubacao]],LDO!$B$2:$E$115,4,0)</f>
        <v>#N/A</v>
      </c>
      <c r="T375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376" spans="1:20" x14ac:dyDescent="0.25">
      <c r="A376">
        <v>530001</v>
      </c>
      <c r="B376" t="s">
        <v>178</v>
      </c>
      <c r="C376">
        <v>26</v>
      </c>
      <c r="D376" t="s">
        <v>179</v>
      </c>
      <c r="E376">
        <v>110</v>
      </c>
      <c r="F376" t="s">
        <v>1430</v>
      </c>
      <c r="G376">
        <v>12935</v>
      </c>
      <c r="H376" t="s">
        <v>24</v>
      </c>
      <c r="I376">
        <v>44</v>
      </c>
      <c r="J376" t="s">
        <v>219</v>
      </c>
      <c r="K376" s="21">
        <v>100000</v>
      </c>
      <c r="L376" s="21">
        <v>1830000</v>
      </c>
      <c r="M376" s="21">
        <v>1667200</v>
      </c>
      <c r="N376" s="21">
        <v>704108.79</v>
      </c>
      <c r="O376" s="21">
        <v>704108.79</v>
      </c>
      <c r="P376" s="22" t="str">
        <f>VLOOKUP(Tabela1[[#This Row],[cdsubacao]],LDO!$B$2:$D$115,3,0)</f>
        <v>LDO</v>
      </c>
      <c r="Q376" s="22" t="str">
        <f>CONCATENATE(Tabela1[[#This Row],[cdunidadegestora]]," - ",Tabela1[[#This Row],[nmunidadegestora]])</f>
        <v>530001 - Secretaria de Estado da Infraestrutura e Mobilidade</v>
      </c>
      <c r="R376" s="22" t="str">
        <f>CONCATENATE(Tabela1[[#This Row],[cdfuncao]]," - ",Tabela1[[#This Row],[nmfuncao]])</f>
        <v>26 - Transporte</v>
      </c>
      <c r="S376" s="23" t="str">
        <f>VLOOKUP(Tabela1[[#This Row],[cdsubacao]],LDO!$B$2:$E$115,4,0)</f>
        <v>12935 - AP - Implantação do contorno viário de Capinzal - Ouro - SIE</v>
      </c>
      <c r="T376" s="23" t="str">
        <f>CONCATENATE(Tabela1[[#This Row],[cdprograma]]," - ",Tabela1[[#This Row],[nmprograma]])</f>
        <v>110 - Construção de Rodovias</v>
      </c>
    </row>
    <row r="377" spans="1:20" x14ac:dyDescent="0.25">
      <c r="A377">
        <v>480093</v>
      </c>
      <c r="B377" t="s">
        <v>565</v>
      </c>
      <c r="C377">
        <v>10</v>
      </c>
      <c r="D377" t="s">
        <v>158</v>
      </c>
      <c r="E377">
        <v>430</v>
      </c>
      <c r="F377" t="s">
        <v>159</v>
      </c>
      <c r="G377">
        <v>14251</v>
      </c>
      <c r="H377" t="s">
        <v>640</v>
      </c>
      <c r="I377">
        <v>33</v>
      </c>
      <c r="J377" t="s">
        <v>160</v>
      </c>
      <c r="K377" s="21">
        <v>3000000</v>
      </c>
      <c r="L377" s="21">
        <v>3000000</v>
      </c>
      <c r="M377" s="21">
        <v>707702.98</v>
      </c>
      <c r="N377" s="21">
        <v>707702.98</v>
      </c>
      <c r="O377" s="21">
        <v>707702.98</v>
      </c>
      <c r="P377" s="22" t="e">
        <f>VLOOKUP(Tabela1[[#This Row],[cdsubacao]],LDO!$B$2:$D$115,3,0)</f>
        <v>#N/A</v>
      </c>
      <c r="Q377" s="22" t="str">
        <f>CONCATENATE(Tabela1[[#This Row],[cdunidadegestora]]," - ",Tabela1[[#This Row],[nmunidadegestora]])</f>
        <v>480093 - Fundo Estadual de Apoio aos Hospitais Filantrópicos, Hemosc, Cepon e Hospitais Municipais</v>
      </c>
      <c r="R377" s="22" t="str">
        <f>CONCATENATE(Tabela1[[#This Row],[cdfuncao]]," - ",Tabela1[[#This Row],[nmfuncao]])</f>
        <v>10 - Saúde</v>
      </c>
      <c r="S377" s="23" t="e">
        <f>VLOOKUP(Tabela1[[#This Row],[cdsubacao]],LDO!$B$2:$E$115,4,0)</f>
        <v>#N/A</v>
      </c>
      <c r="T377" s="23" t="str">
        <f>CONCATENATE(Tabela1[[#This Row],[cdprograma]]," - ",Tabela1[[#This Row],[nmprograma]])</f>
        <v>430 - Atenção de Média e Alta Complexidade Ambulatorial e Hospitalar</v>
      </c>
    </row>
    <row r="378" spans="1:20" x14ac:dyDescent="0.25">
      <c r="A378">
        <v>530001</v>
      </c>
      <c r="B378" t="s">
        <v>178</v>
      </c>
      <c r="C378">
        <v>26</v>
      </c>
      <c r="D378" t="s">
        <v>179</v>
      </c>
      <c r="E378">
        <v>105</v>
      </c>
      <c r="F378" t="s">
        <v>384</v>
      </c>
      <c r="G378">
        <v>8577</v>
      </c>
      <c r="H378" t="s">
        <v>641</v>
      </c>
      <c r="I378">
        <v>33</v>
      </c>
      <c r="J378" t="s">
        <v>160</v>
      </c>
      <c r="K378" s="21">
        <v>1000000</v>
      </c>
      <c r="L378" s="21">
        <v>1895160.86</v>
      </c>
      <c r="M378" s="21">
        <v>895160.86</v>
      </c>
      <c r="N378" s="21">
        <v>895160.86</v>
      </c>
      <c r="O378" s="21">
        <v>895160.86</v>
      </c>
      <c r="P378" s="22" t="e">
        <f>VLOOKUP(Tabela1[[#This Row],[cdsubacao]],LDO!$B$2:$D$115,3,0)</f>
        <v>#N/A</v>
      </c>
      <c r="Q378" s="22" t="str">
        <f>CONCATENATE(Tabela1[[#This Row],[cdunidadegestora]]," - ",Tabela1[[#This Row],[nmunidadegestora]])</f>
        <v>530001 - Secretaria de Estado da Infraestrutura e Mobilidade</v>
      </c>
      <c r="R378" s="22" t="str">
        <f>CONCATENATE(Tabela1[[#This Row],[cdfuncao]]," - ",Tabela1[[#This Row],[nmfuncao]])</f>
        <v>26 - Transporte</v>
      </c>
      <c r="S378" s="23" t="e">
        <f>VLOOKUP(Tabela1[[#This Row],[cdsubacao]],LDO!$B$2:$E$115,4,0)</f>
        <v>#N/A</v>
      </c>
      <c r="T378" s="23" t="str">
        <f>CONCATENATE(Tabela1[[#This Row],[cdprograma]]," - ",Tabela1[[#This Row],[nmprograma]])</f>
        <v>105 - 2010, 2011: ProPav Urbano; 2012, 2013, 2014, 2015, 2016, 2017, 2018, 2019, 2020: Mobilidade Urbana</v>
      </c>
    </row>
    <row r="379" spans="1:20" x14ac:dyDescent="0.25">
      <c r="A379">
        <v>480091</v>
      </c>
      <c r="B379" t="s">
        <v>157</v>
      </c>
      <c r="C379">
        <v>10</v>
      </c>
      <c r="D379" t="s">
        <v>158</v>
      </c>
      <c r="E379">
        <v>400</v>
      </c>
      <c r="F379" t="s">
        <v>166</v>
      </c>
      <c r="G379">
        <v>11478</v>
      </c>
      <c r="H379" t="s">
        <v>642</v>
      </c>
      <c r="I379">
        <v>44</v>
      </c>
      <c r="J379" t="s">
        <v>219</v>
      </c>
      <c r="K379" s="21">
        <v>160000</v>
      </c>
      <c r="L379" s="21">
        <v>160000</v>
      </c>
      <c r="M379" s="21">
        <v>24500</v>
      </c>
      <c r="N379" s="21">
        <v>0</v>
      </c>
      <c r="O379" s="21">
        <v>0</v>
      </c>
      <c r="P379" s="22" t="e">
        <f>VLOOKUP(Tabela1[[#This Row],[cdsubacao]],LDO!$B$2:$D$115,3,0)</f>
        <v>#N/A</v>
      </c>
      <c r="Q379" s="22" t="str">
        <f>CONCATENATE(Tabela1[[#This Row],[cdunidadegestora]]," - ",Tabela1[[#This Row],[nmunidadegestora]])</f>
        <v>480091 - Fundo Estadual de Saúde</v>
      </c>
      <c r="R379" s="22" t="str">
        <f>CONCATENATE(Tabela1[[#This Row],[cdfuncao]]," - ",Tabela1[[#This Row],[nmfuncao]])</f>
        <v>10 - Saúde</v>
      </c>
      <c r="S379" s="23" t="e">
        <f>VLOOKUP(Tabela1[[#This Row],[cdsubacao]],LDO!$B$2:$E$115,4,0)</f>
        <v>#N/A</v>
      </c>
      <c r="T379" s="23" t="str">
        <f>CONCATENATE(Tabela1[[#This Row],[cdprograma]]," - ",Tabela1[[#This Row],[nmprograma]])</f>
        <v>400 - Gestão do SUS</v>
      </c>
    </row>
    <row r="380" spans="1:20" x14ac:dyDescent="0.25">
      <c r="A380">
        <v>410041</v>
      </c>
      <c r="B380" t="s">
        <v>471</v>
      </c>
      <c r="C380">
        <v>12</v>
      </c>
      <c r="D380" t="s">
        <v>188</v>
      </c>
      <c r="E380">
        <v>625</v>
      </c>
      <c r="F380" t="s">
        <v>196</v>
      </c>
      <c r="G380">
        <v>13707</v>
      </c>
      <c r="H380" t="s">
        <v>643</v>
      </c>
      <c r="I380">
        <v>33</v>
      </c>
      <c r="J380" t="s">
        <v>160</v>
      </c>
      <c r="K380" s="21">
        <v>90824</v>
      </c>
      <c r="L380" s="21">
        <v>0</v>
      </c>
      <c r="M380" s="21">
        <v>0</v>
      </c>
      <c r="N380" s="21">
        <v>0</v>
      </c>
      <c r="O380" s="21">
        <v>0</v>
      </c>
      <c r="P380" s="22" t="e">
        <f>VLOOKUP(Tabela1[[#This Row],[cdsubacao]],LDO!$B$2:$D$115,3,0)</f>
        <v>#N/A</v>
      </c>
      <c r="Q380" s="22" t="str">
        <f>CONCATENATE(Tabela1[[#This Row],[cdunidadegestora]]," - ",Tabela1[[#This Row],[nmunidadegestora]])</f>
        <v>410041 - Agência de Desenvolvimento Regional de Xanxerê</v>
      </c>
      <c r="R380" s="22" t="str">
        <f>CONCATENATE(Tabela1[[#This Row],[cdfuncao]]," - ",Tabela1[[#This Row],[nmfuncao]])</f>
        <v>12 - Educação</v>
      </c>
      <c r="S380" s="23" t="e">
        <f>VLOOKUP(Tabela1[[#This Row],[cdsubacao]],LDO!$B$2:$E$115,4,0)</f>
        <v>#N/A</v>
      </c>
      <c r="T380" s="23" t="str">
        <f>CONCATENATE(Tabela1[[#This Row],[cdprograma]]," - ",Tabela1[[#This Row],[nmprograma]])</f>
        <v>625 - Valorização dos Profissionais da Educação</v>
      </c>
    </row>
    <row r="381" spans="1:20" x14ac:dyDescent="0.25">
      <c r="A381">
        <v>410094</v>
      </c>
      <c r="B381" t="s">
        <v>245</v>
      </c>
      <c r="C381">
        <v>8</v>
      </c>
      <c r="D381" t="s">
        <v>253</v>
      </c>
      <c r="E381">
        <v>510</v>
      </c>
      <c r="F381" t="s">
        <v>454</v>
      </c>
      <c r="G381">
        <v>11094</v>
      </c>
      <c r="H381" t="s">
        <v>636</v>
      </c>
      <c r="I381">
        <v>44</v>
      </c>
      <c r="J381" t="s">
        <v>219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2" t="e">
        <f>VLOOKUP(Tabela1[[#This Row],[cdsubacao]],LDO!$B$2:$D$115,3,0)</f>
        <v>#N/A</v>
      </c>
      <c r="Q381" s="22" t="str">
        <f>CONCATENATE(Tabela1[[#This Row],[cdunidadegestora]]," - ",Tabela1[[#This Row],[nmunidadegestora]])</f>
        <v>410094 - Fundo de Desenvolvimento Social</v>
      </c>
      <c r="R381" s="22" t="str">
        <f>CONCATENATE(Tabela1[[#This Row],[cdfuncao]]," - ",Tabela1[[#This Row],[nmfuncao]])</f>
        <v>8 - Assistência Social</v>
      </c>
      <c r="S381" s="23" t="e">
        <f>VLOOKUP(Tabela1[[#This Row],[cdsubacao]],LDO!$B$2:$E$115,4,0)</f>
        <v>#N/A</v>
      </c>
      <c r="T381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382" spans="1:20" x14ac:dyDescent="0.25">
      <c r="A382">
        <v>180001</v>
      </c>
      <c r="B382" t="s">
        <v>210</v>
      </c>
      <c r="C382">
        <v>4</v>
      </c>
      <c r="D382" t="s">
        <v>169</v>
      </c>
      <c r="E382">
        <v>208</v>
      </c>
      <c r="F382" t="s">
        <v>211</v>
      </c>
      <c r="G382">
        <v>13230</v>
      </c>
      <c r="H382" t="s">
        <v>644</v>
      </c>
      <c r="I382">
        <v>33</v>
      </c>
      <c r="J382" t="s">
        <v>160</v>
      </c>
      <c r="K382" s="21">
        <v>46000</v>
      </c>
      <c r="L382" s="21">
        <v>0</v>
      </c>
      <c r="M382" s="21">
        <v>0</v>
      </c>
      <c r="N382" s="21">
        <v>0</v>
      </c>
      <c r="O382" s="21">
        <v>0</v>
      </c>
      <c r="P382" s="22" t="e">
        <f>VLOOKUP(Tabela1[[#This Row],[cdsubacao]],LDO!$B$2:$D$115,3,0)</f>
        <v>#N/A</v>
      </c>
      <c r="Q382" s="22" t="str">
        <f>CONCATENATE(Tabela1[[#This Row],[cdunidadegestora]]," - ",Tabela1[[#This Row],[nmunidadegestora]])</f>
        <v>180001 - Secretaria de Estado do Planejamento</v>
      </c>
      <c r="R382" s="22" t="str">
        <f>CONCATENATE(Tabela1[[#This Row],[cdfuncao]]," - ",Tabela1[[#This Row],[nmfuncao]])</f>
        <v>4 - Administração</v>
      </c>
      <c r="S382" s="23" t="e">
        <f>VLOOKUP(Tabela1[[#This Row],[cdsubacao]],LDO!$B$2:$E$115,4,0)</f>
        <v>#N/A</v>
      </c>
      <c r="T382" s="23" t="str">
        <f>CONCATENATE(Tabela1[[#This Row],[cdprograma]]," - ",Tabela1[[#This Row],[nmprograma]])</f>
        <v>208 - Planejamento Estratégico de Desenvolvimento e Gestão de Informações</v>
      </c>
    </row>
    <row r="383" spans="1:20" x14ac:dyDescent="0.25">
      <c r="A383">
        <v>410057</v>
      </c>
      <c r="B383" t="s">
        <v>249</v>
      </c>
      <c r="C383">
        <v>12</v>
      </c>
      <c r="D383" t="s">
        <v>188</v>
      </c>
      <c r="E383">
        <v>625</v>
      </c>
      <c r="F383" t="s">
        <v>196</v>
      </c>
      <c r="G383">
        <v>13857</v>
      </c>
      <c r="H383" t="s">
        <v>645</v>
      </c>
      <c r="I383">
        <v>33</v>
      </c>
      <c r="J383" t="s">
        <v>160</v>
      </c>
      <c r="K383" s="21">
        <v>134952</v>
      </c>
      <c r="L383" s="21">
        <v>0</v>
      </c>
      <c r="M383" s="21">
        <v>0</v>
      </c>
      <c r="N383" s="21">
        <v>0</v>
      </c>
      <c r="O383" s="21">
        <v>0</v>
      </c>
      <c r="P383" s="22" t="e">
        <f>VLOOKUP(Tabela1[[#This Row],[cdsubacao]],LDO!$B$2:$D$115,3,0)</f>
        <v>#N/A</v>
      </c>
      <c r="Q383" s="22" t="str">
        <f>CONCATENATE(Tabela1[[#This Row],[cdunidadegestora]]," - ",Tabela1[[#This Row],[nmunidadegestora]])</f>
        <v>410057 - Agência de Desenvolvimento Regional de Araranguá</v>
      </c>
      <c r="R383" s="22" t="str">
        <f>CONCATENATE(Tabela1[[#This Row],[cdfuncao]]," - ",Tabela1[[#This Row],[nmfuncao]])</f>
        <v>12 - Educação</v>
      </c>
      <c r="S383" s="23" t="e">
        <f>VLOOKUP(Tabela1[[#This Row],[cdsubacao]],LDO!$B$2:$E$115,4,0)</f>
        <v>#N/A</v>
      </c>
      <c r="T383" s="23" t="str">
        <f>CONCATENATE(Tabela1[[#This Row],[cdprograma]]," - ",Tabela1[[#This Row],[nmprograma]])</f>
        <v>625 - Valorização dos Profissionais da Educação</v>
      </c>
    </row>
    <row r="384" spans="1:20" x14ac:dyDescent="0.25">
      <c r="A384">
        <v>480091</v>
      </c>
      <c r="B384" t="s">
        <v>157</v>
      </c>
      <c r="C384">
        <v>10</v>
      </c>
      <c r="D384" t="s">
        <v>158</v>
      </c>
      <c r="E384">
        <v>430</v>
      </c>
      <c r="F384" t="s">
        <v>159</v>
      </c>
      <c r="G384">
        <v>13334</v>
      </c>
      <c r="H384" t="s">
        <v>646</v>
      </c>
      <c r="I384">
        <v>33</v>
      </c>
      <c r="J384" t="s">
        <v>160</v>
      </c>
      <c r="K384" s="21">
        <v>100000</v>
      </c>
      <c r="L384" s="21">
        <v>0</v>
      </c>
      <c r="M384" s="21">
        <v>0</v>
      </c>
      <c r="N384" s="21">
        <v>0</v>
      </c>
      <c r="O384" s="21">
        <v>0</v>
      </c>
      <c r="P384" s="22" t="e">
        <f>VLOOKUP(Tabela1[[#This Row],[cdsubacao]],LDO!$B$2:$D$115,3,0)</f>
        <v>#N/A</v>
      </c>
      <c r="Q384" s="22" t="str">
        <f>CONCATENATE(Tabela1[[#This Row],[cdunidadegestora]]," - ",Tabela1[[#This Row],[nmunidadegestora]])</f>
        <v>480091 - Fundo Estadual de Saúde</v>
      </c>
      <c r="R384" s="22" t="str">
        <f>CONCATENATE(Tabela1[[#This Row],[cdfuncao]]," - ",Tabela1[[#This Row],[nmfuncao]])</f>
        <v>10 - Saúde</v>
      </c>
      <c r="S384" s="23" t="e">
        <f>VLOOKUP(Tabela1[[#This Row],[cdsubacao]],LDO!$B$2:$E$115,4,0)</f>
        <v>#N/A</v>
      </c>
      <c r="T384" s="23" t="str">
        <f>CONCATENATE(Tabela1[[#This Row],[cdprograma]]," - ",Tabela1[[#This Row],[nmprograma]])</f>
        <v>430 - Atenção de Média e Alta Complexidade Ambulatorial e Hospitalar</v>
      </c>
    </row>
    <row r="385" spans="1:20" x14ac:dyDescent="0.25">
      <c r="A385">
        <v>480091</v>
      </c>
      <c r="B385" t="s">
        <v>157</v>
      </c>
      <c r="C385">
        <v>10</v>
      </c>
      <c r="D385" t="s">
        <v>158</v>
      </c>
      <c r="E385">
        <v>430</v>
      </c>
      <c r="F385" t="s">
        <v>159</v>
      </c>
      <c r="G385">
        <v>13327</v>
      </c>
      <c r="H385" t="s">
        <v>647</v>
      </c>
      <c r="I385">
        <v>44</v>
      </c>
      <c r="J385" t="s">
        <v>219</v>
      </c>
      <c r="K385" s="21">
        <v>100000</v>
      </c>
      <c r="L385" s="21">
        <v>0</v>
      </c>
      <c r="M385" s="21">
        <v>0</v>
      </c>
      <c r="N385" s="21">
        <v>0</v>
      </c>
      <c r="O385" s="21">
        <v>0</v>
      </c>
      <c r="P385" s="22" t="e">
        <f>VLOOKUP(Tabela1[[#This Row],[cdsubacao]],LDO!$B$2:$D$115,3,0)</f>
        <v>#N/A</v>
      </c>
      <c r="Q385" s="22" t="str">
        <f>CONCATENATE(Tabela1[[#This Row],[cdunidadegestora]]," - ",Tabela1[[#This Row],[nmunidadegestora]])</f>
        <v>480091 - Fundo Estadual de Saúde</v>
      </c>
      <c r="R385" s="22" t="str">
        <f>CONCATENATE(Tabela1[[#This Row],[cdfuncao]]," - ",Tabela1[[#This Row],[nmfuncao]])</f>
        <v>10 - Saúde</v>
      </c>
      <c r="S385" s="23" t="e">
        <f>VLOOKUP(Tabela1[[#This Row],[cdsubacao]],LDO!$B$2:$E$115,4,0)</f>
        <v>#N/A</v>
      </c>
      <c r="T385" s="23" t="str">
        <f>CONCATENATE(Tabela1[[#This Row],[cdprograma]]," - ",Tabela1[[#This Row],[nmprograma]])</f>
        <v>430 - Atenção de Média e Alta Complexidade Ambulatorial e Hospitalar</v>
      </c>
    </row>
    <row r="386" spans="1:20" x14ac:dyDescent="0.25">
      <c r="A386">
        <v>520001</v>
      </c>
      <c r="B386" t="s">
        <v>291</v>
      </c>
      <c r="C386">
        <v>4</v>
      </c>
      <c r="D386" t="s">
        <v>169</v>
      </c>
      <c r="E386">
        <v>830</v>
      </c>
      <c r="F386" t="s">
        <v>575</v>
      </c>
      <c r="G386">
        <v>14092</v>
      </c>
      <c r="H386" t="s">
        <v>648</v>
      </c>
      <c r="I386">
        <v>44</v>
      </c>
      <c r="J386" t="s">
        <v>219</v>
      </c>
      <c r="K386" s="21">
        <v>60000</v>
      </c>
      <c r="L386" s="21">
        <v>0</v>
      </c>
      <c r="M386" s="21">
        <v>0</v>
      </c>
      <c r="N386" s="21">
        <v>0</v>
      </c>
      <c r="O386" s="21">
        <v>0</v>
      </c>
      <c r="P386" s="22" t="e">
        <f>VLOOKUP(Tabela1[[#This Row],[cdsubacao]],LDO!$B$2:$D$115,3,0)</f>
        <v>#N/A</v>
      </c>
      <c r="Q386" s="22" t="str">
        <f>CONCATENATE(Tabela1[[#This Row],[cdunidadegestora]]," - ",Tabela1[[#This Row],[nmunidadegestora]])</f>
        <v>520001 - Secretaria de Estado da Fazenda</v>
      </c>
      <c r="R386" s="22" t="str">
        <f>CONCATENATE(Tabela1[[#This Row],[cdfuncao]]," - ",Tabela1[[#This Row],[nmfuncao]])</f>
        <v>4 - Administração</v>
      </c>
      <c r="S386" s="23" t="e">
        <f>VLOOKUP(Tabela1[[#This Row],[cdsubacao]],LDO!$B$2:$E$115,4,0)</f>
        <v>#N/A</v>
      </c>
      <c r="T386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387" spans="1:20" x14ac:dyDescent="0.25">
      <c r="A387">
        <v>180001</v>
      </c>
      <c r="B387" t="s">
        <v>210</v>
      </c>
      <c r="C387">
        <v>4</v>
      </c>
      <c r="D387" t="s">
        <v>169</v>
      </c>
      <c r="E387">
        <v>208</v>
      </c>
      <c r="F387" t="s">
        <v>211</v>
      </c>
      <c r="G387">
        <v>11467</v>
      </c>
      <c r="H387" t="s">
        <v>649</v>
      </c>
      <c r="I387">
        <v>33</v>
      </c>
      <c r="J387" t="s">
        <v>160</v>
      </c>
      <c r="K387" s="21">
        <v>21000</v>
      </c>
      <c r="L387" s="21">
        <v>0</v>
      </c>
      <c r="M387" s="21">
        <v>0</v>
      </c>
      <c r="N387" s="21">
        <v>0</v>
      </c>
      <c r="O387" s="21">
        <v>0</v>
      </c>
      <c r="P387" s="22" t="e">
        <f>VLOOKUP(Tabela1[[#This Row],[cdsubacao]],LDO!$B$2:$D$115,3,0)</f>
        <v>#N/A</v>
      </c>
      <c r="Q387" s="22" t="str">
        <f>CONCATENATE(Tabela1[[#This Row],[cdunidadegestora]]," - ",Tabela1[[#This Row],[nmunidadegestora]])</f>
        <v>180001 - Secretaria de Estado do Planejamento</v>
      </c>
      <c r="R387" s="22" t="str">
        <f>CONCATENATE(Tabela1[[#This Row],[cdfuncao]]," - ",Tabela1[[#This Row],[nmfuncao]])</f>
        <v>4 - Administração</v>
      </c>
      <c r="S387" s="23" t="e">
        <f>VLOOKUP(Tabela1[[#This Row],[cdsubacao]],LDO!$B$2:$E$115,4,0)</f>
        <v>#N/A</v>
      </c>
      <c r="T387" s="23" t="str">
        <f>CONCATENATE(Tabela1[[#This Row],[cdprograma]]," - ",Tabela1[[#This Row],[nmprograma]])</f>
        <v>208 - Planejamento Estratégico de Desenvolvimento e Gestão de Informações</v>
      </c>
    </row>
    <row r="388" spans="1:20" x14ac:dyDescent="0.25">
      <c r="A388">
        <v>270001</v>
      </c>
      <c r="B388" t="s">
        <v>418</v>
      </c>
      <c r="C388">
        <v>18</v>
      </c>
      <c r="D388" t="s">
        <v>192</v>
      </c>
      <c r="E388">
        <v>348</v>
      </c>
      <c r="F388" t="s">
        <v>650</v>
      </c>
      <c r="G388">
        <v>10180</v>
      </c>
      <c r="H388" t="s">
        <v>651</v>
      </c>
      <c r="I388">
        <v>44</v>
      </c>
      <c r="J388" t="s">
        <v>219</v>
      </c>
      <c r="K388" s="21">
        <v>50000</v>
      </c>
      <c r="L388" s="21">
        <v>0</v>
      </c>
      <c r="M388" s="21">
        <v>0</v>
      </c>
      <c r="N388" s="21">
        <v>0</v>
      </c>
      <c r="O388" s="21">
        <v>0</v>
      </c>
      <c r="P388" s="22" t="e">
        <f>VLOOKUP(Tabela1[[#This Row],[cdsubacao]],LDO!$B$2:$D$115,3,0)</f>
        <v>#N/A</v>
      </c>
      <c r="Q388" s="22" t="str">
        <f>CONCATENATE(Tabela1[[#This Row],[cdunidadegestora]]," - ",Tabela1[[#This Row],[nmunidadegestora]])</f>
        <v>270001 - Secretaria de Estado do Desenvolvimento Econômico Sustentável</v>
      </c>
      <c r="R388" s="22" t="str">
        <f>CONCATENATE(Tabela1[[#This Row],[cdfuncao]]," - ",Tabela1[[#This Row],[nmfuncao]])</f>
        <v>18 - Gestão Ambiental</v>
      </c>
      <c r="S388" s="23" t="e">
        <f>VLOOKUP(Tabela1[[#This Row],[cdsubacao]],LDO!$B$2:$E$115,4,0)</f>
        <v>#N/A</v>
      </c>
      <c r="T388" s="23" t="str">
        <f>CONCATENATE(Tabela1[[#This Row],[cdprograma]]," - ",Tabela1[[#This Row],[nmprograma]])</f>
        <v>348 - Gestão Ambiental Estratégica</v>
      </c>
    </row>
    <row r="389" spans="1:20" x14ac:dyDescent="0.25">
      <c r="A389">
        <v>480091</v>
      </c>
      <c r="B389" t="s">
        <v>157</v>
      </c>
      <c r="C389">
        <v>10</v>
      </c>
      <c r="D389" t="s">
        <v>158</v>
      </c>
      <c r="E389">
        <v>430</v>
      </c>
      <c r="F389" t="s">
        <v>159</v>
      </c>
      <c r="G389">
        <v>13339</v>
      </c>
      <c r="H389" t="s">
        <v>652</v>
      </c>
      <c r="I389">
        <v>44</v>
      </c>
      <c r="J389" t="s">
        <v>219</v>
      </c>
      <c r="K389" s="21">
        <v>100000</v>
      </c>
      <c r="L389" s="21">
        <v>0</v>
      </c>
      <c r="M389" s="21">
        <v>0</v>
      </c>
      <c r="N389" s="21">
        <v>0</v>
      </c>
      <c r="O389" s="21">
        <v>0</v>
      </c>
      <c r="P389" s="22" t="e">
        <f>VLOOKUP(Tabela1[[#This Row],[cdsubacao]],LDO!$B$2:$D$115,3,0)</f>
        <v>#N/A</v>
      </c>
      <c r="Q389" s="22" t="str">
        <f>CONCATENATE(Tabela1[[#This Row],[cdunidadegestora]]," - ",Tabela1[[#This Row],[nmunidadegestora]])</f>
        <v>480091 - Fundo Estadual de Saúde</v>
      </c>
      <c r="R389" s="22" t="str">
        <f>CONCATENATE(Tabela1[[#This Row],[cdfuncao]]," - ",Tabela1[[#This Row],[nmfuncao]])</f>
        <v>10 - Saúde</v>
      </c>
      <c r="S389" s="23" t="e">
        <f>VLOOKUP(Tabela1[[#This Row],[cdsubacao]],LDO!$B$2:$E$115,4,0)</f>
        <v>#N/A</v>
      </c>
      <c r="T389" s="23" t="str">
        <f>CONCATENATE(Tabela1[[#This Row],[cdprograma]]," - ",Tabela1[[#This Row],[nmprograma]])</f>
        <v>430 - Atenção de Média e Alta Complexidade Ambulatorial e Hospitalar</v>
      </c>
    </row>
    <row r="390" spans="1:20" x14ac:dyDescent="0.25">
      <c r="A390">
        <v>410053</v>
      </c>
      <c r="B390" t="s">
        <v>457</v>
      </c>
      <c r="C390">
        <v>4</v>
      </c>
      <c r="D390" t="s">
        <v>169</v>
      </c>
      <c r="E390">
        <v>900</v>
      </c>
      <c r="F390" t="s">
        <v>176</v>
      </c>
      <c r="G390">
        <v>13685</v>
      </c>
      <c r="H390" t="s">
        <v>458</v>
      </c>
      <c r="I390">
        <v>44</v>
      </c>
      <c r="J390" t="s">
        <v>219</v>
      </c>
      <c r="K390" s="21">
        <v>20921</v>
      </c>
      <c r="L390" s="21">
        <v>0</v>
      </c>
      <c r="M390" s="21">
        <v>0</v>
      </c>
      <c r="N390" s="21">
        <v>0</v>
      </c>
      <c r="O390" s="21">
        <v>0</v>
      </c>
      <c r="P390" s="22" t="e">
        <f>VLOOKUP(Tabela1[[#This Row],[cdsubacao]],LDO!$B$2:$D$115,3,0)</f>
        <v>#N/A</v>
      </c>
      <c r="Q390" s="22" t="str">
        <f>CONCATENATE(Tabela1[[#This Row],[cdunidadegestora]]," - ",Tabela1[[#This Row],[nmunidadegestora]])</f>
        <v>410053 - Agência de Desenvolvimento Regional de Itajai</v>
      </c>
      <c r="R390" s="22" t="str">
        <f>CONCATENATE(Tabela1[[#This Row],[cdfuncao]]," - ",Tabela1[[#This Row],[nmfuncao]])</f>
        <v>4 - Administração</v>
      </c>
      <c r="S390" s="23" t="e">
        <f>VLOOKUP(Tabela1[[#This Row],[cdsubacao]],LDO!$B$2:$E$115,4,0)</f>
        <v>#N/A</v>
      </c>
      <c r="T390" s="23" t="str">
        <f>CONCATENATE(Tabela1[[#This Row],[cdprograma]]," - ",Tabela1[[#This Row],[nmprograma]])</f>
        <v>900 - Gestão Administrativa - Poder Executivo</v>
      </c>
    </row>
    <row r="391" spans="1:20" x14ac:dyDescent="0.25">
      <c r="A391">
        <v>410044</v>
      </c>
      <c r="B391" t="s">
        <v>271</v>
      </c>
      <c r="C391">
        <v>12</v>
      </c>
      <c r="D391" t="s">
        <v>188</v>
      </c>
      <c r="E391">
        <v>610</v>
      </c>
      <c r="F391" t="s">
        <v>189</v>
      </c>
      <c r="G391">
        <v>13768</v>
      </c>
      <c r="H391" t="s">
        <v>653</v>
      </c>
      <c r="I391">
        <v>44</v>
      </c>
      <c r="J391" t="s">
        <v>219</v>
      </c>
      <c r="K391" s="21">
        <v>11143</v>
      </c>
      <c r="L391" s="21">
        <v>0</v>
      </c>
      <c r="M391" s="21">
        <v>0</v>
      </c>
      <c r="N391" s="21">
        <v>0</v>
      </c>
      <c r="O391" s="21">
        <v>0</v>
      </c>
      <c r="P391" s="22" t="e">
        <f>VLOOKUP(Tabela1[[#This Row],[cdsubacao]],LDO!$B$2:$D$115,3,0)</f>
        <v>#N/A</v>
      </c>
      <c r="Q391" s="22" t="str">
        <f>CONCATENATE(Tabela1[[#This Row],[cdunidadegestora]]," - ",Tabela1[[#This Row],[nmunidadegestora]])</f>
        <v>410044 - Agência de Desenvolvimento Regional de Campos Novos</v>
      </c>
      <c r="R391" s="22" t="str">
        <f>CONCATENATE(Tabela1[[#This Row],[cdfuncao]]," - ",Tabela1[[#This Row],[nmfuncao]])</f>
        <v>12 - Educação</v>
      </c>
      <c r="S391" s="23" t="e">
        <f>VLOOKUP(Tabela1[[#This Row],[cdsubacao]],LDO!$B$2:$E$115,4,0)</f>
        <v>#N/A</v>
      </c>
      <c r="T391" s="23" t="str">
        <f>CONCATENATE(Tabela1[[#This Row],[cdprograma]]," - ",Tabela1[[#This Row],[nmprograma]])</f>
        <v>610 - Educação Básica com Qualidade e Equidade</v>
      </c>
    </row>
    <row r="392" spans="1:20" x14ac:dyDescent="0.25">
      <c r="A392">
        <v>160085</v>
      </c>
      <c r="B392" t="s">
        <v>314</v>
      </c>
      <c r="C392">
        <v>4</v>
      </c>
      <c r="D392" t="s">
        <v>169</v>
      </c>
      <c r="E392">
        <v>900</v>
      </c>
      <c r="F392" t="s">
        <v>176</v>
      </c>
      <c r="G392">
        <v>12753</v>
      </c>
      <c r="H392" t="s">
        <v>396</v>
      </c>
      <c r="I392">
        <v>44</v>
      </c>
      <c r="J392" t="s">
        <v>219</v>
      </c>
      <c r="K392" s="21">
        <v>0</v>
      </c>
      <c r="L392" s="21">
        <v>36825</v>
      </c>
      <c r="M392" s="21">
        <v>36825</v>
      </c>
      <c r="N392" s="21">
        <v>36825</v>
      </c>
      <c r="O392" s="21">
        <v>36825</v>
      </c>
      <c r="P392" s="22" t="e">
        <f>VLOOKUP(Tabela1[[#This Row],[cdsubacao]],LDO!$B$2:$D$115,3,0)</f>
        <v>#N/A</v>
      </c>
      <c r="Q392" s="22" t="str">
        <f>CONCATENATE(Tabela1[[#This Row],[cdunidadegestora]]," - ",Tabela1[[#This Row],[nmunidadegestora]])</f>
        <v>160085 - Fundo de Melhoria do Corpo de Bombeiros Militar</v>
      </c>
      <c r="R392" s="22" t="str">
        <f>CONCATENATE(Tabela1[[#This Row],[cdfuncao]]," - ",Tabela1[[#This Row],[nmfuncao]])</f>
        <v>4 - Administração</v>
      </c>
      <c r="S392" s="23" t="e">
        <f>VLOOKUP(Tabela1[[#This Row],[cdsubacao]],LDO!$B$2:$E$115,4,0)</f>
        <v>#N/A</v>
      </c>
      <c r="T392" s="23" t="str">
        <f>CONCATENATE(Tabela1[[#This Row],[cdprograma]]," - ",Tabela1[[#This Row],[nmprograma]])</f>
        <v>900 - Gestão Administrativa - Poder Executivo</v>
      </c>
    </row>
    <row r="393" spans="1:20" x14ac:dyDescent="0.25">
      <c r="A393">
        <v>410058</v>
      </c>
      <c r="B393" t="s">
        <v>243</v>
      </c>
      <c r="C393">
        <v>12</v>
      </c>
      <c r="D393" t="s">
        <v>188</v>
      </c>
      <c r="E393">
        <v>625</v>
      </c>
      <c r="F393" t="s">
        <v>196</v>
      </c>
      <c r="G393">
        <v>13897</v>
      </c>
      <c r="H393" t="s">
        <v>654</v>
      </c>
      <c r="I393">
        <v>33</v>
      </c>
      <c r="J393" t="s">
        <v>160</v>
      </c>
      <c r="K393" s="21">
        <v>437680</v>
      </c>
      <c r="L393" s="21">
        <v>0</v>
      </c>
      <c r="M393" s="21">
        <v>0</v>
      </c>
      <c r="N393" s="21">
        <v>0</v>
      </c>
      <c r="O393" s="21">
        <v>0</v>
      </c>
      <c r="P393" s="22" t="e">
        <f>VLOOKUP(Tabela1[[#This Row],[cdsubacao]],LDO!$B$2:$D$115,3,0)</f>
        <v>#N/A</v>
      </c>
      <c r="Q393" s="22" t="str">
        <f>CONCATENATE(Tabela1[[#This Row],[cdunidadegestora]]," - ",Tabela1[[#This Row],[nmunidadegestora]])</f>
        <v>410058 - Agência de Desenvolvimento Regional de Joinville</v>
      </c>
      <c r="R393" s="22" t="str">
        <f>CONCATENATE(Tabela1[[#This Row],[cdfuncao]]," - ",Tabela1[[#This Row],[nmfuncao]])</f>
        <v>12 - Educação</v>
      </c>
      <c r="S393" s="23" t="e">
        <f>VLOOKUP(Tabela1[[#This Row],[cdsubacao]],LDO!$B$2:$E$115,4,0)</f>
        <v>#N/A</v>
      </c>
      <c r="T393" s="23" t="str">
        <f>CONCATENATE(Tabela1[[#This Row],[cdprograma]]," - ",Tabela1[[#This Row],[nmprograma]])</f>
        <v>625 - Valorização dos Profissionais da Educação</v>
      </c>
    </row>
    <row r="394" spans="1:20" x14ac:dyDescent="0.25">
      <c r="A394">
        <v>530001</v>
      </c>
      <c r="B394" t="s">
        <v>178</v>
      </c>
      <c r="C394">
        <v>26</v>
      </c>
      <c r="D394" t="s">
        <v>179</v>
      </c>
      <c r="E394">
        <v>145</v>
      </c>
      <c r="F394" t="s">
        <v>381</v>
      </c>
      <c r="G394">
        <v>12959</v>
      </c>
      <c r="H394" t="s">
        <v>655</v>
      </c>
      <c r="I394">
        <v>33</v>
      </c>
      <c r="J394" t="s">
        <v>160</v>
      </c>
      <c r="K394" s="21">
        <v>50000</v>
      </c>
      <c r="L394" s="21">
        <v>0</v>
      </c>
      <c r="M394" s="21">
        <v>0</v>
      </c>
      <c r="N394" s="21">
        <v>0</v>
      </c>
      <c r="O394" s="21">
        <v>0</v>
      </c>
      <c r="P394" s="22" t="e">
        <f>VLOOKUP(Tabela1[[#This Row],[cdsubacao]],LDO!$B$2:$D$115,3,0)</f>
        <v>#N/A</v>
      </c>
      <c r="Q394" s="22" t="str">
        <f>CONCATENATE(Tabela1[[#This Row],[cdunidadegestora]]," - ",Tabela1[[#This Row],[nmunidadegestora]])</f>
        <v>530001 - Secretaria de Estado da Infraestrutura e Mobilidade</v>
      </c>
      <c r="R394" s="22" t="str">
        <f>CONCATENATE(Tabela1[[#This Row],[cdfuncao]]," - ",Tabela1[[#This Row],[nmfuncao]])</f>
        <v>26 - Transporte</v>
      </c>
      <c r="S394" s="23" t="e">
        <f>VLOOKUP(Tabela1[[#This Row],[cdsubacao]],LDO!$B$2:$E$115,4,0)</f>
        <v>#N/A</v>
      </c>
      <c r="T394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395" spans="1:20" x14ac:dyDescent="0.25">
      <c r="A395">
        <v>520002</v>
      </c>
      <c r="B395" t="s">
        <v>171</v>
      </c>
      <c r="C395">
        <v>4</v>
      </c>
      <c r="D395" t="s">
        <v>169</v>
      </c>
      <c r="E395">
        <v>900</v>
      </c>
      <c r="F395" t="s">
        <v>176</v>
      </c>
      <c r="G395">
        <v>3207</v>
      </c>
      <c r="H395" t="s">
        <v>656</v>
      </c>
      <c r="I395">
        <v>45</v>
      </c>
      <c r="J395" t="s">
        <v>400</v>
      </c>
      <c r="K395" s="21">
        <v>1000</v>
      </c>
      <c r="L395" s="21">
        <v>1000</v>
      </c>
      <c r="M395" s="21">
        <v>0</v>
      </c>
      <c r="N395" s="21">
        <v>0</v>
      </c>
      <c r="O395" s="21">
        <v>0</v>
      </c>
      <c r="P395" s="22" t="e">
        <f>VLOOKUP(Tabela1[[#This Row],[cdsubacao]],LDO!$B$2:$D$115,3,0)</f>
        <v>#N/A</v>
      </c>
      <c r="Q395" s="22" t="str">
        <f>CONCATENATE(Tabela1[[#This Row],[cdunidadegestora]]," - ",Tabela1[[#This Row],[nmunidadegestora]])</f>
        <v>520002 - Encargos Gerais do Estado</v>
      </c>
      <c r="R395" s="22" t="str">
        <f>CONCATENATE(Tabela1[[#This Row],[cdfuncao]]," - ",Tabela1[[#This Row],[nmfuncao]])</f>
        <v>4 - Administração</v>
      </c>
      <c r="S395" s="23" t="e">
        <f>VLOOKUP(Tabela1[[#This Row],[cdsubacao]],LDO!$B$2:$E$115,4,0)</f>
        <v>#N/A</v>
      </c>
      <c r="T395" s="23" t="str">
        <f>CONCATENATE(Tabela1[[#This Row],[cdprograma]]," - ",Tabela1[[#This Row],[nmprograma]])</f>
        <v>900 - Gestão Administrativa - Poder Executivo</v>
      </c>
    </row>
    <row r="396" spans="1:20" x14ac:dyDescent="0.25">
      <c r="A396">
        <v>270001</v>
      </c>
      <c r="B396" t="s">
        <v>418</v>
      </c>
      <c r="C396">
        <v>18</v>
      </c>
      <c r="D396" t="s">
        <v>192</v>
      </c>
      <c r="E396">
        <v>900</v>
      </c>
      <c r="F396" t="s">
        <v>176</v>
      </c>
      <c r="G396">
        <v>5030</v>
      </c>
      <c r="H396" t="s">
        <v>233</v>
      </c>
      <c r="I396">
        <v>44</v>
      </c>
      <c r="J396" t="s">
        <v>219</v>
      </c>
      <c r="K396" s="21">
        <v>0</v>
      </c>
      <c r="L396" s="21">
        <v>1000</v>
      </c>
      <c r="M396" s="21">
        <v>937.07</v>
      </c>
      <c r="N396" s="21">
        <v>937.07</v>
      </c>
      <c r="O396" s="21">
        <v>0</v>
      </c>
      <c r="P396" s="22" t="e">
        <f>VLOOKUP(Tabela1[[#This Row],[cdsubacao]],LDO!$B$2:$D$115,3,0)</f>
        <v>#N/A</v>
      </c>
      <c r="Q396" s="22" t="str">
        <f>CONCATENATE(Tabela1[[#This Row],[cdunidadegestora]]," - ",Tabela1[[#This Row],[nmunidadegestora]])</f>
        <v>270001 - Secretaria de Estado do Desenvolvimento Econômico Sustentável</v>
      </c>
      <c r="R396" s="22" t="str">
        <f>CONCATENATE(Tabela1[[#This Row],[cdfuncao]]," - ",Tabela1[[#This Row],[nmfuncao]])</f>
        <v>18 - Gestão Ambiental</v>
      </c>
      <c r="S396" s="23" t="e">
        <f>VLOOKUP(Tabela1[[#This Row],[cdsubacao]],LDO!$B$2:$E$115,4,0)</f>
        <v>#N/A</v>
      </c>
      <c r="T396" s="23" t="str">
        <f>CONCATENATE(Tabela1[[#This Row],[cdprograma]]," - ",Tabela1[[#This Row],[nmprograma]])</f>
        <v>900 - Gestão Administrativa - Poder Executivo</v>
      </c>
    </row>
    <row r="397" spans="1:20" x14ac:dyDescent="0.25">
      <c r="A397">
        <v>260098</v>
      </c>
      <c r="B397" t="s">
        <v>657</v>
      </c>
      <c r="C397">
        <v>14</v>
      </c>
      <c r="D397" t="s">
        <v>216</v>
      </c>
      <c r="E397">
        <v>745</v>
      </c>
      <c r="F397" t="s">
        <v>226</v>
      </c>
      <c r="G397">
        <v>14242</v>
      </c>
      <c r="H397" t="s">
        <v>658</v>
      </c>
      <c r="I397">
        <v>33</v>
      </c>
      <c r="J397" t="s">
        <v>160</v>
      </c>
      <c r="K397" s="21">
        <v>1000000</v>
      </c>
      <c r="L397" s="21">
        <v>1354230</v>
      </c>
      <c r="M397" s="21">
        <v>0</v>
      </c>
      <c r="N397" s="21">
        <v>0</v>
      </c>
      <c r="O397" s="21">
        <v>0</v>
      </c>
      <c r="P397" s="22" t="e">
        <f>VLOOKUP(Tabela1[[#This Row],[cdsubacao]],LDO!$B$2:$D$115,3,0)</f>
        <v>#N/A</v>
      </c>
      <c r="Q397" s="22" t="str">
        <f>CONCATENATE(Tabela1[[#This Row],[cdunidadegestora]]," - ",Tabela1[[#This Row],[nmunidadegestora]])</f>
        <v>260098 - Fundo Estadual do Idoso</v>
      </c>
      <c r="R397" s="22" t="str">
        <f>CONCATENATE(Tabela1[[#This Row],[cdfuncao]]," - ",Tabela1[[#This Row],[nmfuncao]])</f>
        <v>14 - Direitos da Cidadania</v>
      </c>
      <c r="S397" s="23" t="e">
        <f>VLOOKUP(Tabela1[[#This Row],[cdsubacao]],LDO!$B$2:$E$115,4,0)</f>
        <v>#N/A</v>
      </c>
      <c r="T397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398" spans="1:20" x14ac:dyDescent="0.25">
      <c r="A398">
        <v>530001</v>
      </c>
      <c r="B398" t="s">
        <v>178</v>
      </c>
      <c r="C398">
        <v>26</v>
      </c>
      <c r="D398" t="s">
        <v>179</v>
      </c>
      <c r="E398">
        <v>810</v>
      </c>
      <c r="F398" t="s">
        <v>267</v>
      </c>
      <c r="G398">
        <v>14284</v>
      </c>
      <c r="H398" t="s">
        <v>659</v>
      </c>
      <c r="I398">
        <v>33</v>
      </c>
      <c r="J398" t="s">
        <v>160</v>
      </c>
      <c r="K398" s="21">
        <v>0</v>
      </c>
      <c r="L398" s="21">
        <v>15000</v>
      </c>
      <c r="M398" s="21">
        <v>0</v>
      </c>
      <c r="N398" s="21">
        <v>0</v>
      </c>
      <c r="O398" s="21">
        <v>0</v>
      </c>
      <c r="P398" s="22" t="e">
        <f>VLOOKUP(Tabela1[[#This Row],[cdsubacao]],LDO!$B$2:$D$115,3,0)</f>
        <v>#N/A</v>
      </c>
      <c r="Q398" s="22" t="str">
        <f>CONCATENATE(Tabela1[[#This Row],[cdunidadegestora]]," - ",Tabela1[[#This Row],[nmunidadegestora]])</f>
        <v>530001 - Secretaria de Estado da Infraestrutura e Mobilidade</v>
      </c>
      <c r="R398" s="22" t="str">
        <f>CONCATENATE(Tabela1[[#This Row],[cdfuncao]]," - ",Tabela1[[#This Row],[nmfuncao]])</f>
        <v>26 - Transporte</v>
      </c>
      <c r="S398" s="23" t="e">
        <f>VLOOKUP(Tabela1[[#This Row],[cdsubacao]],LDO!$B$2:$E$115,4,0)</f>
        <v>#N/A</v>
      </c>
      <c r="T398" s="23" t="str">
        <f>CONCATENATE(Tabela1[[#This Row],[cdprograma]]," - ",Tabela1[[#This Row],[nmprograma]])</f>
        <v>810 - Comunicação do Poder Executivo</v>
      </c>
    </row>
    <row r="399" spans="1:20" x14ac:dyDescent="0.25">
      <c r="A399">
        <v>160097</v>
      </c>
      <c r="B399" t="s">
        <v>181</v>
      </c>
      <c r="C399">
        <v>6</v>
      </c>
      <c r="D399" t="s">
        <v>182</v>
      </c>
      <c r="E399">
        <v>706</v>
      </c>
      <c r="F399" t="s">
        <v>183</v>
      </c>
      <c r="G399">
        <v>11814</v>
      </c>
      <c r="H399" t="s">
        <v>660</v>
      </c>
      <c r="I399">
        <v>33</v>
      </c>
      <c r="J399" t="s">
        <v>160</v>
      </c>
      <c r="K399" s="21">
        <v>11247000</v>
      </c>
      <c r="L399" s="21">
        <v>13497000</v>
      </c>
      <c r="M399" s="21">
        <v>11857557.26</v>
      </c>
      <c r="N399" s="21">
        <v>11355175</v>
      </c>
      <c r="O399" s="21">
        <v>11339237</v>
      </c>
      <c r="P399" s="22" t="e">
        <f>VLOOKUP(Tabela1[[#This Row],[cdsubacao]],LDO!$B$2:$D$115,3,0)</f>
        <v>#N/A</v>
      </c>
      <c r="Q399" s="22" t="str">
        <f>CONCATENATE(Tabela1[[#This Row],[cdunidadegestora]]," - ",Tabela1[[#This Row],[nmunidadegestora]])</f>
        <v>160097 - Fundo de Melhoria da Polícia Militar</v>
      </c>
      <c r="R399" s="22" t="str">
        <f>CONCATENATE(Tabela1[[#This Row],[cdfuncao]]," - ",Tabela1[[#This Row],[nmfuncao]])</f>
        <v>6 - Segurança Pública</v>
      </c>
      <c r="S399" s="23" t="e">
        <f>VLOOKUP(Tabela1[[#This Row],[cdsubacao]],LDO!$B$2:$E$115,4,0)</f>
        <v>#N/A</v>
      </c>
      <c r="T399" s="23" t="str">
        <f>CONCATENATE(Tabela1[[#This Row],[cdprograma]]," - ",Tabela1[[#This Row],[nmprograma]])</f>
        <v>706 - De Olho no Crime</v>
      </c>
    </row>
    <row r="400" spans="1:20" x14ac:dyDescent="0.25">
      <c r="A400">
        <v>230001</v>
      </c>
      <c r="B400" t="s">
        <v>344</v>
      </c>
      <c r="C400">
        <v>13</v>
      </c>
      <c r="D400" t="s">
        <v>295</v>
      </c>
      <c r="E400">
        <v>660</v>
      </c>
      <c r="F400" t="s">
        <v>331</v>
      </c>
      <c r="G400">
        <v>11697</v>
      </c>
      <c r="H400" t="s">
        <v>332</v>
      </c>
      <c r="I400">
        <v>33</v>
      </c>
      <c r="J400" t="s">
        <v>160</v>
      </c>
      <c r="K400" s="21">
        <v>2293720</v>
      </c>
      <c r="L400" s="21">
        <v>4510</v>
      </c>
      <c r="M400" s="21">
        <v>4510</v>
      </c>
      <c r="N400" s="21">
        <v>4510</v>
      </c>
      <c r="O400" s="21">
        <v>4510</v>
      </c>
      <c r="P400" s="22" t="e">
        <f>VLOOKUP(Tabela1[[#This Row],[cdsubacao]],LDO!$B$2:$D$115,3,0)</f>
        <v>#N/A</v>
      </c>
      <c r="Q400" s="22" t="str">
        <f>CONCATENATE(Tabela1[[#This Row],[cdunidadegestora]]," - ",Tabela1[[#This Row],[nmunidadegestora]])</f>
        <v>230001 - Secretaria de Estado do Turismo, Cultura e Esporte</v>
      </c>
      <c r="R400" s="22" t="str">
        <f>CONCATENATE(Tabela1[[#This Row],[cdfuncao]]," - ",Tabela1[[#This Row],[nmfuncao]])</f>
        <v>13 - Cultura</v>
      </c>
      <c r="S400" s="23" t="e">
        <f>VLOOKUP(Tabela1[[#This Row],[cdsubacao]],LDO!$B$2:$E$115,4,0)</f>
        <v>#N/A</v>
      </c>
      <c r="T400" s="23" t="str">
        <f>CONCATENATE(Tabela1[[#This Row],[cdprograma]]," - ",Tabela1[[#This Row],[nmprograma]])</f>
        <v>660 - 2010, 2011, 2012, 2013, 2014, 2015, 2016, 2017, 2018, 2019: Pró-Cultura; 2020: Arte e Cultura</v>
      </c>
    </row>
    <row r="401" spans="1:20" x14ac:dyDescent="0.25">
      <c r="A401">
        <v>160084</v>
      </c>
      <c r="B401" t="s">
        <v>370</v>
      </c>
      <c r="C401">
        <v>6</v>
      </c>
      <c r="D401" t="s">
        <v>182</v>
      </c>
      <c r="E401">
        <v>707</v>
      </c>
      <c r="F401" t="s">
        <v>336</v>
      </c>
      <c r="G401">
        <v>6753</v>
      </c>
      <c r="H401" t="s">
        <v>522</v>
      </c>
      <c r="I401">
        <v>33</v>
      </c>
      <c r="J401" t="s">
        <v>160</v>
      </c>
      <c r="K401" s="21">
        <v>16190000</v>
      </c>
      <c r="L401" s="21">
        <v>16236218.27</v>
      </c>
      <c r="M401" s="21">
        <v>15358815.970000001</v>
      </c>
      <c r="N401" s="21">
        <v>13339081.02</v>
      </c>
      <c r="O401" s="21">
        <v>13339081.02</v>
      </c>
      <c r="P401" s="22" t="e">
        <f>VLOOKUP(Tabela1[[#This Row],[cdsubacao]],LDO!$B$2:$D$115,3,0)</f>
        <v>#N/A</v>
      </c>
      <c r="Q401" s="22" t="str">
        <f>CONCATENATE(Tabela1[[#This Row],[cdunidadegestora]]," - ",Tabela1[[#This Row],[nmunidadegestora]])</f>
        <v>160084 - Fundo de Melhoria da Polícia Civil</v>
      </c>
      <c r="R401" s="22" t="str">
        <f>CONCATENATE(Tabela1[[#This Row],[cdfuncao]]," - ",Tabela1[[#This Row],[nmfuncao]])</f>
        <v>6 - Segurança Pública</v>
      </c>
      <c r="S401" s="23" t="e">
        <f>VLOOKUP(Tabela1[[#This Row],[cdsubacao]],LDO!$B$2:$E$115,4,0)</f>
        <v>#N/A</v>
      </c>
      <c r="T401" s="23" t="str">
        <f>CONCATENATE(Tabela1[[#This Row],[cdprograma]]," - ",Tabela1[[#This Row],[nmprograma]])</f>
        <v>707 - Suporte Institucional Integrado</v>
      </c>
    </row>
    <row r="402" spans="1:20" x14ac:dyDescent="0.25">
      <c r="A402">
        <v>410055</v>
      </c>
      <c r="B402" t="s">
        <v>447</v>
      </c>
      <c r="C402">
        <v>10</v>
      </c>
      <c r="D402" t="s">
        <v>158</v>
      </c>
      <c r="E402">
        <v>400</v>
      </c>
      <c r="F402" t="s">
        <v>166</v>
      </c>
      <c r="G402">
        <v>11481</v>
      </c>
      <c r="H402" t="s">
        <v>186</v>
      </c>
      <c r="I402">
        <v>33</v>
      </c>
      <c r="J402" t="s">
        <v>160</v>
      </c>
      <c r="K402" s="21">
        <v>0</v>
      </c>
      <c r="L402" s="21">
        <v>14293.47</v>
      </c>
      <c r="M402" s="21">
        <v>14293.47</v>
      </c>
      <c r="N402" s="21">
        <v>14293.47</v>
      </c>
      <c r="O402" s="21">
        <v>14293.47</v>
      </c>
      <c r="P402" s="22" t="e">
        <f>VLOOKUP(Tabela1[[#This Row],[cdsubacao]],LDO!$B$2:$D$115,3,0)</f>
        <v>#N/A</v>
      </c>
      <c r="Q402" s="22" t="str">
        <f>CONCATENATE(Tabela1[[#This Row],[cdunidadegestora]]," - ",Tabela1[[#This Row],[nmunidadegestora]])</f>
        <v>410055 - Agência de Desenvolvimento Regional de Tubarão</v>
      </c>
      <c r="R402" s="22" t="str">
        <f>CONCATENATE(Tabela1[[#This Row],[cdfuncao]]," - ",Tabela1[[#This Row],[nmfuncao]])</f>
        <v>10 - Saúde</v>
      </c>
      <c r="S402" s="23" t="e">
        <f>VLOOKUP(Tabela1[[#This Row],[cdsubacao]],LDO!$B$2:$E$115,4,0)</f>
        <v>#N/A</v>
      </c>
      <c r="T402" s="23" t="str">
        <f>CONCATENATE(Tabela1[[#This Row],[cdprograma]]," - ",Tabela1[[#This Row],[nmprograma]])</f>
        <v>400 - Gestão do SUS</v>
      </c>
    </row>
    <row r="403" spans="1:20" x14ac:dyDescent="0.25">
      <c r="A403">
        <v>440001</v>
      </c>
      <c r="B403" t="s">
        <v>481</v>
      </c>
      <c r="C403">
        <v>20</v>
      </c>
      <c r="D403" t="s">
        <v>203</v>
      </c>
      <c r="E403">
        <v>300</v>
      </c>
      <c r="F403" t="s">
        <v>247</v>
      </c>
      <c r="G403">
        <v>1100</v>
      </c>
      <c r="H403" t="s">
        <v>661</v>
      </c>
      <c r="I403">
        <v>31</v>
      </c>
      <c r="J403" t="s">
        <v>165</v>
      </c>
      <c r="K403" s="21">
        <v>5598000</v>
      </c>
      <c r="L403" s="21">
        <v>4705247.8</v>
      </c>
      <c r="M403" s="21">
        <v>4569930.01</v>
      </c>
      <c r="N403" s="21">
        <v>4569930.01</v>
      </c>
      <c r="O403" s="21">
        <v>4544246.26</v>
      </c>
      <c r="P403" s="22" t="e">
        <f>VLOOKUP(Tabela1[[#This Row],[cdsubacao]],LDO!$B$2:$D$115,3,0)</f>
        <v>#N/A</v>
      </c>
      <c r="Q403" s="22" t="str">
        <f>CONCATENATE(Tabela1[[#This Row],[cdunidadegestora]]," - ",Tabela1[[#This Row],[nmunidadegestora]])</f>
        <v>440001 - Secretaria de Estado da Agricultura, Pesca e Desenvolvimento Rural</v>
      </c>
      <c r="R403" s="22" t="str">
        <f>CONCATENATE(Tabela1[[#This Row],[cdfuncao]]," - ",Tabela1[[#This Row],[nmfuncao]])</f>
        <v>20 - Agricultura</v>
      </c>
      <c r="S403" s="23" t="e">
        <f>VLOOKUP(Tabela1[[#This Row],[cdsubacao]],LDO!$B$2:$E$115,4,0)</f>
        <v>#N/A</v>
      </c>
      <c r="T403" s="23" t="str">
        <f>CONCATENATE(Tabela1[[#This Row],[cdprograma]]," - ",Tabela1[[#This Row],[nmprograma]])</f>
        <v>300 - Qualidade de Vida no Campo e na Cidade</v>
      </c>
    </row>
    <row r="404" spans="1:20" x14ac:dyDescent="0.25">
      <c r="A404">
        <v>410044</v>
      </c>
      <c r="B404" t="s">
        <v>271</v>
      </c>
      <c r="C404">
        <v>4</v>
      </c>
      <c r="D404" t="s">
        <v>169</v>
      </c>
      <c r="E404">
        <v>900</v>
      </c>
      <c r="F404" t="s">
        <v>176</v>
      </c>
      <c r="G404">
        <v>13761</v>
      </c>
      <c r="H404" t="s">
        <v>272</v>
      </c>
      <c r="I404">
        <v>33</v>
      </c>
      <c r="J404" t="s">
        <v>160</v>
      </c>
      <c r="K404" s="21">
        <v>401000</v>
      </c>
      <c r="L404" s="21">
        <v>61652.7</v>
      </c>
      <c r="M404" s="21">
        <v>61652.7</v>
      </c>
      <c r="N404" s="21">
        <v>61652.7</v>
      </c>
      <c r="O404" s="21">
        <v>61652.7</v>
      </c>
      <c r="P404" s="22" t="e">
        <f>VLOOKUP(Tabela1[[#This Row],[cdsubacao]],LDO!$B$2:$D$115,3,0)</f>
        <v>#N/A</v>
      </c>
      <c r="Q404" s="22" t="str">
        <f>CONCATENATE(Tabela1[[#This Row],[cdunidadegestora]]," - ",Tabela1[[#This Row],[nmunidadegestora]])</f>
        <v>410044 - Agência de Desenvolvimento Regional de Campos Novos</v>
      </c>
      <c r="R404" s="22" t="str">
        <f>CONCATENATE(Tabela1[[#This Row],[cdfuncao]]," - ",Tabela1[[#This Row],[nmfuncao]])</f>
        <v>4 - Administração</v>
      </c>
      <c r="S404" s="23" t="e">
        <f>VLOOKUP(Tabela1[[#This Row],[cdsubacao]],LDO!$B$2:$E$115,4,0)</f>
        <v>#N/A</v>
      </c>
      <c r="T404" s="23" t="str">
        <f>CONCATENATE(Tabela1[[#This Row],[cdprograma]]," - ",Tabela1[[#This Row],[nmprograma]])</f>
        <v>900 - Gestão Administrativa - Poder Executivo</v>
      </c>
    </row>
    <row r="405" spans="1:20" x14ac:dyDescent="0.25">
      <c r="A405">
        <v>530025</v>
      </c>
      <c r="B405" t="s">
        <v>238</v>
      </c>
      <c r="C405">
        <v>26</v>
      </c>
      <c r="D405" t="s">
        <v>179</v>
      </c>
      <c r="E405">
        <v>900</v>
      </c>
      <c r="F405" t="s">
        <v>176</v>
      </c>
      <c r="G405">
        <v>11035</v>
      </c>
      <c r="H405" t="s">
        <v>662</v>
      </c>
      <c r="I405">
        <v>33</v>
      </c>
      <c r="J405" t="s">
        <v>160</v>
      </c>
      <c r="K405" s="21">
        <v>4430000</v>
      </c>
      <c r="L405" s="21">
        <v>2779792.67</v>
      </c>
      <c r="M405" s="21">
        <v>2779792.67</v>
      </c>
      <c r="N405" s="21">
        <v>2779792.67</v>
      </c>
      <c r="O405" s="21">
        <v>2779792.67</v>
      </c>
      <c r="P405" s="22" t="e">
        <f>VLOOKUP(Tabela1[[#This Row],[cdsubacao]],LDO!$B$2:$D$115,3,0)</f>
        <v>#N/A</v>
      </c>
      <c r="Q405" s="22" t="str">
        <f>CONCATENATE(Tabela1[[#This Row],[cdunidadegestora]]," - ",Tabela1[[#This Row],[nmunidadegestora]])</f>
        <v>530025 - Departamento Estadual de Infraestrutura</v>
      </c>
      <c r="R405" s="22" t="str">
        <f>CONCATENATE(Tabela1[[#This Row],[cdfuncao]]," - ",Tabela1[[#This Row],[nmfuncao]])</f>
        <v>26 - Transporte</v>
      </c>
      <c r="S405" s="23" t="e">
        <f>VLOOKUP(Tabela1[[#This Row],[cdsubacao]],LDO!$B$2:$E$115,4,0)</f>
        <v>#N/A</v>
      </c>
      <c r="T405" s="23" t="str">
        <f>CONCATENATE(Tabela1[[#This Row],[cdprograma]]," - ",Tabela1[[#This Row],[nmprograma]])</f>
        <v>900 - Gestão Administrativa - Poder Executivo</v>
      </c>
    </row>
    <row r="406" spans="1:20" x14ac:dyDescent="0.25">
      <c r="A406">
        <v>450001</v>
      </c>
      <c r="B406" t="s">
        <v>318</v>
      </c>
      <c r="C406">
        <v>12</v>
      </c>
      <c r="D406" t="s">
        <v>188</v>
      </c>
      <c r="E406">
        <v>627</v>
      </c>
      <c r="F406" t="s">
        <v>663</v>
      </c>
      <c r="G406">
        <v>6302</v>
      </c>
      <c r="H406" t="s">
        <v>664</v>
      </c>
      <c r="I406">
        <v>33</v>
      </c>
      <c r="J406" t="s">
        <v>160</v>
      </c>
      <c r="K406" s="21">
        <v>164036000</v>
      </c>
      <c r="L406" s="21">
        <v>114372058.5</v>
      </c>
      <c r="M406" s="21">
        <v>112007861.34999999</v>
      </c>
      <c r="N406" s="21">
        <v>99949045.099999994</v>
      </c>
      <c r="O406" s="21">
        <v>74242305.849999994</v>
      </c>
      <c r="P406" s="22" t="e">
        <f>VLOOKUP(Tabela1[[#This Row],[cdsubacao]],LDO!$B$2:$D$115,3,0)</f>
        <v>#N/A</v>
      </c>
      <c r="Q406" s="22" t="str">
        <f>CONCATENATE(Tabela1[[#This Row],[cdunidadegestora]]," - ",Tabela1[[#This Row],[nmunidadegestora]])</f>
        <v>450001 - Secretaria de Estado da Educação</v>
      </c>
      <c r="R406" s="22" t="str">
        <f>CONCATENATE(Tabela1[[#This Row],[cdfuncao]]," - ",Tabela1[[#This Row],[nmfuncao]])</f>
        <v>12 - Educação</v>
      </c>
      <c r="S406" s="23" t="e">
        <f>VLOOKUP(Tabela1[[#This Row],[cdsubacao]],LDO!$B$2:$E$115,4,0)</f>
        <v>#N/A</v>
      </c>
      <c r="T406" s="23" t="str">
        <f>CONCATENATE(Tabela1[[#This Row],[cdprograma]]," - ",Tabela1[[#This Row],[nmprograma]])</f>
        <v>627 - Acesso à Educação Superior</v>
      </c>
    </row>
    <row r="407" spans="1:20" x14ac:dyDescent="0.25">
      <c r="A407">
        <v>160097</v>
      </c>
      <c r="B407" t="s">
        <v>181</v>
      </c>
      <c r="C407">
        <v>6</v>
      </c>
      <c r="D407" t="s">
        <v>182</v>
      </c>
      <c r="E407">
        <v>130</v>
      </c>
      <c r="F407" t="s">
        <v>208</v>
      </c>
      <c r="G407">
        <v>73</v>
      </c>
      <c r="H407" t="s">
        <v>665</v>
      </c>
      <c r="I407">
        <v>33</v>
      </c>
      <c r="J407" t="s">
        <v>160</v>
      </c>
      <c r="K407" s="21">
        <v>0</v>
      </c>
      <c r="L407" s="21">
        <v>4435826.3499999996</v>
      </c>
      <c r="M407" s="21">
        <v>4435826.3499999996</v>
      </c>
      <c r="N407" s="21">
        <v>4435826.3499999996</v>
      </c>
      <c r="O407" s="21">
        <v>4435826.3499999996</v>
      </c>
      <c r="P407" s="22" t="e">
        <f>VLOOKUP(Tabela1[[#This Row],[cdsubacao]],LDO!$B$2:$D$115,3,0)</f>
        <v>#N/A</v>
      </c>
      <c r="Q407" s="22" t="str">
        <f>CONCATENATE(Tabela1[[#This Row],[cdunidadegestora]]," - ",Tabela1[[#This Row],[nmunidadegestora]])</f>
        <v>160097 - Fundo de Melhoria da Polícia Militar</v>
      </c>
      <c r="R407" s="22" t="str">
        <f>CONCATENATE(Tabela1[[#This Row],[cdfuncao]]," - ",Tabela1[[#This Row],[nmfuncao]])</f>
        <v>6 - Segurança Pública</v>
      </c>
      <c r="S407" s="23" t="e">
        <f>VLOOKUP(Tabela1[[#This Row],[cdsubacao]],LDO!$B$2:$E$115,4,0)</f>
        <v>#N/A</v>
      </c>
      <c r="T407" s="23" t="str">
        <f>CONCATENATE(Tabela1[[#This Row],[cdprograma]]," - ",Tabela1[[#This Row],[nmprograma]])</f>
        <v>130 - Conservação e Segurança Rodoviária</v>
      </c>
    </row>
    <row r="408" spans="1:20" x14ac:dyDescent="0.25">
      <c r="A408">
        <v>410012</v>
      </c>
      <c r="B408" t="s">
        <v>540</v>
      </c>
      <c r="C408">
        <v>6</v>
      </c>
      <c r="D408" t="s">
        <v>182</v>
      </c>
      <c r="E408">
        <v>705</v>
      </c>
      <c r="F408" t="s">
        <v>486</v>
      </c>
      <c r="G408">
        <v>13163</v>
      </c>
      <c r="H408" t="s">
        <v>666</v>
      </c>
      <c r="I408">
        <v>33</v>
      </c>
      <c r="J408" t="s">
        <v>160</v>
      </c>
      <c r="K408" s="21">
        <v>0</v>
      </c>
      <c r="L408" s="21">
        <v>11017658.59</v>
      </c>
      <c r="M408" s="21">
        <v>9528526.7200000007</v>
      </c>
      <c r="N408" s="21">
        <v>7866861.7000000002</v>
      </c>
      <c r="O408" s="21">
        <v>7866861.7000000002</v>
      </c>
      <c r="P408" s="22" t="e">
        <f>VLOOKUP(Tabela1[[#This Row],[cdsubacao]],LDO!$B$2:$D$115,3,0)</f>
        <v>#N/A</v>
      </c>
      <c r="Q408" s="22" t="str">
        <f>CONCATENATE(Tabela1[[#This Row],[cdunidadegestora]]," - ",Tabela1[[#This Row],[nmunidadegestora]])</f>
        <v>410012 - Departamento Estadual de Trânsito</v>
      </c>
      <c r="R408" s="22" t="str">
        <f>CONCATENATE(Tabela1[[#This Row],[cdfuncao]]," - ",Tabela1[[#This Row],[nmfuncao]])</f>
        <v>6 - Segurança Pública</v>
      </c>
      <c r="S408" s="23" t="e">
        <f>VLOOKUP(Tabela1[[#This Row],[cdsubacao]],LDO!$B$2:$E$115,4,0)</f>
        <v>#N/A</v>
      </c>
      <c r="T408" s="23" t="str">
        <f>CONCATENATE(Tabela1[[#This Row],[cdprograma]]," - ",Tabela1[[#This Row],[nmprograma]])</f>
        <v>705 - Segurança Cidadã</v>
      </c>
    </row>
    <row r="409" spans="1:20" x14ac:dyDescent="0.25">
      <c r="A409">
        <v>520092</v>
      </c>
      <c r="B409" t="s">
        <v>667</v>
      </c>
      <c r="C409">
        <v>4</v>
      </c>
      <c r="D409" t="s">
        <v>169</v>
      </c>
      <c r="E409">
        <v>830</v>
      </c>
      <c r="F409" t="s">
        <v>575</v>
      </c>
      <c r="G409">
        <v>14244</v>
      </c>
      <c r="H409" t="s">
        <v>668</v>
      </c>
      <c r="I409">
        <v>33</v>
      </c>
      <c r="J409" t="s">
        <v>160</v>
      </c>
      <c r="K409" s="21">
        <v>3000000</v>
      </c>
      <c r="L409" s="21">
        <v>109673.68</v>
      </c>
      <c r="M409" s="21">
        <v>2475</v>
      </c>
      <c r="N409" s="21">
        <v>2475</v>
      </c>
      <c r="O409" s="21">
        <v>2475</v>
      </c>
      <c r="P409" s="22" t="e">
        <f>VLOOKUP(Tabela1[[#This Row],[cdsubacao]],LDO!$B$2:$D$115,3,0)</f>
        <v>#N/A</v>
      </c>
      <c r="Q409" s="22" t="str">
        <f>CONCATENATE(Tabela1[[#This Row],[cdunidadegestora]]," - ",Tabela1[[#This Row],[nmunidadegestora]])</f>
        <v>520092 - Fundo de Esforço Fiscal</v>
      </c>
      <c r="R409" s="22" t="str">
        <f>CONCATENATE(Tabela1[[#This Row],[cdfuncao]]," - ",Tabela1[[#This Row],[nmfuncao]])</f>
        <v>4 - Administração</v>
      </c>
      <c r="S409" s="23" t="e">
        <f>VLOOKUP(Tabela1[[#This Row],[cdsubacao]],LDO!$B$2:$E$115,4,0)</f>
        <v>#N/A</v>
      </c>
      <c r="T409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410" spans="1:20" x14ac:dyDescent="0.25">
      <c r="A410">
        <v>530025</v>
      </c>
      <c r="B410" t="s">
        <v>238</v>
      </c>
      <c r="C410">
        <v>26</v>
      </c>
      <c r="D410" t="s">
        <v>179</v>
      </c>
      <c r="E410">
        <v>105</v>
      </c>
      <c r="F410" t="s">
        <v>384</v>
      </c>
      <c r="G410">
        <v>10129</v>
      </c>
      <c r="H410" t="s">
        <v>669</v>
      </c>
      <c r="I410">
        <v>44</v>
      </c>
      <c r="J410" t="s">
        <v>219</v>
      </c>
      <c r="K410" s="21">
        <v>600000</v>
      </c>
      <c r="L410" s="21">
        <v>0</v>
      </c>
      <c r="M410" s="21">
        <v>0</v>
      </c>
      <c r="N410" s="21">
        <v>0</v>
      </c>
      <c r="O410" s="21">
        <v>0</v>
      </c>
      <c r="P410" s="22" t="e">
        <f>VLOOKUP(Tabela1[[#This Row],[cdsubacao]],LDO!$B$2:$D$115,3,0)</f>
        <v>#N/A</v>
      </c>
      <c r="Q410" s="22" t="str">
        <f>CONCATENATE(Tabela1[[#This Row],[cdunidadegestora]]," - ",Tabela1[[#This Row],[nmunidadegestora]])</f>
        <v>530025 - Departamento Estadual de Infraestrutura</v>
      </c>
      <c r="R410" s="22" t="str">
        <f>CONCATENATE(Tabela1[[#This Row],[cdfuncao]]," - ",Tabela1[[#This Row],[nmfuncao]])</f>
        <v>26 - Transporte</v>
      </c>
      <c r="S410" s="23" t="e">
        <f>VLOOKUP(Tabela1[[#This Row],[cdsubacao]],LDO!$B$2:$E$115,4,0)</f>
        <v>#N/A</v>
      </c>
      <c r="T410" s="23" t="str">
        <f>CONCATENATE(Tabela1[[#This Row],[cdprograma]]," - ",Tabela1[[#This Row],[nmprograma]])</f>
        <v>105 - 2010, 2011: ProPav Urbano; 2012, 2013, 2014, 2015, 2016, 2017, 2018, 2019, 2020: Mobilidade Urbana</v>
      </c>
    </row>
    <row r="411" spans="1:20" x14ac:dyDescent="0.25">
      <c r="A411">
        <v>410011</v>
      </c>
      <c r="B411" t="s">
        <v>257</v>
      </c>
      <c r="C411">
        <v>23</v>
      </c>
      <c r="D411" t="s">
        <v>258</v>
      </c>
      <c r="E411">
        <v>640</v>
      </c>
      <c r="F411" t="s">
        <v>259</v>
      </c>
      <c r="G411">
        <v>14590</v>
      </c>
      <c r="H411" t="s">
        <v>670</v>
      </c>
      <c r="I411">
        <v>44</v>
      </c>
      <c r="J411" t="s">
        <v>219</v>
      </c>
      <c r="K411" s="21">
        <v>0</v>
      </c>
      <c r="L411" s="21">
        <v>1579855.18</v>
      </c>
      <c r="M411" s="21">
        <v>52585.72</v>
      </c>
      <c r="N411" s="21">
        <v>52575.72</v>
      </c>
      <c r="O411" s="21">
        <v>52575.72</v>
      </c>
      <c r="P411" s="22" t="e">
        <f>VLOOKUP(Tabela1[[#This Row],[cdsubacao]],LDO!$B$2:$D$115,3,0)</f>
        <v>#N/A</v>
      </c>
      <c r="Q411" s="22" t="str">
        <f>CONCATENATE(Tabela1[[#This Row],[cdunidadegestora]]," - ",Tabela1[[#This Row],[nmunidadegestora]])</f>
        <v>410011 - Agência de Desenvolvimento do Turismo de Santa Catarina</v>
      </c>
      <c r="R411" s="22" t="str">
        <f>CONCATENATE(Tabela1[[#This Row],[cdfuncao]]," - ",Tabela1[[#This Row],[nmfuncao]])</f>
        <v>23 - Comércio e Serviços</v>
      </c>
      <c r="S411" s="23" t="e">
        <f>VLOOKUP(Tabela1[[#This Row],[cdsubacao]],LDO!$B$2:$E$115,4,0)</f>
        <v>#N/A</v>
      </c>
      <c r="T411" s="23" t="str">
        <f>CONCATENATE(Tabela1[[#This Row],[cdprograma]]," - ",Tabela1[[#This Row],[nmprograma]])</f>
        <v>640 - Desenvolvimento do Turismo Catarinense</v>
      </c>
    </row>
    <row r="412" spans="1:20" x14ac:dyDescent="0.25">
      <c r="A412">
        <v>530025</v>
      </c>
      <c r="B412" t="s">
        <v>238</v>
      </c>
      <c r="C412">
        <v>26</v>
      </c>
      <c r="D412" t="s">
        <v>179</v>
      </c>
      <c r="E412">
        <v>130</v>
      </c>
      <c r="F412" t="s">
        <v>208</v>
      </c>
      <c r="G412">
        <v>71</v>
      </c>
      <c r="H412" t="s">
        <v>671</v>
      </c>
      <c r="I412">
        <v>33</v>
      </c>
      <c r="J412" t="s">
        <v>160</v>
      </c>
      <c r="K412" s="21">
        <v>7000000</v>
      </c>
      <c r="L412" s="21">
        <v>4023793.91</v>
      </c>
      <c r="M412" s="21">
        <v>4023793.91</v>
      </c>
      <c r="N412" s="21">
        <v>4023793.91</v>
      </c>
      <c r="O412" s="21">
        <v>4023793.91</v>
      </c>
      <c r="P412" s="22" t="e">
        <f>VLOOKUP(Tabela1[[#This Row],[cdsubacao]],LDO!$B$2:$D$115,3,0)</f>
        <v>#N/A</v>
      </c>
      <c r="Q412" s="22" t="str">
        <f>CONCATENATE(Tabela1[[#This Row],[cdunidadegestora]]," - ",Tabela1[[#This Row],[nmunidadegestora]])</f>
        <v>530025 - Departamento Estadual de Infraestrutura</v>
      </c>
      <c r="R412" s="22" t="str">
        <f>CONCATENATE(Tabela1[[#This Row],[cdfuncao]]," - ",Tabela1[[#This Row],[nmfuncao]])</f>
        <v>26 - Transporte</v>
      </c>
      <c r="S412" s="23" t="e">
        <f>VLOOKUP(Tabela1[[#This Row],[cdsubacao]],LDO!$B$2:$E$115,4,0)</f>
        <v>#N/A</v>
      </c>
      <c r="T412" s="23" t="str">
        <f>CONCATENATE(Tabela1[[#This Row],[cdprograma]]," - ",Tabela1[[#This Row],[nmprograma]])</f>
        <v>130 - Conservação e Segurança Rodoviária</v>
      </c>
    </row>
    <row r="413" spans="1:20" x14ac:dyDescent="0.25">
      <c r="A413">
        <v>160085</v>
      </c>
      <c r="B413" t="s">
        <v>314</v>
      </c>
      <c r="C413">
        <v>6</v>
      </c>
      <c r="D413" t="s">
        <v>182</v>
      </c>
      <c r="E413">
        <v>707</v>
      </c>
      <c r="F413" t="s">
        <v>336</v>
      </c>
      <c r="G413">
        <v>11839</v>
      </c>
      <c r="H413" t="s">
        <v>672</v>
      </c>
      <c r="I413">
        <v>44</v>
      </c>
      <c r="J413" t="s">
        <v>219</v>
      </c>
      <c r="K413" s="21">
        <v>3389550</v>
      </c>
      <c r="L413" s="21">
        <v>785816.88</v>
      </c>
      <c r="M413" s="21">
        <v>0</v>
      </c>
      <c r="N413" s="21">
        <v>0</v>
      </c>
      <c r="O413" s="21">
        <v>0</v>
      </c>
      <c r="P413" s="22" t="e">
        <f>VLOOKUP(Tabela1[[#This Row],[cdsubacao]],LDO!$B$2:$D$115,3,0)</f>
        <v>#N/A</v>
      </c>
      <c r="Q413" s="22" t="str">
        <f>CONCATENATE(Tabela1[[#This Row],[cdunidadegestora]]," - ",Tabela1[[#This Row],[nmunidadegestora]])</f>
        <v>160085 - Fundo de Melhoria do Corpo de Bombeiros Militar</v>
      </c>
      <c r="R413" s="22" t="str">
        <f>CONCATENATE(Tabela1[[#This Row],[cdfuncao]]," - ",Tabela1[[#This Row],[nmfuncao]])</f>
        <v>6 - Segurança Pública</v>
      </c>
      <c r="S413" s="23" t="e">
        <f>VLOOKUP(Tabela1[[#This Row],[cdsubacao]],LDO!$B$2:$E$115,4,0)</f>
        <v>#N/A</v>
      </c>
      <c r="T413" s="23" t="str">
        <f>CONCATENATE(Tabela1[[#This Row],[cdprograma]]," - ",Tabela1[[#This Row],[nmprograma]])</f>
        <v>707 - Suporte Institucional Integrado</v>
      </c>
    </row>
    <row r="414" spans="1:20" x14ac:dyDescent="0.25">
      <c r="A414">
        <v>410062</v>
      </c>
      <c r="B414" t="s">
        <v>213</v>
      </c>
      <c r="C414">
        <v>4</v>
      </c>
      <c r="D414" t="s">
        <v>169</v>
      </c>
      <c r="E414">
        <v>900</v>
      </c>
      <c r="F414" t="s">
        <v>176</v>
      </c>
      <c r="G414">
        <v>13934</v>
      </c>
      <c r="H414" t="s">
        <v>673</v>
      </c>
      <c r="I414">
        <v>33</v>
      </c>
      <c r="J414" t="s">
        <v>160</v>
      </c>
      <c r="K414" s="21">
        <v>1110000</v>
      </c>
      <c r="L414" s="21">
        <v>305524.92</v>
      </c>
      <c r="M414" s="21">
        <v>305524.92</v>
      </c>
      <c r="N414" s="21">
        <v>305524.92</v>
      </c>
      <c r="O414" s="21">
        <v>305524.92</v>
      </c>
      <c r="P414" s="22" t="e">
        <f>VLOOKUP(Tabela1[[#This Row],[cdsubacao]],LDO!$B$2:$D$115,3,0)</f>
        <v>#N/A</v>
      </c>
      <c r="Q414" s="22" t="str">
        <f>CONCATENATE(Tabela1[[#This Row],[cdunidadegestora]]," - ",Tabela1[[#This Row],[nmunidadegestora]])</f>
        <v>410062 - Agência de Desenvolvimento Regional de Lages</v>
      </c>
      <c r="R414" s="22" t="str">
        <f>CONCATENATE(Tabela1[[#This Row],[cdfuncao]]," - ",Tabela1[[#This Row],[nmfuncao]])</f>
        <v>4 - Administração</v>
      </c>
      <c r="S414" s="23" t="e">
        <f>VLOOKUP(Tabela1[[#This Row],[cdsubacao]],LDO!$B$2:$E$115,4,0)</f>
        <v>#N/A</v>
      </c>
      <c r="T414" s="23" t="str">
        <f>CONCATENATE(Tabela1[[#This Row],[cdprograma]]," - ",Tabela1[[#This Row],[nmprograma]])</f>
        <v>900 - Gestão Administrativa - Poder Executivo</v>
      </c>
    </row>
    <row r="415" spans="1:20" x14ac:dyDescent="0.25">
      <c r="A415">
        <v>530001</v>
      </c>
      <c r="B415" t="s">
        <v>178</v>
      </c>
      <c r="C415">
        <v>6</v>
      </c>
      <c r="D415" t="s">
        <v>182</v>
      </c>
      <c r="E415">
        <v>130</v>
      </c>
      <c r="F415" t="s">
        <v>208</v>
      </c>
      <c r="G415">
        <v>14446</v>
      </c>
      <c r="H415" t="s">
        <v>665</v>
      </c>
      <c r="I415">
        <v>44</v>
      </c>
      <c r="J415" t="s">
        <v>219</v>
      </c>
      <c r="K415" s="21">
        <v>0</v>
      </c>
      <c r="L415" s="21">
        <v>1630018.59</v>
      </c>
      <c r="M415" s="21">
        <v>0</v>
      </c>
      <c r="N415" s="21">
        <v>0</v>
      </c>
      <c r="O415" s="21">
        <v>0</v>
      </c>
      <c r="P415" s="22" t="e">
        <f>VLOOKUP(Tabela1[[#This Row],[cdsubacao]],LDO!$B$2:$D$115,3,0)</f>
        <v>#N/A</v>
      </c>
      <c r="Q415" s="22" t="str">
        <f>CONCATENATE(Tabela1[[#This Row],[cdunidadegestora]]," - ",Tabela1[[#This Row],[nmunidadegestora]])</f>
        <v>530001 - Secretaria de Estado da Infraestrutura e Mobilidade</v>
      </c>
      <c r="R415" s="22" t="str">
        <f>CONCATENATE(Tabela1[[#This Row],[cdfuncao]]," - ",Tabela1[[#This Row],[nmfuncao]])</f>
        <v>6 - Segurança Pública</v>
      </c>
      <c r="S415" s="23" t="e">
        <f>VLOOKUP(Tabela1[[#This Row],[cdsubacao]],LDO!$B$2:$E$115,4,0)</f>
        <v>#N/A</v>
      </c>
      <c r="T415" s="23" t="str">
        <f>CONCATENATE(Tabela1[[#This Row],[cdprograma]]," - ",Tabela1[[#This Row],[nmprograma]])</f>
        <v>130 - Conservação e Segurança Rodoviária</v>
      </c>
    </row>
    <row r="416" spans="1:20" x14ac:dyDescent="0.25">
      <c r="A416">
        <v>410059</v>
      </c>
      <c r="B416" t="s">
        <v>408</v>
      </c>
      <c r="C416">
        <v>4</v>
      </c>
      <c r="D416" t="s">
        <v>169</v>
      </c>
      <c r="E416">
        <v>850</v>
      </c>
      <c r="F416" t="s">
        <v>163</v>
      </c>
      <c r="G416">
        <v>13953</v>
      </c>
      <c r="H416" t="s">
        <v>674</v>
      </c>
      <c r="I416">
        <v>31</v>
      </c>
      <c r="J416" t="s">
        <v>165</v>
      </c>
      <c r="K416" s="21">
        <v>2011055</v>
      </c>
      <c r="L416" s="21">
        <v>399015.72</v>
      </c>
      <c r="M416" s="21">
        <v>399015.72</v>
      </c>
      <c r="N416" s="21">
        <v>399015.72</v>
      </c>
      <c r="O416" s="21">
        <v>399015.72</v>
      </c>
      <c r="P416" s="22" t="e">
        <f>VLOOKUP(Tabela1[[#This Row],[cdsubacao]],LDO!$B$2:$D$115,3,0)</f>
        <v>#N/A</v>
      </c>
      <c r="Q416" s="22" t="str">
        <f>CONCATENATE(Tabela1[[#This Row],[cdunidadegestora]]," - ",Tabela1[[#This Row],[nmunidadegestora]])</f>
        <v>410059 - Agência de Desenvolvimento Regional de Jaraguá do Sul</v>
      </c>
      <c r="R416" s="22" t="str">
        <f>CONCATENATE(Tabela1[[#This Row],[cdfuncao]]," - ",Tabela1[[#This Row],[nmfuncao]])</f>
        <v>4 - Administração</v>
      </c>
      <c r="S416" s="23" t="e">
        <f>VLOOKUP(Tabela1[[#This Row],[cdsubacao]],LDO!$B$2:$E$115,4,0)</f>
        <v>#N/A</v>
      </c>
      <c r="T41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17" spans="1:20" x14ac:dyDescent="0.25">
      <c r="A417">
        <v>410051</v>
      </c>
      <c r="B417" t="s">
        <v>230</v>
      </c>
      <c r="C417">
        <v>10</v>
      </c>
      <c r="D417" t="s">
        <v>158</v>
      </c>
      <c r="E417">
        <v>400</v>
      </c>
      <c r="F417" t="s">
        <v>166</v>
      </c>
      <c r="G417">
        <v>11481</v>
      </c>
      <c r="H417" t="s">
        <v>186</v>
      </c>
      <c r="I417">
        <v>33</v>
      </c>
      <c r="J417" t="s">
        <v>160</v>
      </c>
      <c r="K417" s="21">
        <v>0</v>
      </c>
      <c r="L417" s="21">
        <v>34141.370000000003</v>
      </c>
      <c r="M417" s="21">
        <v>34141.370000000003</v>
      </c>
      <c r="N417" s="21">
        <v>34141.370000000003</v>
      </c>
      <c r="O417" s="21">
        <v>34141.370000000003</v>
      </c>
      <c r="P417" s="22" t="e">
        <f>VLOOKUP(Tabela1[[#This Row],[cdsubacao]],LDO!$B$2:$D$115,3,0)</f>
        <v>#N/A</v>
      </c>
      <c r="Q417" s="22" t="str">
        <f>CONCATENATE(Tabela1[[#This Row],[cdunidadegestora]]," - ",Tabela1[[#This Row],[nmunidadegestora]])</f>
        <v>410051 - Agência de Desenvolvimento Regional de Blumenau</v>
      </c>
      <c r="R417" s="22" t="str">
        <f>CONCATENATE(Tabela1[[#This Row],[cdfuncao]]," - ",Tabela1[[#This Row],[nmfuncao]])</f>
        <v>10 - Saúde</v>
      </c>
      <c r="S417" s="23" t="e">
        <f>VLOOKUP(Tabela1[[#This Row],[cdsubacao]],LDO!$B$2:$E$115,4,0)</f>
        <v>#N/A</v>
      </c>
      <c r="T417" s="23" t="str">
        <f>CONCATENATE(Tabela1[[#This Row],[cdprograma]]," - ",Tabela1[[#This Row],[nmprograma]])</f>
        <v>400 - Gestão do SUS</v>
      </c>
    </row>
    <row r="418" spans="1:20" x14ac:dyDescent="0.25">
      <c r="A418">
        <v>410007</v>
      </c>
      <c r="B418" t="s">
        <v>675</v>
      </c>
      <c r="C418">
        <v>4</v>
      </c>
      <c r="D418" t="s">
        <v>169</v>
      </c>
      <c r="E418">
        <v>830</v>
      </c>
      <c r="F418" t="s">
        <v>575</v>
      </c>
      <c r="G418">
        <v>14932</v>
      </c>
      <c r="H418" t="s">
        <v>648</v>
      </c>
      <c r="I418">
        <v>44</v>
      </c>
      <c r="J418" t="s">
        <v>219</v>
      </c>
      <c r="K418" s="21">
        <v>0</v>
      </c>
      <c r="L418" s="21">
        <v>466410</v>
      </c>
      <c r="M418" s="21">
        <v>10985.6</v>
      </c>
      <c r="N418" s="21">
        <v>4390</v>
      </c>
      <c r="O418" s="21">
        <v>4390</v>
      </c>
      <c r="P418" s="22" t="e">
        <f>VLOOKUP(Tabela1[[#This Row],[cdsubacao]],LDO!$B$2:$D$115,3,0)</f>
        <v>#N/A</v>
      </c>
      <c r="Q418" s="22" t="str">
        <f>CONCATENATE(Tabela1[[#This Row],[cdunidadegestora]]," - ",Tabela1[[#This Row],[nmunidadegestora]])</f>
        <v>410007 - Controladoria Geral do Estado</v>
      </c>
      <c r="R418" s="22" t="str">
        <f>CONCATENATE(Tabela1[[#This Row],[cdfuncao]]," - ",Tabela1[[#This Row],[nmfuncao]])</f>
        <v>4 - Administração</v>
      </c>
      <c r="S418" s="23" t="e">
        <f>VLOOKUP(Tabela1[[#This Row],[cdsubacao]],LDO!$B$2:$E$115,4,0)</f>
        <v>#N/A</v>
      </c>
      <c r="T418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419" spans="1:20" x14ac:dyDescent="0.25">
      <c r="A419">
        <v>530001</v>
      </c>
      <c r="B419" t="s">
        <v>178</v>
      </c>
      <c r="C419">
        <v>26</v>
      </c>
      <c r="D419" t="s">
        <v>179</v>
      </c>
      <c r="E419">
        <v>145</v>
      </c>
      <c r="F419" t="s">
        <v>381</v>
      </c>
      <c r="G419">
        <v>12961</v>
      </c>
      <c r="H419" t="s">
        <v>676</v>
      </c>
      <c r="I419">
        <v>33</v>
      </c>
      <c r="J419" t="s">
        <v>160</v>
      </c>
      <c r="K419" s="21">
        <v>50000</v>
      </c>
      <c r="L419" s="21">
        <v>0</v>
      </c>
      <c r="M419" s="21">
        <v>0</v>
      </c>
      <c r="N419" s="21">
        <v>0</v>
      </c>
      <c r="O419" s="21">
        <v>0</v>
      </c>
      <c r="P419" s="22" t="e">
        <f>VLOOKUP(Tabela1[[#This Row],[cdsubacao]],LDO!$B$2:$D$115,3,0)</f>
        <v>#N/A</v>
      </c>
      <c r="Q419" s="22" t="str">
        <f>CONCATENATE(Tabela1[[#This Row],[cdunidadegestora]]," - ",Tabela1[[#This Row],[nmunidadegestora]])</f>
        <v>530001 - Secretaria de Estado da Infraestrutura e Mobilidade</v>
      </c>
      <c r="R419" s="22" t="str">
        <f>CONCATENATE(Tabela1[[#This Row],[cdfuncao]]," - ",Tabela1[[#This Row],[nmfuncao]])</f>
        <v>26 - Transporte</v>
      </c>
      <c r="S419" s="23" t="e">
        <f>VLOOKUP(Tabela1[[#This Row],[cdsubacao]],LDO!$B$2:$E$115,4,0)</f>
        <v>#N/A</v>
      </c>
      <c r="T419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420" spans="1:20" x14ac:dyDescent="0.25">
      <c r="A420">
        <v>480091</v>
      </c>
      <c r="B420" t="s">
        <v>157</v>
      </c>
      <c r="C420">
        <v>10</v>
      </c>
      <c r="D420" t="s">
        <v>158</v>
      </c>
      <c r="E420">
        <v>430</v>
      </c>
      <c r="F420" t="s">
        <v>159</v>
      </c>
      <c r="G420">
        <v>13322</v>
      </c>
      <c r="H420" t="s">
        <v>677</v>
      </c>
      <c r="I420">
        <v>44</v>
      </c>
      <c r="J420" t="s">
        <v>219</v>
      </c>
      <c r="K420" s="21">
        <v>100000</v>
      </c>
      <c r="L420" s="21">
        <v>0</v>
      </c>
      <c r="M420" s="21">
        <v>0</v>
      </c>
      <c r="N420" s="21">
        <v>0</v>
      </c>
      <c r="O420" s="21">
        <v>0</v>
      </c>
      <c r="P420" s="22" t="e">
        <f>VLOOKUP(Tabela1[[#This Row],[cdsubacao]],LDO!$B$2:$D$115,3,0)</f>
        <v>#N/A</v>
      </c>
      <c r="Q420" s="22" t="str">
        <f>CONCATENATE(Tabela1[[#This Row],[cdunidadegestora]]," - ",Tabela1[[#This Row],[nmunidadegestora]])</f>
        <v>480091 - Fundo Estadual de Saúde</v>
      </c>
      <c r="R420" s="22" t="str">
        <f>CONCATENATE(Tabela1[[#This Row],[cdfuncao]]," - ",Tabela1[[#This Row],[nmfuncao]])</f>
        <v>10 - Saúde</v>
      </c>
      <c r="S420" s="23" t="e">
        <f>VLOOKUP(Tabela1[[#This Row],[cdsubacao]],LDO!$B$2:$E$115,4,0)</f>
        <v>#N/A</v>
      </c>
      <c r="T420" s="23" t="str">
        <f>CONCATENATE(Tabela1[[#This Row],[cdprograma]]," - ",Tabela1[[#This Row],[nmprograma]])</f>
        <v>430 - Atenção de Média e Alta Complexidade Ambulatorial e Hospitalar</v>
      </c>
    </row>
    <row r="421" spans="1:20" x14ac:dyDescent="0.25">
      <c r="A421">
        <v>440023</v>
      </c>
      <c r="B421" t="s">
        <v>202</v>
      </c>
      <c r="C421">
        <v>18</v>
      </c>
      <c r="D421" t="s">
        <v>192</v>
      </c>
      <c r="E421">
        <v>350</v>
      </c>
      <c r="F421" t="s">
        <v>282</v>
      </c>
      <c r="G421">
        <v>6488</v>
      </c>
      <c r="H421" t="s">
        <v>678</v>
      </c>
      <c r="I421">
        <v>33</v>
      </c>
      <c r="J421" t="s">
        <v>160</v>
      </c>
      <c r="K421" s="21">
        <v>0</v>
      </c>
      <c r="L421" s="21">
        <v>6000</v>
      </c>
      <c r="M421" s="21">
        <v>6000</v>
      </c>
      <c r="N421" s="21">
        <v>6000</v>
      </c>
      <c r="O421" s="21">
        <v>6000</v>
      </c>
      <c r="P421" s="22" t="e">
        <f>VLOOKUP(Tabela1[[#This Row],[cdsubacao]],LDO!$B$2:$D$115,3,0)</f>
        <v>#N/A</v>
      </c>
      <c r="Q421" s="22" t="str">
        <f>CONCATENATE(Tabela1[[#This Row],[cdunidadegestora]]," - ",Tabela1[[#This Row],[nmunidadegestora]])</f>
        <v>440023 - Empresa de Pesquisa Agropecuária e Extensão Rural de Santa Catarina S.A.</v>
      </c>
      <c r="R421" s="22" t="str">
        <f>CONCATENATE(Tabela1[[#This Row],[cdfuncao]]," - ",Tabela1[[#This Row],[nmfuncao]])</f>
        <v>18 - Gestão Ambiental</v>
      </c>
      <c r="S421" s="23" t="e">
        <f>VLOOKUP(Tabela1[[#This Row],[cdsubacao]],LDO!$B$2:$E$115,4,0)</f>
        <v>#N/A</v>
      </c>
      <c r="T421" s="23" t="str">
        <f>CONCATENATE(Tabela1[[#This Row],[cdprograma]]," - ",Tabela1[[#This Row],[nmprograma]])</f>
        <v>350 - Gestão dos Recursos Hídricos</v>
      </c>
    </row>
    <row r="422" spans="1:20" x14ac:dyDescent="0.25">
      <c r="A422">
        <v>410037</v>
      </c>
      <c r="B422" t="s">
        <v>195</v>
      </c>
      <c r="C422">
        <v>12</v>
      </c>
      <c r="D422" t="s">
        <v>188</v>
      </c>
      <c r="E422">
        <v>610</v>
      </c>
      <c r="F422" t="s">
        <v>189</v>
      </c>
      <c r="G422">
        <v>13617</v>
      </c>
      <c r="H422" t="s">
        <v>298</v>
      </c>
      <c r="I422">
        <v>44</v>
      </c>
      <c r="J422" t="s">
        <v>219</v>
      </c>
      <c r="K422" s="21">
        <v>78413</v>
      </c>
      <c r="L422" s="21">
        <v>15285</v>
      </c>
      <c r="M422" s="21">
        <v>15285</v>
      </c>
      <c r="N422" s="21">
        <v>15285</v>
      </c>
      <c r="O422" s="21">
        <v>15285</v>
      </c>
      <c r="P422" s="22" t="e">
        <f>VLOOKUP(Tabela1[[#This Row],[cdsubacao]],LDO!$B$2:$D$115,3,0)</f>
        <v>#N/A</v>
      </c>
      <c r="Q422" s="22" t="str">
        <f>CONCATENATE(Tabela1[[#This Row],[cdunidadegestora]]," - ",Tabela1[[#This Row],[nmunidadegestora]])</f>
        <v>410037 - Agência de Desenvolvimento Regional de São Miguel do Oeste</v>
      </c>
      <c r="R422" s="22" t="str">
        <f>CONCATENATE(Tabela1[[#This Row],[cdfuncao]]," - ",Tabela1[[#This Row],[nmfuncao]])</f>
        <v>12 - Educação</v>
      </c>
      <c r="S422" s="23" t="e">
        <f>VLOOKUP(Tabela1[[#This Row],[cdsubacao]],LDO!$B$2:$E$115,4,0)</f>
        <v>#N/A</v>
      </c>
      <c r="T422" s="23" t="str">
        <f>CONCATENATE(Tabela1[[#This Row],[cdprograma]]," - ",Tabela1[[#This Row],[nmprograma]])</f>
        <v>610 - Educação Básica com Qualidade e Equidade</v>
      </c>
    </row>
    <row r="423" spans="1:20" x14ac:dyDescent="0.25">
      <c r="A423">
        <v>540095</v>
      </c>
      <c r="B423" t="s">
        <v>376</v>
      </c>
      <c r="C423">
        <v>14</v>
      </c>
      <c r="D423" t="s">
        <v>216</v>
      </c>
      <c r="E423">
        <v>750</v>
      </c>
      <c r="F423" t="s">
        <v>417</v>
      </c>
      <c r="G423">
        <v>11044</v>
      </c>
      <c r="H423" t="s">
        <v>621</v>
      </c>
      <c r="I423">
        <v>44</v>
      </c>
      <c r="J423" t="s">
        <v>219</v>
      </c>
      <c r="K423" s="21">
        <v>0</v>
      </c>
      <c r="L423" s="21">
        <v>282820</v>
      </c>
      <c r="M423" s="21">
        <v>282820</v>
      </c>
      <c r="N423" s="21">
        <v>282820</v>
      </c>
      <c r="O423" s="21">
        <v>282820</v>
      </c>
      <c r="P423" s="22" t="e">
        <f>VLOOKUP(Tabela1[[#This Row],[cdsubacao]],LDO!$B$2:$D$115,3,0)</f>
        <v>#N/A</v>
      </c>
      <c r="Q423" s="22" t="str">
        <f>CONCATENATE(Tabela1[[#This Row],[cdunidadegestora]]," - ",Tabela1[[#This Row],[nmunidadegestora]])</f>
        <v>540095 - Fundo Rotativo da Penitenciária de Chapecó</v>
      </c>
      <c r="R423" s="22" t="str">
        <f>CONCATENATE(Tabela1[[#This Row],[cdfuncao]]," - ",Tabela1[[#This Row],[nmfuncao]])</f>
        <v>14 - Direitos da Cidadania</v>
      </c>
      <c r="S423" s="23" t="e">
        <f>VLOOKUP(Tabela1[[#This Row],[cdsubacao]],LDO!$B$2:$E$115,4,0)</f>
        <v>#N/A</v>
      </c>
      <c r="T423" s="23" t="str">
        <f>CONCATENATE(Tabela1[[#This Row],[cdprograma]]," - ",Tabela1[[#This Row],[nmprograma]])</f>
        <v>750 - Expansão e Modernização do Sistema Prisional e Socioeducativo</v>
      </c>
    </row>
    <row r="424" spans="1:20" x14ac:dyDescent="0.25">
      <c r="A424">
        <v>450001</v>
      </c>
      <c r="B424" t="s">
        <v>318</v>
      </c>
      <c r="C424">
        <v>12</v>
      </c>
      <c r="D424" t="s">
        <v>188</v>
      </c>
      <c r="E424">
        <v>610</v>
      </c>
      <c r="F424" t="s">
        <v>189</v>
      </c>
      <c r="G424">
        <v>14120</v>
      </c>
      <c r="H424" t="s">
        <v>679</v>
      </c>
      <c r="I424">
        <v>33</v>
      </c>
      <c r="J424" t="s">
        <v>160</v>
      </c>
      <c r="K424" s="21">
        <v>6300000</v>
      </c>
      <c r="L424" s="21">
        <v>5692614.6500000004</v>
      </c>
      <c r="M424" s="21">
        <v>5692614.6500000004</v>
      </c>
      <c r="N424" s="21">
        <v>4680704.5599999996</v>
      </c>
      <c r="O424" s="21">
        <v>4680704.5599999996</v>
      </c>
      <c r="P424" s="22" t="e">
        <f>VLOOKUP(Tabela1[[#This Row],[cdsubacao]],LDO!$B$2:$D$115,3,0)</f>
        <v>#N/A</v>
      </c>
      <c r="Q424" s="22" t="str">
        <f>CONCATENATE(Tabela1[[#This Row],[cdunidadegestora]]," - ",Tabela1[[#This Row],[nmunidadegestora]])</f>
        <v>450001 - Secretaria de Estado da Educação</v>
      </c>
      <c r="R424" s="22" t="str">
        <f>CONCATENATE(Tabela1[[#This Row],[cdfuncao]]," - ",Tabela1[[#This Row],[nmfuncao]])</f>
        <v>12 - Educação</v>
      </c>
      <c r="S424" s="23" t="e">
        <f>VLOOKUP(Tabela1[[#This Row],[cdsubacao]],LDO!$B$2:$E$115,4,0)</f>
        <v>#N/A</v>
      </c>
      <c r="T424" s="23" t="str">
        <f>CONCATENATE(Tabela1[[#This Row],[cdprograma]]," - ",Tabela1[[#This Row],[nmprograma]])</f>
        <v>610 - Educação Básica com Qualidade e Equidade</v>
      </c>
    </row>
    <row r="425" spans="1:20" x14ac:dyDescent="0.25">
      <c r="A425">
        <v>230023</v>
      </c>
      <c r="B425" t="s">
        <v>439</v>
      </c>
      <c r="C425">
        <v>23</v>
      </c>
      <c r="D425" t="s">
        <v>258</v>
      </c>
      <c r="E425">
        <v>900</v>
      </c>
      <c r="F425" t="s">
        <v>176</v>
      </c>
      <c r="G425">
        <v>4605</v>
      </c>
      <c r="H425" t="s">
        <v>680</v>
      </c>
      <c r="I425">
        <v>44</v>
      </c>
      <c r="J425" t="s">
        <v>219</v>
      </c>
      <c r="K425" s="21">
        <v>10000</v>
      </c>
      <c r="L425" s="21">
        <v>4910</v>
      </c>
      <c r="M425" s="21">
        <v>4910</v>
      </c>
      <c r="N425" s="21">
        <v>4910</v>
      </c>
      <c r="O425" s="21">
        <v>4910</v>
      </c>
      <c r="P425" s="22" t="e">
        <f>VLOOKUP(Tabela1[[#This Row],[cdsubacao]],LDO!$B$2:$D$115,3,0)</f>
        <v>#N/A</v>
      </c>
      <c r="Q425" s="22" t="str">
        <f>CONCATENATE(Tabela1[[#This Row],[cdunidadegestora]]," - ",Tabela1[[#This Row],[nmunidadegestora]])</f>
        <v>230023 - Santa Catarina Turismo S.A.</v>
      </c>
      <c r="R425" s="22" t="str">
        <f>CONCATENATE(Tabela1[[#This Row],[cdfuncao]]," - ",Tabela1[[#This Row],[nmfuncao]])</f>
        <v>23 - Comércio e Serviços</v>
      </c>
      <c r="S425" s="23" t="e">
        <f>VLOOKUP(Tabela1[[#This Row],[cdsubacao]],LDO!$B$2:$E$115,4,0)</f>
        <v>#N/A</v>
      </c>
      <c r="T425" s="23" t="str">
        <f>CONCATENATE(Tabela1[[#This Row],[cdprograma]]," - ",Tabela1[[#This Row],[nmprograma]])</f>
        <v>900 - Gestão Administrativa - Poder Executivo</v>
      </c>
    </row>
    <row r="426" spans="1:20" x14ac:dyDescent="0.25">
      <c r="A426">
        <v>440091</v>
      </c>
      <c r="B426" t="s">
        <v>681</v>
      </c>
      <c r="C426">
        <v>20</v>
      </c>
      <c r="D426" t="s">
        <v>203</v>
      </c>
      <c r="E426">
        <v>320</v>
      </c>
      <c r="F426" t="s">
        <v>221</v>
      </c>
      <c r="G426">
        <v>11319</v>
      </c>
      <c r="H426" t="s">
        <v>682</v>
      </c>
      <c r="I426">
        <v>45</v>
      </c>
      <c r="J426" t="s">
        <v>400</v>
      </c>
      <c r="K426" s="21">
        <v>459712</v>
      </c>
      <c r="L426" s="21">
        <v>635133</v>
      </c>
      <c r="M426" s="21">
        <v>543913</v>
      </c>
      <c r="N426" s="21">
        <v>303913</v>
      </c>
      <c r="O426" s="21">
        <v>303913</v>
      </c>
      <c r="P426" s="22" t="e">
        <f>VLOOKUP(Tabela1[[#This Row],[cdsubacao]],LDO!$B$2:$D$115,3,0)</f>
        <v>#N/A</v>
      </c>
      <c r="Q426" s="22" t="str">
        <f>CONCATENATE(Tabela1[[#This Row],[cdunidadegestora]]," - ",Tabela1[[#This Row],[nmunidadegestora]])</f>
        <v>440091 - Fundo de Terras do Estado de Santa Catarina</v>
      </c>
      <c r="R426" s="22" t="str">
        <f>CONCATENATE(Tabela1[[#This Row],[cdfuncao]]," - ",Tabela1[[#This Row],[nmfuncao]])</f>
        <v>20 - Agricultura</v>
      </c>
      <c r="S426" s="23" t="e">
        <f>VLOOKUP(Tabela1[[#This Row],[cdsubacao]],LDO!$B$2:$E$115,4,0)</f>
        <v>#N/A</v>
      </c>
      <c r="T426" s="23" t="str">
        <f>CONCATENATE(Tabela1[[#This Row],[cdprograma]]," - ",Tabela1[[#This Row],[nmprograma]])</f>
        <v>320 - Agricultura Familiar</v>
      </c>
    </row>
    <row r="427" spans="1:20" x14ac:dyDescent="0.25">
      <c r="A427">
        <v>160091</v>
      </c>
      <c r="B427" t="s">
        <v>442</v>
      </c>
      <c r="C427">
        <v>6</v>
      </c>
      <c r="D427" t="s">
        <v>182</v>
      </c>
      <c r="E427">
        <v>707</v>
      </c>
      <c r="F427" t="s">
        <v>336</v>
      </c>
      <c r="G427">
        <v>11846</v>
      </c>
      <c r="H427" t="s">
        <v>392</v>
      </c>
      <c r="I427">
        <v>44</v>
      </c>
      <c r="J427" t="s">
        <v>219</v>
      </c>
      <c r="K427" s="21">
        <v>0</v>
      </c>
      <c r="L427" s="21">
        <v>397213.35</v>
      </c>
      <c r="M427" s="21">
        <v>397213.35</v>
      </c>
      <c r="N427" s="21">
        <v>396958.2</v>
      </c>
      <c r="O427" s="21">
        <v>396958.2</v>
      </c>
      <c r="P427" s="22" t="e">
        <f>VLOOKUP(Tabela1[[#This Row],[cdsubacao]],LDO!$B$2:$D$115,3,0)</f>
        <v>#N/A</v>
      </c>
      <c r="Q427" s="22" t="str">
        <f>CONCATENATE(Tabela1[[#This Row],[cdunidadegestora]]," - ",Tabela1[[#This Row],[nmunidadegestora]])</f>
        <v>160091 - Fundo para Melhoria da Segurança Pública</v>
      </c>
      <c r="R427" s="22" t="str">
        <f>CONCATENATE(Tabela1[[#This Row],[cdfuncao]]," - ",Tabela1[[#This Row],[nmfuncao]])</f>
        <v>6 - Segurança Pública</v>
      </c>
      <c r="S427" s="23" t="e">
        <f>VLOOKUP(Tabela1[[#This Row],[cdsubacao]],LDO!$B$2:$E$115,4,0)</f>
        <v>#N/A</v>
      </c>
      <c r="T427" s="23" t="str">
        <f>CONCATENATE(Tabela1[[#This Row],[cdprograma]]," - ",Tabela1[[#This Row],[nmprograma]])</f>
        <v>707 - Suporte Institucional Integrado</v>
      </c>
    </row>
    <row r="428" spans="1:20" x14ac:dyDescent="0.25">
      <c r="A428">
        <v>550001</v>
      </c>
      <c r="B428" t="s">
        <v>683</v>
      </c>
      <c r="C428">
        <v>18</v>
      </c>
      <c r="D428" t="s">
        <v>192</v>
      </c>
      <c r="E428">
        <v>730</v>
      </c>
      <c r="F428" t="s">
        <v>315</v>
      </c>
      <c r="G428">
        <v>12027</v>
      </c>
      <c r="H428" t="s">
        <v>684</v>
      </c>
      <c r="I428">
        <v>33</v>
      </c>
      <c r="J428" t="s">
        <v>160</v>
      </c>
      <c r="K428" s="21">
        <v>0</v>
      </c>
      <c r="L428" s="21">
        <v>861412.83</v>
      </c>
      <c r="M428" s="21">
        <v>43408.05</v>
      </c>
      <c r="N428" s="21">
        <v>43408.05</v>
      </c>
      <c r="O428" s="21">
        <v>43408.05</v>
      </c>
      <c r="P428" s="22" t="str">
        <f>VLOOKUP(Tabela1[[#This Row],[cdsubacao]],LDO!$B$2:$D$115,3,0)</f>
        <v>LDO</v>
      </c>
      <c r="Q428" s="22" t="str">
        <f>CONCATENATE(Tabela1[[#This Row],[cdunidadegestora]]," - ",Tabela1[[#This Row],[nmunidadegestora]])</f>
        <v>550001 - Defesa Civil</v>
      </c>
      <c r="R428" s="22" t="str">
        <f>CONCATENATE(Tabela1[[#This Row],[cdfuncao]]," - ",Tabela1[[#This Row],[nmfuncao]])</f>
        <v>18 - Gestão Ambiental</v>
      </c>
      <c r="S428" s="23" t="str">
        <f>VLOOKUP(Tabela1[[#This Row],[cdsubacao]],LDO!$B$2:$E$115,4,0)</f>
        <v>12027 - Projetos e obras preventivas de alta complexidade nas Bacias Hidrográficas Catarinenses</v>
      </c>
      <c r="T428" s="23" t="str">
        <f>CONCATENATE(Tabela1[[#This Row],[cdprograma]]," - ",Tabela1[[#This Row],[nmprograma]])</f>
        <v>730 - Gestão de Riscos</v>
      </c>
    </row>
    <row r="429" spans="1:20" x14ac:dyDescent="0.25">
      <c r="A429">
        <v>410056</v>
      </c>
      <c r="B429" t="s">
        <v>223</v>
      </c>
      <c r="C429">
        <v>12</v>
      </c>
      <c r="D429" t="s">
        <v>188</v>
      </c>
      <c r="E429">
        <v>610</v>
      </c>
      <c r="F429" t="s">
        <v>189</v>
      </c>
      <c r="G429">
        <v>11490</v>
      </c>
      <c r="H429" t="s">
        <v>231</v>
      </c>
      <c r="I429">
        <v>44</v>
      </c>
      <c r="J429" t="s">
        <v>219</v>
      </c>
      <c r="K429" s="21">
        <v>0</v>
      </c>
      <c r="L429" s="21">
        <v>333570.19</v>
      </c>
      <c r="M429" s="21">
        <v>333570.19</v>
      </c>
      <c r="N429" s="21">
        <v>333570.19</v>
      </c>
      <c r="O429" s="21">
        <v>333570.19</v>
      </c>
      <c r="P429" s="22" t="e">
        <f>VLOOKUP(Tabela1[[#This Row],[cdsubacao]],LDO!$B$2:$D$115,3,0)</f>
        <v>#N/A</v>
      </c>
      <c r="Q429" s="22" t="str">
        <f>CONCATENATE(Tabela1[[#This Row],[cdunidadegestora]]," - ",Tabela1[[#This Row],[nmunidadegestora]])</f>
        <v>410056 - Agência de Desenvolvimento Regional de Criciúma</v>
      </c>
      <c r="R429" s="22" t="str">
        <f>CONCATENATE(Tabela1[[#This Row],[cdfuncao]]," - ",Tabela1[[#This Row],[nmfuncao]])</f>
        <v>12 - Educação</v>
      </c>
      <c r="S429" s="23" t="e">
        <f>VLOOKUP(Tabela1[[#This Row],[cdsubacao]],LDO!$B$2:$E$115,4,0)</f>
        <v>#N/A</v>
      </c>
      <c r="T429" s="23" t="str">
        <f>CONCATENATE(Tabela1[[#This Row],[cdprograma]]," - ",Tabela1[[#This Row],[nmprograma]])</f>
        <v>610 - Educação Básica com Qualidade e Equidade</v>
      </c>
    </row>
    <row r="430" spans="1:20" x14ac:dyDescent="0.25">
      <c r="A430">
        <v>410041</v>
      </c>
      <c r="B430" t="s">
        <v>471</v>
      </c>
      <c r="C430">
        <v>4</v>
      </c>
      <c r="D430" t="s">
        <v>169</v>
      </c>
      <c r="E430">
        <v>900</v>
      </c>
      <c r="F430" t="s">
        <v>176</v>
      </c>
      <c r="G430">
        <v>9259</v>
      </c>
      <c r="H430" t="s">
        <v>342</v>
      </c>
      <c r="I430">
        <v>44</v>
      </c>
      <c r="J430" t="s">
        <v>219</v>
      </c>
      <c r="K430" s="21">
        <v>0</v>
      </c>
      <c r="L430" s="21">
        <v>10546.69</v>
      </c>
      <c r="M430" s="21">
        <v>10546.69</v>
      </c>
      <c r="N430" s="21">
        <v>10546.69</v>
      </c>
      <c r="O430" s="21">
        <v>10546.69</v>
      </c>
      <c r="P430" s="22" t="e">
        <f>VLOOKUP(Tabela1[[#This Row],[cdsubacao]],LDO!$B$2:$D$115,3,0)</f>
        <v>#N/A</v>
      </c>
      <c r="Q430" s="22" t="str">
        <f>CONCATENATE(Tabela1[[#This Row],[cdunidadegestora]]," - ",Tabela1[[#This Row],[nmunidadegestora]])</f>
        <v>410041 - Agência de Desenvolvimento Regional de Xanxerê</v>
      </c>
      <c r="R430" s="22" t="str">
        <f>CONCATENATE(Tabela1[[#This Row],[cdfuncao]]," - ",Tabela1[[#This Row],[nmfuncao]])</f>
        <v>4 - Administração</v>
      </c>
      <c r="S430" s="23" t="e">
        <f>VLOOKUP(Tabela1[[#This Row],[cdsubacao]],LDO!$B$2:$E$115,4,0)</f>
        <v>#N/A</v>
      </c>
      <c r="T430" s="23" t="str">
        <f>CONCATENATE(Tabela1[[#This Row],[cdprograma]]," - ",Tabela1[[#This Row],[nmprograma]])</f>
        <v>900 - Gestão Administrativa - Poder Executivo</v>
      </c>
    </row>
    <row r="431" spans="1:20" x14ac:dyDescent="0.25">
      <c r="A431">
        <v>180001</v>
      </c>
      <c r="B431" t="s">
        <v>210</v>
      </c>
      <c r="C431">
        <v>4</v>
      </c>
      <c r="D431" t="s">
        <v>169</v>
      </c>
      <c r="E431">
        <v>900</v>
      </c>
      <c r="F431" t="s">
        <v>176</v>
      </c>
      <c r="G431">
        <v>1238</v>
      </c>
      <c r="H431" t="s">
        <v>685</v>
      </c>
      <c r="I431">
        <v>44</v>
      </c>
      <c r="J431" t="s">
        <v>219</v>
      </c>
      <c r="K431" s="21">
        <v>8000</v>
      </c>
      <c r="L431" s="21">
        <v>4175.83</v>
      </c>
      <c r="M431" s="21">
        <v>4175.83</v>
      </c>
      <c r="N431" s="21">
        <v>4175.83</v>
      </c>
      <c r="O431" s="21">
        <v>4175.83</v>
      </c>
      <c r="P431" s="22" t="e">
        <f>VLOOKUP(Tabela1[[#This Row],[cdsubacao]],LDO!$B$2:$D$115,3,0)</f>
        <v>#N/A</v>
      </c>
      <c r="Q431" s="22" t="str">
        <f>CONCATENATE(Tabela1[[#This Row],[cdunidadegestora]]," - ",Tabela1[[#This Row],[nmunidadegestora]])</f>
        <v>180001 - Secretaria de Estado do Planejamento</v>
      </c>
      <c r="R431" s="22" t="str">
        <f>CONCATENATE(Tabela1[[#This Row],[cdfuncao]]," - ",Tabela1[[#This Row],[nmfuncao]])</f>
        <v>4 - Administração</v>
      </c>
      <c r="S431" s="23" t="e">
        <f>VLOOKUP(Tabela1[[#This Row],[cdsubacao]],LDO!$B$2:$E$115,4,0)</f>
        <v>#N/A</v>
      </c>
      <c r="T431" s="23" t="str">
        <f>CONCATENATE(Tabela1[[#This Row],[cdprograma]]," - ",Tabela1[[#This Row],[nmprograma]])</f>
        <v>900 - Gestão Administrativa - Poder Executivo</v>
      </c>
    </row>
    <row r="432" spans="1:20" x14ac:dyDescent="0.25">
      <c r="A432">
        <v>410045</v>
      </c>
      <c r="B432" t="s">
        <v>534</v>
      </c>
      <c r="C432">
        <v>12</v>
      </c>
      <c r="D432" t="s">
        <v>188</v>
      </c>
      <c r="E432">
        <v>610</v>
      </c>
      <c r="F432" t="s">
        <v>189</v>
      </c>
      <c r="G432">
        <v>13782</v>
      </c>
      <c r="H432" t="s">
        <v>686</v>
      </c>
      <c r="I432">
        <v>33</v>
      </c>
      <c r="J432" t="s">
        <v>160</v>
      </c>
      <c r="K432" s="21">
        <v>2763683</v>
      </c>
      <c r="L432" s="21">
        <v>0</v>
      </c>
      <c r="M432" s="21">
        <v>0</v>
      </c>
      <c r="N432" s="21">
        <v>0</v>
      </c>
      <c r="O432" s="21">
        <v>0</v>
      </c>
      <c r="P432" s="22" t="e">
        <f>VLOOKUP(Tabela1[[#This Row],[cdsubacao]],LDO!$B$2:$D$115,3,0)</f>
        <v>#N/A</v>
      </c>
      <c r="Q432" s="22" t="str">
        <f>CONCATENATE(Tabela1[[#This Row],[cdunidadegestora]]," - ",Tabela1[[#This Row],[nmunidadegestora]])</f>
        <v>410045 - Agência de Desenvolvimento Regional de Videira</v>
      </c>
      <c r="R432" s="22" t="str">
        <f>CONCATENATE(Tabela1[[#This Row],[cdfuncao]]," - ",Tabela1[[#This Row],[nmfuncao]])</f>
        <v>12 - Educação</v>
      </c>
      <c r="S432" s="23" t="e">
        <f>VLOOKUP(Tabela1[[#This Row],[cdsubacao]],LDO!$B$2:$E$115,4,0)</f>
        <v>#N/A</v>
      </c>
      <c r="T432" s="23" t="str">
        <f>CONCATENATE(Tabela1[[#This Row],[cdprograma]]," - ",Tabela1[[#This Row],[nmprograma]])</f>
        <v>610 - Educação Básica com Qualidade e Equidade</v>
      </c>
    </row>
    <row r="433" spans="1:20" x14ac:dyDescent="0.25">
      <c r="A433">
        <v>160097</v>
      </c>
      <c r="B433" t="s">
        <v>181</v>
      </c>
      <c r="C433">
        <v>6</v>
      </c>
      <c r="D433" t="s">
        <v>182</v>
      </c>
      <c r="E433">
        <v>706</v>
      </c>
      <c r="F433" t="s">
        <v>183</v>
      </c>
      <c r="G433">
        <v>6605</v>
      </c>
      <c r="H433" t="s">
        <v>687</v>
      </c>
      <c r="I433">
        <v>31</v>
      </c>
      <c r="J433" t="s">
        <v>165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2" t="e">
        <f>VLOOKUP(Tabela1[[#This Row],[cdsubacao]],LDO!$B$2:$D$115,3,0)</f>
        <v>#N/A</v>
      </c>
      <c r="Q433" s="22" t="str">
        <f>CONCATENATE(Tabela1[[#This Row],[cdunidadegestora]]," - ",Tabela1[[#This Row],[nmunidadegestora]])</f>
        <v>160097 - Fundo de Melhoria da Polícia Militar</v>
      </c>
      <c r="R433" s="22" t="str">
        <f>CONCATENATE(Tabela1[[#This Row],[cdfuncao]]," - ",Tabela1[[#This Row],[nmfuncao]])</f>
        <v>6 - Segurança Pública</v>
      </c>
      <c r="S433" s="23" t="e">
        <f>VLOOKUP(Tabela1[[#This Row],[cdsubacao]],LDO!$B$2:$E$115,4,0)</f>
        <v>#N/A</v>
      </c>
      <c r="T433" s="23" t="str">
        <f>CONCATENATE(Tabela1[[#This Row],[cdprograma]]," - ",Tabela1[[#This Row],[nmprograma]])</f>
        <v>706 - De Olho no Crime</v>
      </c>
    </row>
    <row r="434" spans="1:20" x14ac:dyDescent="0.25">
      <c r="A434">
        <v>180021</v>
      </c>
      <c r="B434" t="s">
        <v>200</v>
      </c>
      <c r="C434">
        <v>4</v>
      </c>
      <c r="D434" t="s">
        <v>169</v>
      </c>
      <c r="E434">
        <v>850</v>
      </c>
      <c r="F434" t="s">
        <v>163</v>
      </c>
      <c r="G434">
        <v>12996</v>
      </c>
      <c r="H434" t="s">
        <v>688</v>
      </c>
      <c r="I434">
        <v>33</v>
      </c>
      <c r="J434" t="s">
        <v>160</v>
      </c>
      <c r="K434" s="21">
        <v>24000</v>
      </c>
      <c r="L434" s="21">
        <v>24000</v>
      </c>
      <c r="M434" s="21">
        <v>0</v>
      </c>
      <c r="N434" s="21">
        <v>0</v>
      </c>
      <c r="O434" s="21">
        <v>0</v>
      </c>
      <c r="P434" s="22" t="e">
        <f>VLOOKUP(Tabela1[[#This Row],[cdsubacao]],LDO!$B$2:$D$115,3,0)</f>
        <v>#N/A</v>
      </c>
      <c r="Q434" s="22" t="str">
        <f>CONCATENATE(Tabela1[[#This Row],[cdunidadegestora]]," - ",Tabela1[[#This Row],[nmunidadegestora]])</f>
        <v>180021 - Superintendencia de Desenvolvimento da Região Metropolitana da Gde Florianópolis - SUDERF</v>
      </c>
      <c r="R434" s="22" t="str">
        <f>CONCATENATE(Tabela1[[#This Row],[cdfuncao]]," - ",Tabela1[[#This Row],[nmfuncao]])</f>
        <v>4 - Administração</v>
      </c>
      <c r="S434" s="23" t="e">
        <f>VLOOKUP(Tabela1[[#This Row],[cdsubacao]],LDO!$B$2:$E$115,4,0)</f>
        <v>#N/A</v>
      </c>
      <c r="T43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35" spans="1:20" x14ac:dyDescent="0.25">
      <c r="A435">
        <v>480091</v>
      </c>
      <c r="B435" t="s">
        <v>157</v>
      </c>
      <c r="C435">
        <v>10</v>
      </c>
      <c r="D435" t="s">
        <v>158</v>
      </c>
      <c r="E435">
        <v>101</v>
      </c>
      <c r="F435" t="s">
        <v>254</v>
      </c>
      <c r="G435">
        <v>12576</v>
      </c>
      <c r="H435" t="s">
        <v>689</v>
      </c>
      <c r="I435">
        <v>44</v>
      </c>
      <c r="J435" t="s">
        <v>219</v>
      </c>
      <c r="K435" s="21">
        <v>100000</v>
      </c>
      <c r="L435" s="21">
        <v>2015555.07</v>
      </c>
      <c r="M435" s="21">
        <v>0</v>
      </c>
      <c r="N435" s="21">
        <v>0</v>
      </c>
      <c r="O435" s="21">
        <v>0</v>
      </c>
      <c r="P435" s="22" t="e">
        <f>VLOOKUP(Tabela1[[#This Row],[cdsubacao]],LDO!$B$2:$D$115,3,0)</f>
        <v>#N/A</v>
      </c>
      <c r="Q435" s="22" t="str">
        <f>CONCATENATE(Tabela1[[#This Row],[cdunidadegestora]]," - ",Tabela1[[#This Row],[nmunidadegestora]])</f>
        <v>480091 - Fundo Estadual de Saúde</v>
      </c>
      <c r="R435" s="22" t="str">
        <f>CONCATENATE(Tabela1[[#This Row],[cdfuncao]]," - ",Tabela1[[#This Row],[nmfuncao]])</f>
        <v>10 - Saúde</v>
      </c>
      <c r="S435" s="23" t="e">
        <f>VLOOKUP(Tabela1[[#This Row],[cdsubacao]],LDO!$B$2:$E$115,4,0)</f>
        <v>#N/A</v>
      </c>
      <c r="T435" s="23" t="str">
        <f>CONCATENATE(Tabela1[[#This Row],[cdprograma]]," - ",Tabela1[[#This Row],[nmprograma]])</f>
        <v>101 - Acelera Santa Catarina</v>
      </c>
    </row>
    <row r="436" spans="1:20" x14ac:dyDescent="0.25">
      <c r="A436">
        <v>530025</v>
      </c>
      <c r="B436" t="s">
        <v>238</v>
      </c>
      <c r="C436">
        <v>26</v>
      </c>
      <c r="D436" t="s">
        <v>179</v>
      </c>
      <c r="E436">
        <v>140</v>
      </c>
      <c r="F436" t="s">
        <v>279</v>
      </c>
      <c r="G436">
        <v>2002</v>
      </c>
      <c r="H436" t="s">
        <v>690</v>
      </c>
      <c r="I436">
        <v>44</v>
      </c>
      <c r="J436" t="s">
        <v>219</v>
      </c>
      <c r="K436" s="21">
        <v>1000000</v>
      </c>
      <c r="L436" s="21">
        <v>145175.29</v>
      </c>
      <c r="M436" s="21">
        <v>145175.29</v>
      </c>
      <c r="N436" s="21">
        <v>145175.29</v>
      </c>
      <c r="O436" s="21">
        <v>145175.29</v>
      </c>
      <c r="P436" s="22" t="str">
        <f>VLOOKUP(Tabela1[[#This Row],[cdsubacao]],LDO!$B$2:$D$115,3,0)</f>
        <v>LDO</v>
      </c>
      <c r="Q436" s="22" t="str">
        <f>CONCATENATE(Tabela1[[#This Row],[cdunidadegestora]]," - ",Tabela1[[#This Row],[nmunidadegestora]])</f>
        <v>530025 - Departamento Estadual de Infraestrutura</v>
      </c>
      <c r="R436" s="22" t="str">
        <f>CONCATENATE(Tabela1[[#This Row],[cdfuncao]]," - ",Tabela1[[#This Row],[nmfuncao]])</f>
        <v>26 - Transporte</v>
      </c>
      <c r="S436" s="23" t="str">
        <f>VLOOKUP(Tabela1[[#This Row],[cdsubacao]],LDO!$B$2:$E$115,4,0)</f>
        <v>2002 - Reabilitação/Aumento de Capacidade da SC-283, trecho BR-153 - Concórdia – Chapecó - S. Carlos - Mondaí</v>
      </c>
      <c r="T436" s="23" t="str">
        <f>CONCATENATE(Tabela1[[#This Row],[cdprograma]]," - ",Tabela1[[#This Row],[nmprograma]])</f>
        <v>140 - Reabilitação e Aumento de Capacidade de Rodovias</v>
      </c>
    </row>
    <row r="437" spans="1:20" x14ac:dyDescent="0.25">
      <c r="A437">
        <v>480091</v>
      </c>
      <c r="B437" t="s">
        <v>157</v>
      </c>
      <c r="C437">
        <v>10</v>
      </c>
      <c r="D437" t="s">
        <v>158</v>
      </c>
      <c r="E437">
        <v>430</v>
      </c>
      <c r="F437" t="s">
        <v>159</v>
      </c>
      <c r="G437">
        <v>12273</v>
      </c>
      <c r="H437" t="s">
        <v>691</v>
      </c>
      <c r="I437">
        <v>44</v>
      </c>
      <c r="J437" t="s">
        <v>219</v>
      </c>
      <c r="K437" s="21">
        <v>100000</v>
      </c>
      <c r="L437" s="21">
        <v>0</v>
      </c>
      <c r="M437" s="21">
        <v>0</v>
      </c>
      <c r="N437" s="21">
        <v>0</v>
      </c>
      <c r="O437" s="21">
        <v>0</v>
      </c>
      <c r="P437" s="22" t="e">
        <f>VLOOKUP(Tabela1[[#This Row],[cdsubacao]],LDO!$B$2:$D$115,3,0)</f>
        <v>#N/A</v>
      </c>
      <c r="Q437" s="22" t="str">
        <f>CONCATENATE(Tabela1[[#This Row],[cdunidadegestora]]," - ",Tabela1[[#This Row],[nmunidadegestora]])</f>
        <v>480091 - Fundo Estadual de Saúde</v>
      </c>
      <c r="R437" s="22" t="str">
        <f>CONCATENATE(Tabela1[[#This Row],[cdfuncao]]," - ",Tabela1[[#This Row],[nmfuncao]])</f>
        <v>10 - Saúde</v>
      </c>
      <c r="S437" s="23" t="e">
        <f>VLOOKUP(Tabela1[[#This Row],[cdsubacao]],LDO!$B$2:$E$115,4,0)</f>
        <v>#N/A</v>
      </c>
      <c r="T437" s="23" t="str">
        <f>CONCATENATE(Tabela1[[#This Row],[cdprograma]]," - ",Tabela1[[#This Row],[nmprograma]])</f>
        <v>430 - Atenção de Média e Alta Complexidade Ambulatorial e Hospitalar</v>
      </c>
    </row>
    <row r="438" spans="1:20" x14ac:dyDescent="0.25">
      <c r="A438">
        <v>410060</v>
      </c>
      <c r="B438" t="s">
        <v>168</v>
      </c>
      <c r="C438">
        <v>12</v>
      </c>
      <c r="D438" t="s">
        <v>188</v>
      </c>
      <c r="E438">
        <v>610</v>
      </c>
      <c r="F438" t="s">
        <v>189</v>
      </c>
      <c r="G438">
        <v>13901</v>
      </c>
      <c r="H438" t="s">
        <v>692</v>
      </c>
      <c r="I438">
        <v>33</v>
      </c>
      <c r="J438" t="s">
        <v>160</v>
      </c>
      <c r="K438" s="21">
        <v>8219732</v>
      </c>
      <c r="L438" s="21">
        <v>0</v>
      </c>
      <c r="M438" s="21">
        <v>0</v>
      </c>
      <c r="N438" s="21">
        <v>0</v>
      </c>
      <c r="O438" s="21">
        <v>0</v>
      </c>
      <c r="P438" s="22" t="e">
        <f>VLOOKUP(Tabela1[[#This Row],[cdsubacao]],LDO!$B$2:$D$115,3,0)</f>
        <v>#N/A</v>
      </c>
      <c r="Q438" s="22" t="str">
        <f>CONCATENATE(Tabela1[[#This Row],[cdunidadegestora]]," - ",Tabela1[[#This Row],[nmunidadegestora]])</f>
        <v>410060 - Agência de Desenvolvimento Regional de Mafra</v>
      </c>
      <c r="R438" s="22" t="str">
        <f>CONCATENATE(Tabela1[[#This Row],[cdfuncao]]," - ",Tabela1[[#This Row],[nmfuncao]])</f>
        <v>12 - Educação</v>
      </c>
      <c r="S438" s="23" t="e">
        <f>VLOOKUP(Tabela1[[#This Row],[cdsubacao]],LDO!$B$2:$E$115,4,0)</f>
        <v>#N/A</v>
      </c>
      <c r="T438" s="23" t="str">
        <f>CONCATENATE(Tabela1[[#This Row],[cdprograma]]," - ",Tabela1[[#This Row],[nmprograma]])</f>
        <v>610 - Educação Básica com Qualidade e Equidade</v>
      </c>
    </row>
    <row r="439" spans="1:20" x14ac:dyDescent="0.25">
      <c r="A439">
        <v>470001</v>
      </c>
      <c r="B439" t="s">
        <v>287</v>
      </c>
      <c r="C439">
        <v>4</v>
      </c>
      <c r="D439" t="s">
        <v>169</v>
      </c>
      <c r="E439">
        <v>208</v>
      </c>
      <c r="F439" t="s">
        <v>211</v>
      </c>
      <c r="G439">
        <v>15011</v>
      </c>
      <c r="H439" t="s">
        <v>693</v>
      </c>
      <c r="I439">
        <v>33</v>
      </c>
      <c r="J439" t="s">
        <v>160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2" t="e">
        <f>VLOOKUP(Tabela1[[#This Row],[cdsubacao]],LDO!$B$2:$D$115,3,0)</f>
        <v>#N/A</v>
      </c>
      <c r="Q439" s="22" t="str">
        <f>CONCATENATE(Tabela1[[#This Row],[cdunidadegestora]]," - ",Tabela1[[#This Row],[nmunidadegestora]])</f>
        <v>470001 - Secretaria de Estado da Administração</v>
      </c>
      <c r="R439" s="22" t="str">
        <f>CONCATENATE(Tabela1[[#This Row],[cdfuncao]]," - ",Tabela1[[#This Row],[nmfuncao]])</f>
        <v>4 - Administração</v>
      </c>
      <c r="S439" s="23" t="e">
        <f>VLOOKUP(Tabela1[[#This Row],[cdsubacao]],LDO!$B$2:$E$115,4,0)</f>
        <v>#N/A</v>
      </c>
      <c r="T439" s="23" t="str">
        <f>CONCATENATE(Tabela1[[#This Row],[cdprograma]]," - ",Tabela1[[#This Row],[nmprograma]])</f>
        <v>208 - Planejamento Estratégico de Desenvolvimento e Gestão de Informações</v>
      </c>
    </row>
    <row r="440" spans="1:20" x14ac:dyDescent="0.25">
      <c r="A440">
        <v>440093</v>
      </c>
      <c r="B440" t="s">
        <v>220</v>
      </c>
      <c r="C440">
        <v>20</v>
      </c>
      <c r="D440" t="s">
        <v>203</v>
      </c>
      <c r="E440">
        <v>320</v>
      </c>
      <c r="F440" t="s">
        <v>221</v>
      </c>
      <c r="G440">
        <v>11361</v>
      </c>
      <c r="H440" t="s">
        <v>694</v>
      </c>
      <c r="I440">
        <v>33</v>
      </c>
      <c r="J440" t="s">
        <v>160</v>
      </c>
      <c r="K440" s="21">
        <v>100000</v>
      </c>
      <c r="L440" s="21">
        <v>0</v>
      </c>
      <c r="M440" s="21">
        <v>0</v>
      </c>
      <c r="N440" s="21">
        <v>0</v>
      </c>
      <c r="O440" s="21">
        <v>0</v>
      </c>
      <c r="P440" s="22" t="e">
        <f>VLOOKUP(Tabela1[[#This Row],[cdsubacao]],LDO!$B$2:$D$115,3,0)</f>
        <v>#N/A</v>
      </c>
      <c r="Q440" s="22" t="str">
        <f>CONCATENATE(Tabela1[[#This Row],[cdunidadegestora]]," - ",Tabela1[[#This Row],[nmunidadegestora]])</f>
        <v>440093 - Fundo Estadual de Desenvolvimento Rural</v>
      </c>
      <c r="R440" s="22" t="str">
        <f>CONCATENATE(Tabela1[[#This Row],[cdfuncao]]," - ",Tabela1[[#This Row],[nmfuncao]])</f>
        <v>20 - Agricultura</v>
      </c>
      <c r="S440" s="23" t="e">
        <f>VLOOKUP(Tabela1[[#This Row],[cdsubacao]],LDO!$B$2:$E$115,4,0)</f>
        <v>#N/A</v>
      </c>
      <c r="T440" s="23" t="str">
        <f>CONCATENATE(Tabela1[[#This Row],[cdprograma]]," - ",Tabela1[[#This Row],[nmprograma]])</f>
        <v>320 - Agricultura Familiar</v>
      </c>
    </row>
    <row r="441" spans="1:20" x14ac:dyDescent="0.25">
      <c r="A441">
        <v>410051</v>
      </c>
      <c r="B441" t="s">
        <v>230</v>
      </c>
      <c r="C441">
        <v>12</v>
      </c>
      <c r="D441" t="s">
        <v>188</v>
      </c>
      <c r="E441">
        <v>610</v>
      </c>
      <c r="F441" t="s">
        <v>189</v>
      </c>
      <c r="G441">
        <v>13621</v>
      </c>
      <c r="H441" t="s">
        <v>695</v>
      </c>
      <c r="I441">
        <v>44</v>
      </c>
      <c r="J441" t="s">
        <v>219</v>
      </c>
      <c r="K441" s="21">
        <v>184835</v>
      </c>
      <c r="L441" s="21">
        <v>0</v>
      </c>
      <c r="M441" s="21">
        <v>0</v>
      </c>
      <c r="N441" s="21">
        <v>0</v>
      </c>
      <c r="O441" s="21">
        <v>0</v>
      </c>
      <c r="P441" s="22" t="e">
        <f>VLOOKUP(Tabela1[[#This Row],[cdsubacao]],LDO!$B$2:$D$115,3,0)</f>
        <v>#N/A</v>
      </c>
      <c r="Q441" s="22" t="str">
        <f>CONCATENATE(Tabela1[[#This Row],[cdunidadegestora]]," - ",Tabela1[[#This Row],[nmunidadegestora]])</f>
        <v>410051 - Agência de Desenvolvimento Regional de Blumenau</v>
      </c>
      <c r="R441" s="22" t="str">
        <f>CONCATENATE(Tabela1[[#This Row],[cdfuncao]]," - ",Tabela1[[#This Row],[nmfuncao]])</f>
        <v>12 - Educação</v>
      </c>
      <c r="S441" s="23" t="e">
        <f>VLOOKUP(Tabela1[[#This Row],[cdsubacao]],LDO!$B$2:$E$115,4,0)</f>
        <v>#N/A</v>
      </c>
      <c r="T441" s="23" t="str">
        <f>CONCATENATE(Tabela1[[#This Row],[cdprograma]]," - ",Tabela1[[#This Row],[nmprograma]])</f>
        <v>610 - Educação Básica com Qualidade e Equidade</v>
      </c>
    </row>
    <row r="442" spans="1:20" x14ac:dyDescent="0.25">
      <c r="A442">
        <v>410011</v>
      </c>
      <c r="B442" t="s">
        <v>257</v>
      </c>
      <c r="C442">
        <v>23</v>
      </c>
      <c r="D442" t="s">
        <v>258</v>
      </c>
      <c r="E442">
        <v>640</v>
      </c>
      <c r="F442" t="s">
        <v>259</v>
      </c>
      <c r="G442">
        <v>14596</v>
      </c>
      <c r="H442" t="s">
        <v>260</v>
      </c>
      <c r="I442">
        <v>44</v>
      </c>
      <c r="J442" t="s">
        <v>219</v>
      </c>
      <c r="K442" s="21">
        <v>0</v>
      </c>
      <c r="L442" s="21">
        <v>105223.5</v>
      </c>
      <c r="M442" s="21">
        <v>0</v>
      </c>
      <c r="N442" s="21">
        <v>0</v>
      </c>
      <c r="O442" s="21">
        <v>0</v>
      </c>
      <c r="P442" s="22" t="e">
        <f>VLOOKUP(Tabela1[[#This Row],[cdsubacao]],LDO!$B$2:$D$115,3,0)</f>
        <v>#N/A</v>
      </c>
      <c r="Q442" s="22" t="str">
        <f>CONCATENATE(Tabela1[[#This Row],[cdunidadegestora]]," - ",Tabela1[[#This Row],[nmunidadegestora]])</f>
        <v>410011 - Agência de Desenvolvimento do Turismo de Santa Catarina</v>
      </c>
      <c r="R442" s="22" t="str">
        <f>CONCATENATE(Tabela1[[#This Row],[cdfuncao]]," - ",Tabela1[[#This Row],[nmfuncao]])</f>
        <v>23 - Comércio e Serviços</v>
      </c>
      <c r="S442" s="23" t="e">
        <f>VLOOKUP(Tabela1[[#This Row],[cdsubacao]],LDO!$B$2:$E$115,4,0)</f>
        <v>#N/A</v>
      </c>
      <c r="T442" s="23" t="str">
        <f>CONCATENATE(Tabela1[[#This Row],[cdprograma]]," - ",Tabela1[[#This Row],[nmprograma]])</f>
        <v>640 - Desenvolvimento do Turismo Catarinense</v>
      </c>
    </row>
    <row r="443" spans="1:20" x14ac:dyDescent="0.25">
      <c r="A443">
        <v>260001</v>
      </c>
      <c r="B443" t="s">
        <v>232</v>
      </c>
      <c r="C443">
        <v>4</v>
      </c>
      <c r="D443" t="s">
        <v>169</v>
      </c>
      <c r="E443">
        <v>900</v>
      </c>
      <c r="F443" t="s">
        <v>176</v>
      </c>
      <c r="G443">
        <v>3538</v>
      </c>
      <c r="H443" t="s">
        <v>696</v>
      </c>
      <c r="I443">
        <v>33</v>
      </c>
      <c r="J443" t="s">
        <v>160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2" t="e">
        <f>VLOOKUP(Tabela1[[#This Row],[cdsubacao]],LDO!$B$2:$D$115,3,0)</f>
        <v>#N/A</v>
      </c>
      <c r="Q443" s="22" t="str">
        <f>CONCATENATE(Tabela1[[#This Row],[cdunidadegestora]]," - ",Tabela1[[#This Row],[nmunidadegestora]])</f>
        <v>260001 - Secretaria de Estado de Desenvolvimento Social</v>
      </c>
      <c r="R443" s="22" t="str">
        <f>CONCATENATE(Tabela1[[#This Row],[cdfuncao]]," - ",Tabela1[[#This Row],[nmfuncao]])</f>
        <v>4 - Administração</v>
      </c>
      <c r="S443" s="23" t="e">
        <f>VLOOKUP(Tabela1[[#This Row],[cdsubacao]],LDO!$B$2:$E$115,4,0)</f>
        <v>#N/A</v>
      </c>
      <c r="T443" s="23" t="str">
        <f>CONCATENATE(Tabela1[[#This Row],[cdprograma]]," - ",Tabela1[[#This Row],[nmprograma]])</f>
        <v>900 - Gestão Administrativa - Poder Executivo</v>
      </c>
    </row>
    <row r="444" spans="1:20" x14ac:dyDescent="0.25">
      <c r="A444">
        <v>480091</v>
      </c>
      <c r="B444" t="s">
        <v>157</v>
      </c>
      <c r="C444">
        <v>10</v>
      </c>
      <c r="D444" t="s">
        <v>158</v>
      </c>
      <c r="E444">
        <v>430</v>
      </c>
      <c r="F444" t="s">
        <v>159</v>
      </c>
      <c r="G444">
        <v>11320</v>
      </c>
      <c r="H444" t="s">
        <v>1432</v>
      </c>
      <c r="I444">
        <v>44</v>
      </c>
      <c r="J444" t="s">
        <v>219</v>
      </c>
      <c r="K444" s="21">
        <v>0</v>
      </c>
      <c r="L444" s="21">
        <v>9017765.6500000004</v>
      </c>
      <c r="M444" s="21">
        <v>0</v>
      </c>
      <c r="N444" s="21">
        <v>0</v>
      </c>
      <c r="O444" s="21">
        <v>0</v>
      </c>
      <c r="P444" s="22" t="str">
        <f>VLOOKUP(Tabela1[[#This Row],[cdsubacao]],LDO!$B$2:$D$115,3,0)</f>
        <v>LDO</v>
      </c>
      <c r="Q444" s="22" t="str">
        <f>CONCATENATE(Tabela1[[#This Row],[cdunidadegestora]]," - ",Tabela1[[#This Row],[nmunidadegestora]])</f>
        <v>480091 - Fundo Estadual de Saúde</v>
      </c>
      <c r="R444" s="22" t="str">
        <f>CONCATENATE(Tabela1[[#This Row],[cdfuncao]]," - ",Tabela1[[#This Row],[nmfuncao]])</f>
        <v>10 - Saúde</v>
      </c>
      <c r="S444" s="23" t="str">
        <f>VLOOKUP(Tabela1[[#This Row],[cdsubacao]],LDO!$B$2:$E$115,4,0)</f>
        <v>11320 - Realização de procedimentos contemplados na programação pactuada e integrada (PPI)</v>
      </c>
      <c r="T444" s="23" t="str">
        <f>CONCATENATE(Tabela1[[#This Row],[cdprograma]]," - ",Tabela1[[#This Row],[nmprograma]])</f>
        <v>430 - Atenção de Média e Alta Complexidade Ambulatorial e Hospitalar</v>
      </c>
    </row>
    <row r="445" spans="1:20" x14ac:dyDescent="0.25">
      <c r="A445">
        <v>470092</v>
      </c>
      <c r="B445" t="s">
        <v>355</v>
      </c>
      <c r="C445">
        <v>4</v>
      </c>
      <c r="D445" t="s">
        <v>169</v>
      </c>
      <c r="E445">
        <v>900</v>
      </c>
      <c r="F445" t="s">
        <v>176</v>
      </c>
      <c r="G445">
        <v>10258</v>
      </c>
      <c r="H445" t="s">
        <v>697</v>
      </c>
      <c r="I445">
        <v>44</v>
      </c>
      <c r="J445" t="s">
        <v>219</v>
      </c>
      <c r="K445" s="21">
        <v>337155</v>
      </c>
      <c r="L445" s="21">
        <v>337155</v>
      </c>
      <c r="M445" s="21">
        <v>0</v>
      </c>
      <c r="N445" s="21">
        <v>0</v>
      </c>
      <c r="O445" s="21">
        <v>0</v>
      </c>
      <c r="P445" s="22" t="e">
        <f>VLOOKUP(Tabela1[[#This Row],[cdsubacao]],LDO!$B$2:$D$115,3,0)</f>
        <v>#N/A</v>
      </c>
      <c r="Q445" s="22" t="str">
        <f>CONCATENATE(Tabela1[[#This Row],[cdunidadegestora]]," - ",Tabela1[[#This Row],[nmunidadegestora]])</f>
        <v>470092 - Fundo do Plano de Saúde dos Servidores Públicos Estaduais</v>
      </c>
      <c r="R445" s="22" t="str">
        <f>CONCATENATE(Tabela1[[#This Row],[cdfuncao]]," - ",Tabela1[[#This Row],[nmfuncao]])</f>
        <v>4 - Administração</v>
      </c>
      <c r="S445" s="23" t="e">
        <f>VLOOKUP(Tabela1[[#This Row],[cdsubacao]],LDO!$B$2:$E$115,4,0)</f>
        <v>#N/A</v>
      </c>
      <c r="T445" s="23" t="str">
        <f>CONCATENATE(Tabela1[[#This Row],[cdprograma]]," - ",Tabela1[[#This Row],[nmprograma]])</f>
        <v>900 - Gestão Administrativa - Poder Executivo</v>
      </c>
    </row>
    <row r="446" spans="1:20" x14ac:dyDescent="0.25">
      <c r="A446">
        <v>160091</v>
      </c>
      <c r="B446" t="s">
        <v>442</v>
      </c>
      <c r="C446">
        <v>6</v>
      </c>
      <c r="D446" t="s">
        <v>182</v>
      </c>
      <c r="E446">
        <v>707</v>
      </c>
      <c r="F446" t="s">
        <v>336</v>
      </c>
      <c r="G446">
        <v>4072</v>
      </c>
      <c r="H446" t="s">
        <v>507</v>
      </c>
      <c r="I446">
        <v>33</v>
      </c>
      <c r="J446" t="s">
        <v>160</v>
      </c>
      <c r="K446" s="21">
        <v>0</v>
      </c>
      <c r="L446" s="21">
        <v>8176.82</v>
      </c>
      <c r="M446" s="21">
        <v>8176.82</v>
      </c>
      <c r="N446" s="21">
        <v>8176.82</v>
      </c>
      <c r="O446" s="21">
        <v>8176.82</v>
      </c>
      <c r="P446" s="22" t="e">
        <f>VLOOKUP(Tabela1[[#This Row],[cdsubacao]],LDO!$B$2:$D$115,3,0)</f>
        <v>#N/A</v>
      </c>
      <c r="Q446" s="22" t="str">
        <f>CONCATENATE(Tabela1[[#This Row],[cdunidadegestora]]," - ",Tabela1[[#This Row],[nmunidadegestora]])</f>
        <v>160091 - Fundo para Melhoria da Segurança Pública</v>
      </c>
      <c r="R446" s="22" t="str">
        <f>CONCATENATE(Tabela1[[#This Row],[cdfuncao]]," - ",Tabela1[[#This Row],[nmfuncao]])</f>
        <v>6 - Segurança Pública</v>
      </c>
      <c r="S446" s="23" t="e">
        <f>VLOOKUP(Tabela1[[#This Row],[cdsubacao]],LDO!$B$2:$E$115,4,0)</f>
        <v>#N/A</v>
      </c>
      <c r="T446" s="23" t="str">
        <f>CONCATENATE(Tabela1[[#This Row],[cdprograma]]," - ",Tabela1[[#This Row],[nmprograma]])</f>
        <v>707 - Suporte Institucional Integrado</v>
      </c>
    </row>
    <row r="447" spans="1:20" x14ac:dyDescent="0.25">
      <c r="A447">
        <v>450022</v>
      </c>
      <c r="B447" t="s">
        <v>358</v>
      </c>
      <c r="C447">
        <v>12</v>
      </c>
      <c r="D447" t="s">
        <v>188</v>
      </c>
      <c r="E447">
        <v>630</v>
      </c>
      <c r="F447" t="s">
        <v>359</v>
      </c>
      <c r="G447">
        <v>5315</v>
      </c>
      <c r="H447" t="s">
        <v>698</v>
      </c>
      <c r="I447">
        <v>44</v>
      </c>
      <c r="J447" t="s">
        <v>219</v>
      </c>
      <c r="K447" s="21">
        <v>700000</v>
      </c>
      <c r="L447" s="21">
        <v>2660149.06</v>
      </c>
      <c r="M447" s="21">
        <v>2148968.06</v>
      </c>
      <c r="N447" s="21">
        <v>1863016.16</v>
      </c>
      <c r="O447" s="21">
        <v>1863016.16</v>
      </c>
      <c r="P447" s="22" t="e">
        <f>VLOOKUP(Tabela1[[#This Row],[cdsubacao]],LDO!$B$2:$D$115,3,0)</f>
        <v>#N/A</v>
      </c>
      <c r="Q447" s="22" t="str">
        <f>CONCATENATE(Tabela1[[#This Row],[cdunidadegestora]]," - ",Tabela1[[#This Row],[nmunidadegestora]])</f>
        <v>450022 - Fundação Universidade do Estado de Santa Catarina</v>
      </c>
      <c r="R447" s="22" t="str">
        <f>CONCATENATE(Tabela1[[#This Row],[cdfuncao]]," - ",Tabela1[[#This Row],[nmfuncao]])</f>
        <v>12 - Educação</v>
      </c>
      <c r="S447" s="23" t="e">
        <f>VLOOKUP(Tabela1[[#This Row],[cdsubacao]],LDO!$B$2:$E$115,4,0)</f>
        <v>#N/A</v>
      </c>
      <c r="T447" s="23" t="str">
        <f>CONCATENATE(Tabela1[[#This Row],[cdprograma]]," - ",Tabela1[[#This Row],[nmprograma]])</f>
        <v>630 - Gestão do Ensino Superior</v>
      </c>
    </row>
    <row r="448" spans="1:20" x14ac:dyDescent="0.25">
      <c r="A448">
        <v>410001</v>
      </c>
      <c r="B448" t="s">
        <v>175</v>
      </c>
      <c r="C448">
        <v>4</v>
      </c>
      <c r="D448" t="s">
        <v>169</v>
      </c>
      <c r="E448">
        <v>850</v>
      </c>
      <c r="F448" t="s">
        <v>163</v>
      </c>
      <c r="G448">
        <v>1635</v>
      </c>
      <c r="H448" t="s">
        <v>699</v>
      </c>
      <c r="I448">
        <v>31</v>
      </c>
      <c r="J448" t="s">
        <v>165</v>
      </c>
      <c r="K448" s="21">
        <v>20031673</v>
      </c>
      <c r="L448" s="21">
        <v>20968182.440000001</v>
      </c>
      <c r="M448" s="21">
        <v>20446243.91</v>
      </c>
      <c r="N448" s="21">
        <v>20306238.100000001</v>
      </c>
      <c r="O448" s="21">
        <v>20073522.82</v>
      </c>
      <c r="P448" s="22" t="e">
        <f>VLOOKUP(Tabela1[[#This Row],[cdsubacao]],LDO!$B$2:$D$115,3,0)</f>
        <v>#N/A</v>
      </c>
      <c r="Q448" s="22" t="str">
        <f>CONCATENATE(Tabela1[[#This Row],[cdunidadegestora]]," - ",Tabela1[[#This Row],[nmunidadegestora]])</f>
        <v>410001 - Casa Civil</v>
      </c>
      <c r="R448" s="22" t="str">
        <f>CONCATENATE(Tabela1[[#This Row],[cdfuncao]]," - ",Tabela1[[#This Row],[nmfuncao]])</f>
        <v>4 - Administração</v>
      </c>
      <c r="S448" s="23" t="e">
        <f>VLOOKUP(Tabela1[[#This Row],[cdsubacao]],LDO!$B$2:$E$115,4,0)</f>
        <v>#N/A</v>
      </c>
      <c r="T44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49" spans="1:20" x14ac:dyDescent="0.25">
      <c r="A449">
        <v>230022</v>
      </c>
      <c r="B449" t="s">
        <v>294</v>
      </c>
      <c r="C449">
        <v>13</v>
      </c>
      <c r="D449" t="s">
        <v>295</v>
      </c>
      <c r="E449">
        <v>900</v>
      </c>
      <c r="F449" t="s">
        <v>176</v>
      </c>
      <c r="G449">
        <v>4627</v>
      </c>
      <c r="H449" t="s">
        <v>700</v>
      </c>
      <c r="I449">
        <v>33</v>
      </c>
      <c r="J449" t="s">
        <v>160</v>
      </c>
      <c r="K449" s="21">
        <v>11428230</v>
      </c>
      <c r="L449" s="21">
        <v>11950642.689999999</v>
      </c>
      <c r="M449" s="21">
        <v>11711442.57</v>
      </c>
      <c r="N449" s="21">
        <v>10383853.27</v>
      </c>
      <c r="O449" s="21">
        <v>9319823.25</v>
      </c>
      <c r="P449" s="22" t="e">
        <f>VLOOKUP(Tabela1[[#This Row],[cdsubacao]],LDO!$B$2:$D$115,3,0)</f>
        <v>#N/A</v>
      </c>
      <c r="Q449" s="22" t="str">
        <f>CONCATENATE(Tabela1[[#This Row],[cdunidadegestora]]," - ",Tabela1[[#This Row],[nmunidadegestora]])</f>
        <v>230022 - Fundação  Catarinense de Cultura</v>
      </c>
      <c r="R449" s="22" t="str">
        <f>CONCATENATE(Tabela1[[#This Row],[cdfuncao]]," - ",Tabela1[[#This Row],[nmfuncao]])</f>
        <v>13 - Cultura</v>
      </c>
      <c r="S449" s="23" t="e">
        <f>VLOOKUP(Tabela1[[#This Row],[cdsubacao]],LDO!$B$2:$E$115,4,0)</f>
        <v>#N/A</v>
      </c>
      <c r="T449" s="23" t="str">
        <f>CONCATENATE(Tabela1[[#This Row],[cdprograma]]," - ",Tabela1[[#This Row],[nmprograma]])</f>
        <v>900 - Gestão Administrativa - Poder Executivo</v>
      </c>
    </row>
    <row r="450" spans="1:20" x14ac:dyDescent="0.25">
      <c r="A450">
        <v>450022</v>
      </c>
      <c r="B450" t="s">
        <v>358</v>
      </c>
      <c r="C450">
        <v>12</v>
      </c>
      <c r="D450" t="s">
        <v>188</v>
      </c>
      <c r="E450">
        <v>630</v>
      </c>
      <c r="F450" t="s">
        <v>359</v>
      </c>
      <c r="G450">
        <v>3176</v>
      </c>
      <c r="H450" t="s">
        <v>441</v>
      </c>
      <c r="I450">
        <v>44</v>
      </c>
      <c r="J450" t="s">
        <v>219</v>
      </c>
      <c r="K450" s="21">
        <v>300000</v>
      </c>
      <c r="L450" s="21">
        <v>325548.12</v>
      </c>
      <c r="M450" s="21">
        <v>325548.09999999998</v>
      </c>
      <c r="N450" s="21">
        <v>264577.46999999997</v>
      </c>
      <c r="O450" s="21">
        <v>264577.46999999997</v>
      </c>
      <c r="P450" s="22" t="e">
        <f>VLOOKUP(Tabela1[[#This Row],[cdsubacao]],LDO!$B$2:$D$115,3,0)</f>
        <v>#N/A</v>
      </c>
      <c r="Q450" s="22" t="str">
        <f>CONCATENATE(Tabela1[[#This Row],[cdunidadegestora]]," - ",Tabela1[[#This Row],[nmunidadegestora]])</f>
        <v>450022 - Fundação Universidade do Estado de Santa Catarina</v>
      </c>
      <c r="R450" s="22" t="str">
        <f>CONCATENATE(Tabela1[[#This Row],[cdfuncao]]," - ",Tabela1[[#This Row],[nmfuncao]])</f>
        <v>12 - Educação</v>
      </c>
      <c r="S450" s="23" t="e">
        <f>VLOOKUP(Tabela1[[#This Row],[cdsubacao]],LDO!$B$2:$E$115,4,0)</f>
        <v>#N/A</v>
      </c>
      <c r="T450" s="23" t="str">
        <f>CONCATENATE(Tabela1[[#This Row],[cdprograma]]," - ",Tabela1[[#This Row],[nmprograma]])</f>
        <v>630 - Gestão do Ensino Superior</v>
      </c>
    </row>
    <row r="451" spans="1:20" x14ac:dyDescent="0.25">
      <c r="A451">
        <v>480091</v>
      </c>
      <c r="B451" t="s">
        <v>157</v>
      </c>
      <c r="C451">
        <v>10</v>
      </c>
      <c r="D451" t="s">
        <v>158</v>
      </c>
      <c r="E451">
        <v>400</v>
      </c>
      <c r="F451" t="s">
        <v>166</v>
      </c>
      <c r="G451">
        <v>14240</v>
      </c>
      <c r="H451" t="s">
        <v>701</v>
      </c>
      <c r="I451">
        <v>44</v>
      </c>
      <c r="J451" t="s">
        <v>219</v>
      </c>
      <c r="K451" s="21">
        <v>60000000</v>
      </c>
      <c r="L451" s="21">
        <v>60000000</v>
      </c>
      <c r="M451" s="21">
        <v>7111798.2800000003</v>
      </c>
      <c r="N451" s="21">
        <v>0</v>
      </c>
      <c r="O451" s="21">
        <v>0</v>
      </c>
      <c r="P451" s="22" t="e">
        <f>VLOOKUP(Tabela1[[#This Row],[cdsubacao]],LDO!$B$2:$D$115,3,0)</f>
        <v>#N/A</v>
      </c>
      <c r="Q451" s="22" t="str">
        <f>CONCATENATE(Tabela1[[#This Row],[cdunidadegestora]]," - ",Tabela1[[#This Row],[nmunidadegestora]])</f>
        <v>480091 - Fundo Estadual de Saúde</v>
      </c>
      <c r="R451" s="22" t="str">
        <f>CONCATENATE(Tabela1[[#This Row],[cdfuncao]]," - ",Tabela1[[#This Row],[nmfuncao]])</f>
        <v>10 - Saúde</v>
      </c>
      <c r="S451" s="23" t="e">
        <f>VLOOKUP(Tabela1[[#This Row],[cdsubacao]],LDO!$B$2:$E$115,4,0)</f>
        <v>#N/A</v>
      </c>
      <c r="T451" s="23" t="str">
        <f>CONCATENATE(Tabela1[[#This Row],[cdprograma]]," - ",Tabela1[[#This Row],[nmprograma]])</f>
        <v>400 - Gestão do SUS</v>
      </c>
    </row>
    <row r="452" spans="1:20" x14ac:dyDescent="0.25">
      <c r="A452">
        <v>550091</v>
      </c>
      <c r="B452" t="s">
        <v>513</v>
      </c>
      <c r="C452">
        <v>6</v>
      </c>
      <c r="D452" t="s">
        <v>182</v>
      </c>
      <c r="E452">
        <v>731</v>
      </c>
      <c r="F452" t="s">
        <v>609</v>
      </c>
      <c r="G452">
        <v>11887</v>
      </c>
      <c r="H452" t="s">
        <v>610</v>
      </c>
      <c r="I452">
        <v>33</v>
      </c>
      <c r="J452" t="s">
        <v>160</v>
      </c>
      <c r="K452" s="21">
        <v>31330</v>
      </c>
      <c r="L452" s="21">
        <v>262101.84</v>
      </c>
      <c r="M452" s="21">
        <v>167839.8</v>
      </c>
      <c r="N452" s="21">
        <v>167549.79999999999</v>
      </c>
      <c r="O452" s="21">
        <v>167549.79999999999</v>
      </c>
      <c r="P452" s="22" t="e">
        <f>VLOOKUP(Tabela1[[#This Row],[cdsubacao]],LDO!$B$2:$D$115,3,0)</f>
        <v>#N/A</v>
      </c>
      <c r="Q452" s="22" t="str">
        <f>CONCATENATE(Tabela1[[#This Row],[cdunidadegestora]]," - ",Tabela1[[#This Row],[nmunidadegestora]])</f>
        <v>550091 - Fundo Estadual de Defesa Civil</v>
      </c>
      <c r="R452" s="22" t="str">
        <f>CONCATENATE(Tabela1[[#This Row],[cdfuncao]]," - ",Tabela1[[#This Row],[nmfuncao]])</f>
        <v>6 - Segurança Pública</v>
      </c>
      <c r="S452" s="23" t="e">
        <f>VLOOKUP(Tabela1[[#This Row],[cdsubacao]],LDO!$B$2:$E$115,4,0)</f>
        <v>#N/A</v>
      </c>
      <c r="T452" s="23" t="str">
        <f>CONCATENATE(Tabela1[[#This Row],[cdprograma]]," - ",Tabela1[[#This Row],[nmprograma]])</f>
        <v>731 - Gestão de Riscos e Redução de Desastres</v>
      </c>
    </row>
    <row r="453" spans="1:20" x14ac:dyDescent="0.25">
      <c r="A453">
        <v>450001</v>
      </c>
      <c r="B453" t="s">
        <v>318</v>
      </c>
      <c r="C453">
        <v>12</v>
      </c>
      <c r="D453" t="s">
        <v>188</v>
      </c>
      <c r="E453">
        <v>610</v>
      </c>
      <c r="F453" t="s">
        <v>189</v>
      </c>
      <c r="G453">
        <v>10206</v>
      </c>
      <c r="H453" t="s">
        <v>702</v>
      </c>
      <c r="I453">
        <v>33</v>
      </c>
      <c r="J453" t="s">
        <v>160</v>
      </c>
      <c r="K453" s="21">
        <v>156200000</v>
      </c>
      <c r="L453" s="21">
        <v>168058802.66</v>
      </c>
      <c r="M453" s="21">
        <v>153562097.87</v>
      </c>
      <c r="N453" s="21">
        <v>144869483.47999999</v>
      </c>
      <c r="O453" s="21">
        <v>144869483.47999999</v>
      </c>
      <c r="P453" s="22" t="e">
        <f>VLOOKUP(Tabela1[[#This Row],[cdsubacao]],LDO!$B$2:$D$115,3,0)</f>
        <v>#N/A</v>
      </c>
      <c r="Q453" s="22" t="str">
        <f>CONCATENATE(Tabela1[[#This Row],[cdunidadegestora]]," - ",Tabela1[[#This Row],[nmunidadegestora]])</f>
        <v>450001 - Secretaria de Estado da Educação</v>
      </c>
      <c r="R453" s="22" t="str">
        <f>CONCATENATE(Tabela1[[#This Row],[cdfuncao]]," - ",Tabela1[[#This Row],[nmfuncao]])</f>
        <v>12 - Educação</v>
      </c>
      <c r="S453" s="23" t="e">
        <f>VLOOKUP(Tabela1[[#This Row],[cdsubacao]],LDO!$B$2:$E$115,4,0)</f>
        <v>#N/A</v>
      </c>
      <c r="T453" s="23" t="str">
        <f>CONCATENATE(Tabela1[[#This Row],[cdprograma]]," - ",Tabela1[[#This Row],[nmprograma]])</f>
        <v>610 - Educação Básica com Qualidade e Equidade</v>
      </c>
    </row>
    <row r="454" spans="1:20" x14ac:dyDescent="0.25">
      <c r="A454">
        <v>410003</v>
      </c>
      <c r="B454" t="s">
        <v>552</v>
      </c>
      <c r="C454">
        <v>4</v>
      </c>
      <c r="D454" t="s">
        <v>169</v>
      </c>
      <c r="E454">
        <v>850</v>
      </c>
      <c r="F454" t="s">
        <v>163</v>
      </c>
      <c r="G454">
        <v>2228</v>
      </c>
      <c r="H454" t="s">
        <v>703</v>
      </c>
      <c r="I454">
        <v>33</v>
      </c>
      <c r="J454" t="s">
        <v>160</v>
      </c>
      <c r="K454" s="21">
        <v>63106</v>
      </c>
      <c r="L454" s="21">
        <v>27484.67</v>
      </c>
      <c r="M454" s="21">
        <v>27484.67</v>
      </c>
      <c r="N454" s="21">
        <v>27484.67</v>
      </c>
      <c r="O454" s="21">
        <v>27484.67</v>
      </c>
      <c r="P454" s="22" t="e">
        <f>VLOOKUP(Tabela1[[#This Row],[cdsubacao]],LDO!$B$2:$D$115,3,0)</f>
        <v>#N/A</v>
      </c>
      <c r="Q454" s="22" t="str">
        <f>CONCATENATE(Tabela1[[#This Row],[cdunidadegestora]]," - ",Tabela1[[#This Row],[nmunidadegestora]])</f>
        <v>410003 - Secretaria Executiva de Articulação Nacional</v>
      </c>
      <c r="R454" s="22" t="str">
        <f>CONCATENATE(Tabela1[[#This Row],[cdfuncao]]," - ",Tabela1[[#This Row],[nmfuncao]])</f>
        <v>4 - Administração</v>
      </c>
      <c r="S454" s="23" t="e">
        <f>VLOOKUP(Tabela1[[#This Row],[cdsubacao]],LDO!$B$2:$E$115,4,0)</f>
        <v>#N/A</v>
      </c>
      <c r="T45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55" spans="1:20" x14ac:dyDescent="0.25">
      <c r="A455">
        <v>410042</v>
      </c>
      <c r="B455" t="s">
        <v>558</v>
      </c>
      <c r="C455">
        <v>12</v>
      </c>
      <c r="D455" t="s">
        <v>188</v>
      </c>
      <c r="E455">
        <v>625</v>
      </c>
      <c r="F455" t="s">
        <v>196</v>
      </c>
      <c r="G455">
        <v>13729</v>
      </c>
      <c r="H455" t="s">
        <v>704</v>
      </c>
      <c r="I455">
        <v>31</v>
      </c>
      <c r="J455" t="s">
        <v>165</v>
      </c>
      <c r="K455" s="21">
        <v>4944208</v>
      </c>
      <c r="L455" s="21">
        <v>785026.84</v>
      </c>
      <c r="M455" s="21">
        <v>785026.84</v>
      </c>
      <c r="N455" s="21">
        <v>785026.84</v>
      </c>
      <c r="O455" s="21">
        <v>785026.84</v>
      </c>
      <c r="P455" s="22" t="e">
        <f>VLOOKUP(Tabela1[[#This Row],[cdsubacao]],LDO!$B$2:$D$115,3,0)</f>
        <v>#N/A</v>
      </c>
      <c r="Q455" s="22" t="str">
        <f>CONCATENATE(Tabela1[[#This Row],[cdunidadegestora]]," - ",Tabela1[[#This Row],[nmunidadegestora]])</f>
        <v>410042 - Agência de Desenvolvimento Regional de Concórdia</v>
      </c>
      <c r="R455" s="22" t="str">
        <f>CONCATENATE(Tabela1[[#This Row],[cdfuncao]]," - ",Tabela1[[#This Row],[nmfuncao]])</f>
        <v>12 - Educação</v>
      </c>
      <c r="S455" s="23" t="e">
        <f>VLOOKUP(Tabela1[[#This Row],[cdsubacao]],LDO!$B$2:$E$115,4,0)</f>
        <v>#N/A</v>
      </c>
      <c r="T455" s="23" t="str">
        <f>CONCATENATE(Tabela1[[#This Row],[cdprograma]]," - ",Tabela1[[#This Row],[nmprograma]])</f>
        <v>625 - Valorização dos Profissionais da Educação</v>
      </c>
    </row>
    <row r="456" spans="1:20" x14ac:dyDescent="0.25">
      <c r="A456">
        <v>410042</v>
      </c>
      <c r="B456" t="s">
        <v>558</v>
      </c>
      <c r="C456">
        <v>12</v>
      </c>
      <c r="D456" t="s">
        <v>188</v>
      </c>
      <c r="E456">
        <v>610</v>
      </c>
      <c r="F456" t="s">
        <v>189</v>
      </c>
      <c r="G456">
        <v>13726</v>
      </c>
      <c r="H456" t="s">
        <v>705</v>
      </c>
      <c r="I456">
        <v>33</v>
      </c>
      <c r="J456" t="s">
        <v>160</v>
      </c>
      <c r="K456" s="21">
        <v>956236</v>
      </c>
      <c r="L456" s="21">
        <v>247906.94</v>
      </c>
      <c r="M456" s="21">
        <v>247906.94</v>
      </c>
      <c r="N456" s="21">
        <v>247906.94</v>
      </c>
      <c r="O456" s="21">
        <v>247906.94</v>
      </c>
      <c r="P456" s="22" t="e">
        <f>VLOOKUP(Tabela1[[#This Row],[cdsubacao]],LDO!$B$2:$D$115,3,0)</f>
        <v>#N/A</v>
      </c>
      <c r="Q456" s="22" t="str">
        <f>CONCATENATE(Tabela1[[#This Row],[cdunidadegestora]]," - ",Tabela1[[#This Row],[nmunidadegestora]])</f>
        <v>410042 - Agência de Desenvolvimento Regional de Concórdia</v>
      </c>
      <c r="R456" s="22" t="str">
        <f>CONCATENATE(Tabela1[[#This Row],[cdfuncao]]," - ",Tabela1[[#This Row],[nmfuncao]])</f>
        <v>12 - Educação</v>
      </c>
      <c r="S456" s="23" t="e">
        <f>VLOOKUP(Tabela1[[#This Row],[cdsubacao]],LDO!$B$2:$E$115,4,0)</f>
        <v>#N/A</v>
      </c>
      <c r="T456" s="23" t="str">
        <f>CONCATENATE(Tabela1[[#This Row],[cdprograma]]," - ",Tabela1[[#This Row],[nmprograma]])</f>
        <v>610 - Educação Básica com Qualidade e Equidade</v>
      </c>
    </row>
    <row r="457" spans="1:20" x14ac:dyDescent="0.25">
      <c r="A457">
        <v>410040</v>
      </c>
      <c r="B457" t="s">
        <v>206</v>
      </c>
      <c r="C457">
        <v>4</v>
      </c>
      <c r="D457" t="s">
        <v>169</v>
      </c>
      <c r="E457">
        <v>850</v>
      </c>
      <c r="F457" t="s">
        <v>163</v>
      </c>
      <c r="G457">
        <v>13673</v>
      </c>
      <c r="H457" t="s">
        <v>450</v>
      </c>
      <c r="I457">
        <v>31</v>
      </c>
      <c r="J457" t="s">
        <v>165</v>
      </c>
      <c r="K457" s="21">
        <v>3330000</v>
      </c>
      <c r="L457" s="21">
        <v>603097.06999999995</v>
      </c>
      <c r="M457" s="21">
        <v>603097.06999999995</v>
      </c>
      <c r="N457" s="21">
        <v>603097.06999999995</v>
      </c>
      <c r="O457" s="21">
        <v>603097.06999999995</v>
      </c>
      <c r="P457" s="22" t="e">
        <f>VLOOKUP(Tabela1[[#This Row],[cdsubacao]],LDO!$B$2:$D$115,3,0)</f>
        <v>#N/A</v>
      </c>
      <c r="Q457" s="22" t="str">
        <f>CONCATENATE(Tabela1[[#This Row],[cdunidadegestora]]," - ",Tabela1[[#This Row],[nmunidadegestora]])</f>
        <v>410040 - Agência de Desenvolvimento Regional de Chapecó</v>
      </c>
      <c r="R457" s="22" t="str">
        <f>CONCATENATE(Tabela1[[#This Row],[cdfuncao]]," - ",Tabela1[[#This Row],[nmfuncao]])</f>
        <v>4 - Administração</v>
      </c>
      <c r="S457" s="23" t="e">
        <f>VLOOKUP(Tabela1[[#This Row],[cdsubacao]],LDO!$B$2:$E$115,4,0)</f>
        <v>#N/A</v>
      </c>
      <c r="T45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58" spans="1:20" x14ac:dyDescent="0.25">
      <c r="A458">
        <v>410042</v>
      </c>
      <c r="B458" t="s">
        <v>558</v>
      </c>
      <c r="C458">
        <v>4</v>
      </c>
      <c r="D458" t="s">
        <v>169</v>
      </c>
      <c r="E458">
        <v>900</v>
      </c>
      <c r="F458" t="s">
        <v>176</v>
      </c>
      <c r="G458">
        <v>13720</v>
      </c>
      <c r="H458" t="s">
        <v>559</v>
      </c>
      <c r="I458">
        <v>33</v>
      </c>
      <c r="J458" t="s">
        <v>160</v>
      </c>
      <c r="K458" s="21">
        <v>698233</v>
      </c>
      <c r="L458" s="21">
        <v>165881.44</v>
      </c>
      <c r="M458" s="21">
        <v>165881.44</v>
      </c>
      <c r="N458" s="21">
        <v>165881.44</v>
      </c>
      <c r="O458" s="21">
        <v>165881.44</v>
      </c>
      <c r="P458" s="22" t="e">
        <f>VLOOKUP(Tabela1[[#This Row],[cdsubacao]],LDO!$B$2:$D$115,3,0)</f>
        <v>#N/A</v>
      </c>
      <c r="Q458" s="22" t="str">
        <f>CONCATENATE(Tabela1[[#This Row],[cdunidadegestora]]," - ",Tabela1[[#This Row],[nmunidadegestora]])</f>
        <v>410042 - Agência de Desenvolvimento Regional de Concórdia</v>
      </c>
      <c r="R458" s="22" t="str">
        <f>CONCATENATE(Tabela1[[#This Row],[cdfuncao]]," - ",Tabela1[[#This Row],[nmfuncao]])</f>
        <v>4 - Administração</v>
      </c>
      <c r="S458" s="23" t="e">
        <f>VLOOKUP(Tabela1[[#This Row],[cdsubacao]],LDO!$B$2:$E$115,4,0)</f>
        <v>#N/A</v>
      </c>
      <c r="T458" s="23" t="str">
        <f>CONCATENATE(Tabela1[[#This Row],[cdprograma]]," - ",Tabela1[[#This Row],[nmprograma]])</f>
        <v>900 - Gestão Administrativa - Poder Executivo</v>
      </c>
    </row>
    <row r="459" spans="1:20" x14ac:dyDescent="0.25">
      <c r="A459">
        <v>270001</v>
      </c>
      <c r="B459" t="s">
        <v>418</v>
      </c>
      <c r="C459">
        <v>18</v>
      </c>
      <c r="D459" t="s">
        <v>192</v>
      </c>
      <c r="E459">
        <v>900</v>
      </c>
      <c r="F459" t="s">
        <v>176</v>
      </c>
      <c r="G459">
        <v>5030</v>
      </c>
      <c r="H459" t="s">
        <v>233</v>
      </c>
      <c r="I459">
        <v>31</v>
      </c>
      <c r="J459" t="s">
        <v>165</v>
      </c>
      <c r="K459" s="21">
        <v>0</v>
      </c>
      <c r="L459" s="21">
        <v>292000</v>
      </c>
      <c r="M459" s="21">
        <v>270342.28000000003</v>
      </c>
      <c r="N459" s="21">
        <v>224448.42</v>
      </c>
      <c r="O459" s="21">
        <v>200247.14</v>
      </c>
      <c r="P459" s="22" t="e">
        <f>VLOOKUP(Tabela1[[#This Row],[cdsubacao]],LDO!$B$2:$D$115,3,0)</f>
        <v>#N/A</v>
      </c>
      <c r="Q459" s="22" t="str">
        <f>CONCATENATE(Tabela1[[#This Row],[cdunidadegestora]]," - ",Tabela1[[#This Row],[nmunidadegestora]])</f>
        <v>270001 - Secretaria de Estado do Desenvolvimento Econômico Sustentável</v>
      </c>
      <c r="R459" s="22" t="str">
        <f>CONCATENATE(Tabela1[[#This Row],[cdfuncao]]," - ",Tabela1[[#This Row],[nmfuncao]])</f>
        <v>18 - Gestão Ambiental</v>
      </c>
      <c r="S459" s="23" t="e">
        <f>VLOOKUP(Tabela1[[#This Row],[cdsubacao]],LDO!$B$2:$E$115,4,0)</f>
        <v>#N/A</v>
      </c>
      <c r="T459" s="23" t="str">
        <f>CONCATENATE(Tabela1[[#This Row],[cdprograma]]," - ",Tabela1[[#This Row],[nmprograma]])</f>
        <v>900 - Gestão Administrativa - Poder Executivo</v>
      </c>
    </row>
    <row r="460" spans="1:20" x14ac:dyDescent="0.25">
      <c r="A460">
        <v>530023</v>
      </c>
      <c r="B460" t="s">
        <v>198</v>
      </c>
      <c r="C460">
        <v>26</v>
      </c>
      <c r="D460" t="s">
        <v>179</v>
      </c>
      <c r="E460">
        <v>850</v>
      </c>
      <c r="F460" t="s">
        <v>163</v>
      </c>
      <c r="G460">
        <v>3391</v>
      </c>
      <c r="H460" t="s">
        <v>706</v>
      </c>
      <c r="I460">
        <v>31</v>
      </c>
      <c r="J460" t="s">
        <v>165</v>
      </c>
      <c r="K460" s="21">
        <v>16452928</v>
      </c>
      <c r="L460" s="21">
        <v>7191025.0999999996</v>
      </c>
      <c r="M460" s="21">
        <v>7191025.0999999996</v>
      </c>
      <c r="N460" s="21">
        <v>7191025.0999999996</v>
      </c>
      <c r="O460" s="21">
        <v>7191025.0999999996</v>
      </c>
      <c r="P460" s="22" t="e">
        <f>VLOOKUP(Tabela1[[#This Row],[cdsubacao]],LDO!$B$2:$D$115,3,0)</f>
        <v>#N/A</v>
      </c>
      <c r="Q460" s="22" t="str">
        <f>CONCATENATE(Tabela1[[#This Row],[cdunidadegestora]]," - ",Tabela1[[#This Row],[nmunidadegestora]])</f>
        <v>530023 - Departamento de Transportes e Terminais</v>
      </c>
      <c r="R460" s="22" t="str">
        <f>CONCATENATE(Tabela1[[#This Row],[cdfuncao]]," - ",Tabela1[[#This Row],[nmfuncao]])</f>
        <v>26 - Transporte</v>
      </c>
      <c r="S460" s="23" t="e">
        <f>VLOOKUP(Tabela1[[#This Row],[cdsubacao]],LDO!$B$2:$E$115,4,0)</f>
        <v>#N/A</v>
      </c>
      <c r="T46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61" spans="1:20" x14ac:dyDescent="0.25">
      <c r="A461">
        <v>230022</v>
      </c>
      <c r="B461" t="s">
        <v>294</v>
      </c>
      <c r="C461">
        <v>13</v>
      </c>
      <c r="D461" t="s">
        <v>295</v>
      </c>
      <c r="E461">
        <v>900</v>
      </c>
      <c r="F461" t="s">
        <v>176</v>
      </c>
      <c r="G461">
        <v>4627</v>
      </c>
      <c r="H461" t="s">
        <v>700</v>
      </c>
      <c r="I461">
        <v>31</v>
      </c>
      <c r="J461" t="s">
        <v>165</v>
      </c>
      <c r="K461" s="21">
        <v>100000</v>
      </c>
      <c r="L461" s="21">
        <v>184931.37</v>
      </c>
      <c r="M461" s="21">
        <v>184931.37</v>
      </c>
      <c r="N461" s="21">
        <v>184931.37</v>
      </c>
      <c r="O461" s="21">
        <v>184931.37</v>
      </c>
      <c r="P461" s="22" t="e">
        <f>VLOOKUP(Tabela1[[#This Row],[cdsubacao]],LDO!$B$2:$D$115,3,0)</f>
        <v>#N/A</v>
      </c>
      <c r="Q461" s="22" t="str">
        <f>CONCATENATE(Tabela1[[#This Row],[cdunidadegestora]]," - ",Tabela1[[#This Row],[nmunidadegestora]])</f>
        <v>230022 - Fundação  Catarinense de Cultura</v>
      </c>
      <c r="R461" s="22" t="str">
        <f>CONCATENATE(Tabela1[[#This Row],[cdfuncao]]," - ",Tabela1[[#This Row],[nmfuncao]])</f>
        <v>13 - Cultura</v>
      </c>
      <c r="S461" s="23" t="e">
        <f>VLOOKUP(Tabela1[[#This Row],[cdsubacao]],LDO!$B$2:$E$115,4,0)</f>
        <v>#N/A</v>
      </c>
      <c r="T461" s="23" t="str">
        <f>CONCATENATE(Tabela1[[#This Row],[cdprograma]]," - ",Tabela1[[#This Row],[nmprograma]])</f>
        <v>900 - Gestão Administrativa - Poder Executivo</v>
      </c>
    </row>
    <row r="462" spans="1:20" x14ac:dyDescent="0.25">
      <c r="A462">
        <v>160097</v>
      </c>
      <c r="B462" t="s">
        <v>181</v>
      </c>
      <c r="C462">
        <v>6</v>
      </c>
      <c r="D462" t="s">
        <v>182</v>
      </c>
      <c r="E462">
        <v>706</v>
      </c>
      <c r="F462" t="s">
        <v>183</v>
      </c>
      <c r="G462">
        <v>14157</v>
      </c>
      <c r="H462" t="s">
        <v>613</v>
      </c>
      <c r="I462">
        <v>44</v>
      </c>
      <c r="J462" t="s">
        <v>219</v>
      </c>
      <c r="K462" s="21">
        <v>5408884</v>
      </c>
      <c r="L462" s="21">
        <v>5226672.62</v>
      </c>
      <c r="M462" s="21">
        <v>2626425.13</v>
      </c>
      <c r="N462" s="21">
        <v>951009.73</v>
      </c>
      <c r="O462" s="21">
        <v>930363.75</v>
      </c>
      <c r="P462" s="22" t="e">
        <f>VLOOKUP(Tabela1[[#This Row],[cdsubacao]],LDO!$B$2:$D$115,3,0)</f>
        <v>#N/A</v>
      </c>
      <c r="Q462" s="22" t="str">
        <f>CONCATENATE(Tabela1[[#This Row],[cdunidadegestora]]," - ",Tabela1[[#This Row],[nmunidadegestora]])</f>
        <v>160097 - Fundo de Melhoria da Polícia Militar</v>
      </c>
      <c r="R462" s="22" t="str">
        <f>CONCATENATE(Tabela1[[#This Row],[cdfuncao]]," - ",Tabela1[[#This Row],[nmfuncao]])</f>
        <v>6 - Segurança Pública</v>
      </c>
      <c r="S462" s="23" t="e">
        <f>VLOOKUP(Tabela1[[#This Row],[cdsubacao]],LDO!$B$2:$E$115,4,0)</f>
        <v>#N/A</v>
      </c>
      <c r="T462" s="23" t="str">
        <f>CONCATENATE(Tabela1[[#This Row],[cdprograma]]," - ",Tabela1[[#This Row],[nmprograma]])</f>
        <v>706 - De Olho no Crime</v>
      </c>
    </row>
    <row r="463" spans="1:20" x14ac:dyDescent="0.25">
      <c r="A463">
        <v>470076</v>
      </c>
      <c r="B463" t="s">
        <v>240</v>
      </c>
      <c r="C463">
        <v>9</v>
      </c>
      <c r="D463" t="s">
        <v>162</v>
      </c>
      <c r="E463">
        <v>860</v>
      </c>
      <c r="F463" t="s">
        <v>241</v>
      </c>
      <c r="G463">
        <v>9360</v>
      </c>
      <c r="H463" t="s">
        <v>707</v>
      </c>
      <c r="I463">
        <v>31</v>
      </c>
      <c r="J463" t="s">
        <v>165</v>
      </c>
      <c r="K463" s="21">
        <v>1128155668</v>
      </c>
      <c r="L463" s="21">
        <v>980525269.46000004</v>
      </c>
      <c r="M463" s="21">
        <v>839588720.77999997</v>
      </c>
      <c r="N463" s="21">
        <v>839588720.77999997</v>
      </c>
      <c r="O463" s="21">
        <v>839588720.77999997</v>
      </c>
      <c r="P463" s="22" t="e">
        <f>VLOOKUP(Tabela1[[#This Row],[cdsubacao]],LDO!$B$2:$D$115,3,0)</f>
        <v>#N/A</v>
      </c>
      <c r="Q463" s="22" t="str">
        <f>CONCATENATE(Tabela1[[#This Row],[cdunidadegestora]]," - ",Tabela1[[#This Row],[nmunidadegestora]])</f>
        <v>470076 - Fundo Financeiro</v>
      </c>
      <c r="R463" s="22" t="str">
        <f>CONCATENATE(Tabela1[[#This Row],[cdfuncao]]," - ",Tabela1[[#This Row],[nmfuncao]])</f>
        <v>9 - Previdência Social</v>
      </c>
      <c r="S463" s="23" t="e">
        <f>VLOOKUP(Tabela1[[#This Row],[cdsubacao]],LDO!$B$2:$E$115,4,0)</f>
        <v>#N/A</v>
      </c>
      <c r="T463" s="23" t="str">
        <f>CONCATENATE(Tabela1[[#This Row],[cdprograma]]," - ",Tabela1[[#This Row],[nmprograma]])</f>
        <v>860 - Gestão Previdenciária</v>
      </c>
    </row>
    <row r="464" spans="1:20" x14ac:dyDescent="0.25">
      <c r="A464">
        <v>470022</v>
      </c>
      <c r="B464" t="s">
        <v>161</v>
      </c>
      <c r="C464">
        <v>9</v>
      </c>
      <c r="D464" t="s">
        <v>162</v>
      </c>
      <c r="E464">
        <v>860</v>
      </c>
      <c r="F464" t="s">
        <v>241</v>
      </c>
      <c r="G464">
        <v>2240</v>
      </c>
      <c r="H464" t="s">
        <v>708</v>
      </c>
      <c r="I464">
        <v>33</v>
      </c>
      <c r="J464" t="s">
        <v>160</v>
      </c>
      <c r="K464" s="21">
        <v>60000</v>
      </c>
      <c r="L464" s="21">
        <v>60000</v>
      </c>
      <c r="M464" s="21">
        <v>48318</v>
      </c>
      <c r="N464" s="21">
        <v>36479</v>
      </c>
      <c r="O464" s="21">
        <v>36479</v>
      </c>
      <c r="P464" s="22" t="e">
        <f>VLOOKUP(Tabela1[[#This Row],[cdsubacao]],LDO!$B$2:$D$115,3,0)</f>
        <v>#N/A</v>
      </c>
      <c r="Q464" s="22" t="str">
        <f>CONCATENATE(Tabela1[[#This Row],[cdunidadegestora]]," - ",Tabela1[[#This Row],[nmunidadegestora]])</f>
        <v>470022 - Instituto de Previdência do Estado de Santa Catarina</v>
      </c>
      <c r="R464" s="22" t="str">
        <f>CONCATENATE(Tabela1[[#This Row],[cdfuncao]]," - ",Tabela1[[#This Row],[nmfuncao]])</f>
        <v>9 - Previdência Social</v>
      </c>
      <c r="S464" s="23" t="e">
        <f>VLOOKUP(Tabela1[[#This Row],[cdsubacao]],LDO!$B$2:$E$115,4,0)</f>
        <v>#N/A</v>
      </c>
      <c r="T464" s="23" t="str">
        <f>CONCATENATE(Tabela1[[#This Row],[cdprograma]]," - ",Tabela1[[#This Row],[nmprograma]])</f>
        <v>860 - Gestão Previdenciária</v>
      </c>
    </row>
    <row r="465" spans="1:20" x14ac:dyDescent="0.25">
      <c r="A465">
        <v>230022</v>
      </c>
      <c r="B465" t="s">
        <v>294</v>
      </c>
      <c r="C465">
        <v>13</v>
      </c>
      <c r="D465" t="s">
        <v>295</v>
      </c>
      <c r="E465">
        <v>660</v>
      </c>
      <c r="F465" t="s">
        <v>331</v>
      </c>
      <c r="G465">
        <v>10734</v>
      </c>
      <c r="H465" t="s">
        <v>709</v>
      </c>
      <c r="I465">
        <v>33</v>
      </c>
      <c r="J465" t="s">
        <v>160</v>
      </c>
      <c r="K465" s="21">
        <v>8142775</v>
      </c>
      <c r="L465" s="21">
        <v>11492153.970000001</v>
      </c>
      <c r="M465" s="21">
        <v>10065180</v>
      </c>
      <c r="N465" s="21">
        <v>9988180</v>
      </c>
      <c r="O465" s="21">
        <v>9988180</v>
      </c>
      <c r="P465" s="22" t="e">
        <f>VLOOKUP(Tabela1[[#This Row],[cdsubacao]],LDO!$B$2:$D$115,3,0)</f>
        <v>#N/A</v>
      </c>
      <c r="Q465" s="22" t="str">
        <f>CONCATENATE(Tabela1[[#This Row],[cdunidadegestora]]," - ",Tabela1[[#This Row],[nmunidadegestora]])</f>
        <v>230022 - Fundação  Catarinense de Cultura</v>
      </c>
      <c r="R465" s="22" t="str">
        <f>CONCATENATE(Tabela1[[#This Row],[cdfuncao]]," - ",Tabela1[[#This Row],[nmfuncao]])</f>
        <v>13 - Cultura</v>
      </c>
      <c r="S465" s="23" t="e">
        <f>VLOOKUP(Tabela1[[#This Row],[cdsubacao]],LDO!$B$2:$E$115,4,0)</f>
        <v>#N/A</v>
      </c>
      <c r="T465" s="23" t="str">
        <f>CONCATENATE(Tabela1[[#This Row],[cdprograma]]," - ",Tabela1[[#This Row],[nmprograma]])</f>
        <v>660 - 2010, 2011, 2012, 2013, 2014, 2015, 2016, 2017, 2018, 2019: Pró-Cultura; 2020: Arte e Cultura</v>
      </c>
    </row>
    <row r="466" spans="1:20" x14ac:dyDescent="0.25">
      <c r="A466">
        <v>270024</v>
      </c>
      <c r="B466" t="s">
        <v>372</v>
      </c>
      <c r="C466">
        <v>12</v>
      </c>
      <c r="D466" t="s">
        <v>188</v>
      </c>
      <c r="E466">
        <v>230</v>
      </c>
      <c r="F466" t="s">
        <v>568</v>
      </c>
      <c r="G466">
        <v>3526</v>
      </c>
      <c r="H466" t="s">
        <v>710</v>
      </c>
      <c r="I466">
        <v>33</v>
      </c>
      <c r="J466" t="s">
        <v>160</v>
      </c>
      <c r="K466" s="21">
        <v>0</v>
      </c>
      <c r="L466" s="21">
        <v>649495.36</v>
      </c>
      <c r="M466" s="21">
        <v>649495.36</v>
      </c>
      <c r="N466" s="21">
        <v>649495.36</v>
      </c>
      <c r="O466" s="21">
        <v>649495.36</v>
      </c>
      <c r="P466" s="22" t="e">
        <f>VLOOKUP(Tabela1[[#This Row],[cdsubacao]],LDO!$B$2:$D$115,3,0)</f>
        <v>#N/A</v>
      </c>
      <c r="Q466" s="22" t="str">
        <f>CONCATENATE(Tabela1[[#This Row],[cdunidadegestora]]," - ",Tabela1[[#This Row],[nmunidadegestora]])</f>
        <v>270024 - Fundação de Amparo à Pesquisa e Inovação do Estado de Santa Catarina</v>
      </c>
      <c r="R466" s="22" t="str">
        <f>CONCATENATE(Tabela1[[#This Row],[cdfuncao]]," - ",Tabela1[[#This Row],[nmfuncao]])</f>
        <v>12 - Educação</v>
      </c>
      <c r="S466" s="23" t="e">
        <f>VLOOKUP(Tabela1[[#This Row],[cdsubacao]],LDO!$B$2:$E$115,4,0)</f>
        <v>#N/A</v>
      </c>
      <c r="T466" s="23" t="str">
        <f>CONCATENATE(Tabela1[[#This Row],[cdprograma]]," - ",Tabela1[[#This Row],[nmprograma]])</f>
        <v>230 - CTI - Fomento à Ciência, Tecnologia e Inovação</v>
      </c>
    </row>
    <row r="467" spans="1:20" x14ac:dyDescent="0.25">
      <c r="A467">
        <v>470092</v>
      </c>
      <c r="B467" t="s">
        <v>355</v>
      </c>
      <c r="C467">
        <v>4</v>
      </c>
      <c r="D467" t="s">
        <v>169</v>
      </c>
      <c r="E467">
        <v>900</v>
      </c>
      <c r="F467" t="s">
        <v>176</v>
      </c>
      <c r="G467">
        <v>3609</v>
      </c>
      <c r="H467" t="s">
        <v>711</v>
      </c>
      <c r="I467">
        <v>31</v>
      </c>
      <c r="J467" t="s">
        <v>165</v>
      </c>
      <c r="K467" s="21">
        <v>20315494</v>
      </c>
      <c r="L467" s="21">
        <v>23115494</v>
      </c>
      <c r="M467" s="21">
        <v>12776852.529999999</v>
      </c>
      <c r="N467" s="21">
        <v>9741328.8000000007</v>
      </c>
      <c r="O467" s="21">
        <v>9741328.8000000007</v>
      </c>
      <c r="P467" s="22" t="e">
        <f>VLOOKUP(Tabela1[[#This Row],[cdsubacao]],LDO!$B$2:$D$115,3,0)</f>
        <v>#N/A</v>
      </c>
      <c r="Q467" s="22" t="str">
        <f>CONCATENATE(Tabela1[[#This Row],[cdunidadegestora]]," - ",Tabela1[[#This Row],[nmunidadegestora]])</f>
        <v>470092 - Fundo do Plano de Saúde dos Servidores Públicos Estaduais</v>
      </c>
      <c r="R467" s="22" t="str">
        <f>CONCATENATE(Tabela1[[#This Row],[cdfuncao]]," - ",Tabela1[[#This Row],[nmfuncao]])</f>
        <v>4 - Administração</v>
      </c>
      <c r="S467" s="23" t="e">
        <f>VLOOKUP(Tabela1[[#This Row],[cdsubacao]],LDO!$B$2:$E$115,4,0)</f>
        <v>#N/A</v>
      </c>
      <c r="T467" s="23" t="str">
        <f>CONCATENATE(Tabela1[[#This Row],[cdprograma]]," - ",Tabela1[[#This Row],[nmprograma]])</f>
        <v>900 - Gestão Administrativa - Poder Executivo</v>
      </c>
    </row>
    <row r="468" spans="1:20" x14ac:dyDescent="0.25">
      <c r="A468">
        <v>530001</v>
      </c>
      <c r="B468" t="s">
        <v>178</v>
      </c>
      <c r="C468">
        <v>26</v>
      </c>
      <c r="D468" t="s">
        <v>179</v>
      </c>
      <c r="E468">
        <v>145</v>
      </c>
      <c r="F468" t="s">
        <v>381</v>
      </c>
      <c r="G468">
        <v>14512</v>
      </c>
      <c r="H468" t="s">
        <v>712</v>
      </c>
      <c r="I468">
        <v>44</v>
      </c>
      <c r="J468" t="s">
        <v>219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2" t="e">
        <f>VLOOKUP(Tabela1[[#This Row],[cdsubacao]],LDO!$B$2:$D$115,3,0)</f>
        <v>#N/A</v>
      </c>
      <c r="Q468" s="22" t="str">
        <f>CONCATENATE(Tabela1[[#This Row],[cdunidadegestora]]," - ",Tabela1[[#This Row],[nmunidadegestora]])</f>
        <v>530001 - Secretaria de Estado da Infraestrutura e Mobilidade</v>
      </c>
      <c r="R468" s="22" t="str">
        <f>CONCATENATE(Tabela1[[#This Row],[cdfuncao]]," - ",Tabela1[[#This Row],[nmfuncao]])</f>
        <v>26 - Transporte</v>
      </c>
      <c r="S468" s="23" t="e">
        <f>VLOOKUP(Tabela1[[#This Row],[cdsubacao]],LDO!$B$2:$E$115,4,0)</f>
        <v>#N/A</v>
      </c>
      <c r="T468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469" spans="1:20" x14ac:dyDescent="0.25">
      <c r="A469">
        <v>270095</v>
      </c>
      <c r="B469" t="s">
        <v>713</v>
      </c>
      <c r="C469">
        <v>18</v>
      </c>
      <c r="D469" t="s">
        <v>192</v>
      </c>
      <c r="E469">
        <v>348</v>
      </c>
      <c r="F469" t="s">
        <v>650</v>
      </c>
      <c r="G469">
        <v>11681</v>
      </c>
      <c r="H469" t="s">
        <v>714</v>
      </c>
      <c r="I469">
        <v>33</v>
      </c>
      <c r="J469" t="s">
        <v>160</v>
      </c>
      <c r="K469" s="21">
        <v>1676447</v>
      </c>
      <c r="L469" s="21">
        <v>857375.01</v>
      </c>
      <c r="M469" s="21">
        <v>232470.34</v>
      </c>
      <c r="N469" s="21">
        <v>232470.34</v>
      </c>
      <c r="O469" s="21">
        <v>232470.34</v>
      </c>
      <c r="P469" s="22" t="e">
        <f>VLOOKUP(Tabela1[[#This Row],[cdsubacao]],LDO!$B$2:$D$115,3,0)</f>
        <v>#N/A</v>
      </c>
      <c r="Q469" s="22" t="str">
        <f>CONCATENATE(Tabela1[[#This Row],[cdunidadegestora]]," - ",Tabela1[[#This Row],[nmunidadegestora]])</f>
        <v>270095 - Fundo Catarinense de Mudanças Climáticas</v>
      </c>
      <c r="R469" s="22" t="str">
        <f>CONCATENATE(Tabela1[[#This Row],[cdfuncao]]," - ",Tabela1[[#This Row],[nmfuncao]])</f>
        <v>18 - Gestão Ambiental</v>
      </c>
      <c r="S469" s="23" t="e">
        <f>VLOOKUP(Tabela1[[#This Row],[cdsubacao]],LDO!$B$2:$E$115,4,0)</f>
        <v>#N/A</v>
      </c>
      <c r="T469" s="23" t="str">
        <f>CONCATENATE(Tabela1[[#This Row],[cdprograma]]," - ",Tabela1[[#This Row],[nmprograma]])</f>
        <v>348 - Gestão Ambiental Estratégica</v>
      </c>
    </row>
    <row r="470" spans="1:20" x14ac:dyDescent="0.25">
      <c r="A470">
        <v>470093</v>
      </c>
      <c r="B470" t="s">
        <v>341</v>
      </c>
      <c r="C470">
        <v>4</v>
      </c>
      <c r="D470" t="s">
        <v>169</v>
      </c>
      <c r="E470">
        <v>900</v>
      </c>
      <c r="F470" t="s">
        <v>176</v>
      </c>
      <c r="G470">
        <v>12751</v>
      </c>
      <c r="H470" t="s">
        <v>597</v>
      </c>
      <c r="I470">
        <v>44</v>
      </c>
      <c r="J470" t="s">
        <v>219</v>
      </c>
      <c r="K470" s="21">
        <v>0</v>
      </c>
      <c r="L470" s="21">
        <v>37154.339999999997</v>
      </c>
      <c r="M470" s="21">
        <v>0</v>
      </c>
      <c r="N470" s="21">
        <v>0</v>
      </c>
      <c r="O470" s="21">
        <v>0</v>
      </c>
      <c r="P470" s="22" t="e">
        <f>VLOOKUP(Tabela1[[#This Row],[cdsubacao]],LDO!$B$2:$D$115,3,0)</f>
        <v>#N/A</v>
      </c>
      <c r="Q470" s="22" t="str">
        <f>CONCATENATE(Tabela1[[#This Row],[cdunidadegestora]]," - ",Tabela1[[#This Row],[nmunidadegestora]])</f>
        <v>470093 - Fundo Patrimonial</v>
      </c>
      <c r="R470" s="22" t="str">
        <f>CONCATENATE(Tabela1[[#This Row],[cdfuncao]]," - ",Tabela1[[#This Row],[nmfuncao]])</f>
        <v>4 - Administração</v>
      </c>
      <c r="S470" s="23" t="e">
        <f>VLOOKUP(Tabela1[[#This Row],[cdsubacao]],LDO!$B$2:$E$115,4,0)</f>
        <v>#N/A</v>
      </c>
      <c r="T470" s="23" t="str">
        <f>CONCATENATE(Tabela1[[#This Row],[cdprograma]]," - ",Tabela1[[#This Row],[nmprograma]])</f>
        <v>900 - Gestão Administrativa - Poder Executivo</v>
      </c>
    </row>
    <row r="471" spans="1:20" x14ac:dyDescent="0.25">
      <c r="A471">
        <v>520030</v>
      </c>
      <c r="B471" t="s">
        <v>403</v>
      </c>
      <c r="C471">
        <v>18</v>
      </c>
      <c r="D471" t="s">
        <v>192</v>
      </c>
      <c r="E471">
        <v>348</v>
      </c>
      <c r="F471" t="s">
        <v>650</v>
      </c>
      <c r="G471">
        <v>11681</v>
      </c>
      <c r="H471" t="s">
        <v>714</v>
      </c>
      <c r="I471">
        <v>33</v>
      </c>
      <c r="J471" t="s">
        <v>160</v>
      </c>
      <c r="K471" s="21">
        <v>0</v>
      </c>
      <c r="L471" s="21">
        <v>34480.99</v>
      </c>
      <c r="M471" s="21">
        <v>34413.699999999997</v>
      </c>
      <c r="N471" s="21">
        <v>33901.699999999997</v>
      </c>
      <c r="O471" s="21">
        <v>33901.699999999997</v>
      </c>
      <c r="P471" s="22" t="e">
        <f>VLOOKUP(Tabela1[[#This Row],[cdsubacao]],LDO!$B$2:$D$115,3,0)</f>
        <v>#N/A</v>
      </c>
      <c r="Q471" s="22" t="str">
        <f>CONCATENATE(Tabela1[[#This Row],[cdunidadegestora]]," - ",Tabela1[[#This Row],[nmunidadegestora]])</f>
        <v>520030 - Fundação Escola de Governo - ENA</v>
      </c>
      <c r="R471" s="22" t="str">
        <f>CONCATENATE(Tabela1[[#This Row],[cdfuncao]]," - ",Tabela1[[#This Row],[nmfuncao]])</f>
        <v>18 - Gestão Ambiental</v>
      </c>
      <c r="S471" s="23" t="e">
        <f>VLOOKUP(Tabela1[[#This Row],[cdsubacao]],LDO!$B$2:$E$115,4,0)</f>
        <v>#N/A</v>
      </c>
      <c r="T471" s="23" t="str">
        <f>CONCATENATE(Tabela1[[#This Row],[cdprograma]]," - ",Tabela1[[#This Row],[nmprograma]])</f>
        <v>348 - Gestão Ambiental Estratégica</v>
      </c>
    </row>
    <row r="472" spans="1:20" x14ac:dyDescent="0.25">
      <c r="A472">
        <v>410058</v>
      </c>
      <c r="B472" t="s">
        <v>243</v>
      </c>
      <c r="C472">
        <v>12</v>
      </c>
      <c r="D472" t="s">
        <v>188</v>
      </c>
      <c r="E472">
        <v>610</v>
      </c>
      <c r="F472" t="s">
        <v>189</v>
      </c>
      <c r="G472">
        <v>13891</v>
      </c>
      <c r="H472" t="s">
        <v>715</v>
      </c>
      <c r="I472">
        <v>33</v>
      </c>
      <c r="J472" t="s">
        <v>160</v>
      </c>
      <c r="K472" s="21">
        <v>1905273</v>
      </c>
      <c r="L472" s="21">
        <v>280766.68</v>
      </c>
      <c r="M472" s="21">
        <v>280766.68</v>
      </c>
      <c r="N472" s="21">
        <v>280766.68</v>
      </c>
      <c r="O472" s="21">
        <v>280766.68</v>
      </c>
      <c r="P472" s="22" t="e">
        <f>VLOOKUP(Tabela1[[#This Row],[cdsubacao]],LDO!$B$2:$D$115,3,0)</f>
        <v>#N/A</v>
      </c>
      <c r="Q472" s="22" t="str">
        <f>CONCATENATE(Tabela1[[#This Row],[cdunidadegestora]]," - ",Tabela1[[#This Row],[nmunidadegestora]])</f>
        <v>410058 - Agência de Desenvolvimento Regional de Joinville</v>
      </c>
      <c r="R472" s="22" t="str">
        <f>CONCATENATE(Tabela1[[#This Row],[cdfuncao]]," - ",Tabela1[[#This Row],[nmfuncao]])</f>
        <v>12 - Educação</v>
      </c>
      <c r="S472" s="23" t="e">
        <f>VLOOKUP(Tabela1[[#This Row],[cdsubacao]],LDO!$B$2:$E$115,4,0)</f>
        <v>#N/A</v>
      </c>
      <c r="T472" s="23" t="str">
        <f>CONCATENATE(Tabela1[[#This Row],[cdprograma]]," - ",Tabela1[[#This Row],[nmprograma]])</f>
        <v>610 - Educação Básica com Qualidade e Equidade</v>
      </c>
    </row>
    <row r="473" spans="1:20" x14ac:dyDescent="0.25">
      <c r="A473">
        <v>410041</v>
      </c>
      <c r="B473" t="s">
        <v>471</v>
      </c>
      <c r="C473">
        <v>12</v>
      </c>
      <c r="D473" t="s">
        <v>188</v>
      </c>
      <c r="E473">
        <v>610</v>
      </c>
      <c r="F473" t="s">
        <v>189</v>
      </c>
      <c r="G473">
        <v>13706</v>
      </c>
      <c r="H473" t="s">
        <v>716</v>
      </c>
      <c r="I473">
        <v>33</v>
      </c>
      <c r="J473" t="s">
        <v>160</v>
      </c>
      <c r="K473" s="21">
        <v>2827617</v>
      </c>
      <c r="L473" s="21">
        <v>285536.59999999998</v>
      </c>
      <c r="M473" s="21">
        <v>285536.59999999998</v>
      </c>
      <c r="N473" s="21">
        <v>285536.59999999998</v>
      </c>
      <c r="O473" s="21">
        <v>285536.59999999998</v>
      </c>
      <c r="P473" s="22" t="e">
        <f>VLOOKUP(Tabela1[[#This Row],[cdsubacao]],LDO!$B$2:$D$115,3,0)</f>
        <v>#N/A</v>
      </c>
      <c r="Q473" s="22" t="str">
        <f>CONCATENATE(Tabela1[[#This Row],[cdunidadegestora]]," - ",Tabela1[[#This Row],[nmunidadegestora]])</f>
        <v>410041 - Agência de Desenvolvimento Regional de Xanxerê</v>
      </c>
      <c r="R473" s="22" t="str">
        <f>CONCATENATE(Tabela1[[#This Row],[cdfuncao]]," - ",Tabela1[[#This Row],[nmfuncao]])</f>
        <v>12 - Educação</v>
      </c>
      <c r="S473" s="23" t="e">
        <f>VLOOKUP(Tabela1[[#This Row],[cdsubacao]],LDO!$B$2:$E$115,4,0)</f>
        <v>#N/A</v>
      </c>
      <c r="T473" s="23" t="str">
        <f>CONCATENATE(Tabela1[[#This Row],[cdprograma]]," - ",Tabela1[[#This Row],[nmprograma]])</f>
        <v>610 - Educação Básica com Qualidade e Equidade</v>
      </c>
    </row>
    <row r="474" spans="1:20" x14ac:dyDescent="0.25">
      <c r="A474">
        <v>410037</v>
      </c>
      <c r="B474" t="s">
        <v>195</v>
      </c>
      <c r="C474">
        <v>12</v>
      </c>
      <c r="D474" t="s">
        <v>188</v>
      </c>
      <c r="E474">
        <v>610</v>
      </c>
      <c r="F474" t="s">
        <v>189</v>
      </c>
      <c r="G474">
        <v>13620</v>
      </c>
      <c r="H474" t="s">
        <v>717</v>
      </c>
      <c r="I474">
        <v>33</v>
      </c>
      <c r="J474" t="s">
        <v>160</v>
      </c>
      <c r="K474" s="21">
        <v>490673</v>
      </c>
      <c r="L474" s="21">
        <v>9242.23</v>
      </c>
      <c r="M474" s="21">
        <v>9242.23</v>
      </c>
      <c r="N474" s="21">
        <v>9242.23</v>
      </c>
      <c r="O474" s="21">
        <v>9242.23</v>
      </c>
      <c r="P474" s="22" t="e">
        <f>VLOOKUP(Tabela1[[#This Row],[cdsubacao]],LDO!$B$2:$D$115,3,0)</f>
        <v>#N/A</v>
      </c>
      <c r="Q474" s="22" t="str">
        <f>CONCATENATE(Tabela1[[#This Row],[cdunidadegestora]]," - ",Tabela1[[#This Row],[nmunidadegestora]])</f>
        <v>410037 - Agência de Desenvolvimento Regional de São Miguel do Oeste</v>
      </c>
      <c r="R474" s="22" t="str">
        <f>CONCATENATE(Tabela1[[#This Row],[cdfuncao]]," - ",Tabela1[[#This Row],[nmfuncao]])</f>
        <v>12 - Educação</v>
      </c>
      <c r="S474" s="23" t="e">
        <f>VLOOKUP(Tabela1[[#This Row],[cdsubacao]],LDO!$B$2:$E$115,4,0)</f>
        <v>#N/A</v>
      </c>
      <c r="T474" s="23" t="str">
        <f>CONCATENATE(Tabela1[[#This Row],[cdprograma]]," - ",Tabela1[[#This Row],[nmprograma]])</f>
        <v>610 - Educação Básica com Qualidade e Equidade</v>
      </c>
    </row>
    <row r="475" spans="1:20" x14ac:dyDescent="0.25">
      <c r="A475">
        <v>410055</v>
      </c>
      <c r="B475" t="s">
        <v>447</v>
      </c>
      <c r="C475">
        <v>12</v>
      </c>
      <c r="D475" t="s">
        <v>188</v>
      </c>
      <c r="E475">
        <v>610</v>
      </c>
      <c r="F475" t="s">
        <v>189</v>
      </c>
      <c r="G475">
        <v>13795</v>
      </c>
      <c r="H475" t="s">
        <v>718</v>
      </c>
      <c r="I475">
        <v>44</v>
      </c>
      <c r="J475" t="s">
        <v>219</v>
      </c>
      <c r="K475" s="21">
        <v>58518</v>
      </c>
      <c r="L475" s="21">
        <v>0</v>
      </c>
      <c r="M475" s="21">
        <v>0</v>
      </c>
      <c r="N475" s="21">
        <v>0</v>
      </c>
      <c r="O475" s="21">
        <v>0</v>
      </c>
      <c r="P475" s="22" t="e">
        <f>VLOOKUP(Tabela1[[#This Row],[cdsubacao]],LDO!$B$2:$D$115,3,0)</f>
        <v>#N/A</v>
      </c>
      <c r="Q475" s="22" t="str">
        <f>CONCATENATE(Tabela1[[#This Row],[cdunidadegestora]]," - ",Tabela1[[#This Row],[nmunidadegestora]])</f>
        <v>410055 - Agência de Desenvolvimento Regional de Tubarão</v>
      </c>
      <c r="R475" s="22" t="str">
        <f>CONCATENATE(Tabela1[[#This Row],[cdfuncao]]," - ",Tabela1[[#This Row],[nmfuncao]])</f>
        <v>12 - Educação</v>
      </c>
      <c r="S475" s="23" t="e">
        <f>VLOOKUP(Tabela1[[#This Row],[cdsubacao]],LDO!$B$2:$E$115,4,0)</f>
        <v>#N/A</v>
      </c>
      <c r="T475" s="23" t="str">
        <f>CONCATENATE(Tabela1[[#This Row],[cdprograma]]," - ",Tabela1[[#This Row],[nmprograma]])</f>
        <v>610 - Educação Básica com Qualidade e Equidade</v>
      </c>
    </row>
    <row r="476" spans="1:20" x14ac:dyDescent="0.25">
      <c r="A476">
        <v>530025</v>
      </c>
      <c r="B476" t="s">
        <v>238</v>
      </c>
      <c r="C476">
        <v>26</v>
      </c>
      <c r="D476" t="s">
        <v>179</v>
      </c>
      <c r="E476">
        <v>110</v>
      </c>
      <c r="F476" t="s">
        <v>1430</v>
      </c>
      <c r="G476">
        <v>335</v>
      </c>
      <c r="H476" t="s">
        <v>719</v>
      </c>
      <c r="I476">
        <v>44</v>
      </c>
      <c r="J476" t="s">
        <v>219</v>
      </c>
      <c r="K476" s="21">
        <v>33100000</v>
      </c>
      <c r="L476" s="21">
        <v>12144014.27</v>
      </c>
      <c r="M476" s="21">
        <v>12144014.27</v>
      </c>
      <c r="N476" s="21">
        <v>12144014.27</v>
      </c>
      <c r="O476" s="21">
        <v>12144014.27</v>
      </c>
      <c r="P476" s="22" t="str">
        <f>VLOOKUP(Tabela1[[#This Row],[cdsubacao]],LDO!$B$2:$D$115,3,0)</f>
        <v>LDO</v>
      </c>
      <c r="Q476" s="22" t="str">
        <f>CONCATENATE(Tabela1[[#This Row],[cdunidadegestora]]," - ",Tabela1[[#This Row],[nmunidadegestora]])</f>
        <v>530025 - Departamento Estadual de Infraestrutura</v>
      </c>
      <c r="R476" s="22" t="str">
        <f>CONCATENATE(Tabela1[[#This Row],[cdfuncao]]," - ",Tabela1[[#This Row],[nmfuncao]])</f>
        <v>26 - Transporte</v>
      </c>
      <c r="S476" s="23" t="str">
        <f>VLOOKUP(Tabela1[[#This Row],[cdsubacao]],LDO!$B$2:$E$115,4,0)</f>
        <v>335 - Pavimentação da SC-477, trecho Papanduva - Entroncamento SC-114, Itaió – Moema - Dr. Pedrinho</v>
      </c>
      <c r="T476" s="23" t="str">
        <f>CONCATENATE(Tabela1[[#This Row],[cdprograma]]," - ",Tabela1[[#This Row],[nmprograma]])</f>
        <v>110 - Construção de Rodovias</v>
      </c>
    </row>
    <row r="477" spans="1:20" x14ac:dyDescent="0.25">
      <c r="A477">
        <v>410053</v>
      </c>
      <c r="B477" t="s">
        <v>457</v>
      </c>
      <c r="C477">
        <v>12</v>
      </c>
      <c r="D477" t="s">
        <v>188</v>
      </c>
      <c r="E477">
        <v>610</v>
      </c>
      <c r="F477" t="s">
        <v>189</v>
      </c>
      <c r="G477">
        <v>13697</v>
      </c>
      <c r="H477" t="s">
        <v>720</v>
      </c>
      <c r="I477">
        <v>33</v>
      </c>
      <c r="J477" t="s">
        <v>160</v>
      </c>
      <c r="K477" s="21">
        <v>550878</v>
      </c>
      <c r="L477" s="21">
        <v>521.9</v>
      </c>
      <c r="M477" s="21">
        <v>521.9</v>
      </c>
      <c r="N477" s="21">
        <v>521.9</v>
      </c>
      <c r="O477" s="21">
        <v>521.9</v>
      </c>
      <c r="P477" s="22" t="e">
        <f>VLOOKUP(Tabela1[[#This Row],[cdsubacao]],LDO!$B$2:$D$115,3,0)</f>
        <v>#N/A</v>
      </c>
      <c r="Q477" s="22" t="str">
        <f>CONCATENATE(Tabela1[[#This Row],[cdunidadegestora]]," - ",Tabela1[[#This Row],[nmunidadegestora]])</f>
        <v>410053 - Agência de Desenvolvimento Regional de Itajai</v>
      </c>
      <c r="R477" s="22" t="str">
        <f>CONCATENATE(Tabela1[[#This Row],[cdfuncao]]," - ",Tabela1[[#This Row],[nmfuncao]])</f>
        <v>12 - Educação</v>
      </c>
      <c r="S477" s="23" t="e">
        <f>VLOOKUP(Tabela1[[#This Row],[cdsubacao]],LDO!$B$2:$E$115,4,0)</f>
        <v>#N/A</v>
      </c>
      <c r="T477" s="23" t="str">
        <f>CONCATENATE(Tabela1[[#This Row],[cdprograma]]," - ",Tabela1[[#This Row],[nmprograma]])</f>
        <v>610 - Educação Básica com Qualidade e Equidade</v>
      </c>
    </row>
    <row r="478" spans="1:20" x14ac:dyDescent="0.25">
      <c r="A478">
        <v>270024</v>
      </c>
      <c r="B478" t="s">
        <v>372</v>
      </c>
      <c r="C478">
        <v>12</v>
      </c>
      <c r="D478" t="s">
        <v>188</v>
      </c>
      <c r="E478">
        <v>230</v>
      </c>
      <c r="F478" t="s">
        <v>568</v>
      </c>
      <c r="G478">
        <v>3526</v>
      </c>
      <c r="H478" t="s">
        <v>710</v>
      </c>
      <c r="I478">
        <v>44</v>
      </c>
      <c r="J478" t="s">
        <v>219</v>
      </c>
      <c r="K478" s="21">
        <v>0</v>
      </c>
      <c r="L478" s="21">
        <v>1120558.33</v>
      </c>
      <c r="M478" s="21">
        <v>1120558.33</v>
      </c>
      <c r="N478" s="21">
        <v>1120558.33</v>
      </c>
      <c r="O478" s="21">
        <v>1120558.33</v>
      </c>
      <c r="P478" s="22" t="e">
        <f>VLOOKUP(Tabela1[[#This Row],[cdsubacao]],LDO!$B$2:$D$115,3,0)</f>
        <v>#N/A</v>
      </c>
      <c r="Q478" s="22" t="str">
        <f>CONCATENATE(Tabela1[[#This Row],[cdunidadegestora]]," - ",Tabela1[[#This Row],[nmunidadegestora]])</f>
        <v>270024 - Fundação de Amparo à Pesquisa e Inovação do Estado de Santa Catarina</v>
      </c>
      <c r="R478" s="22" t="str">
        <f>CONCATENATE(Tabela1[[#This Row],[cdfuncao]]," - ",Tabela1[[#This Row],[nmfuncao]])</f>
        <v>12 - Educação</v>
      </c>
      <c r="S478" s="23" t="e">
        <f>VLOOKUP(Tabela1[[#This Row],[cdsubacao]],LDO!$B$2:$E$115,4,0)</f>
        <v>#N/A</v>
      </c>
      <c r="T478" s="23" t="str">
        <f>CONCATENATE(Tabela1[[#This Row],[cdprograma]]," - ",Tabela1[[#This Row],[nmprograma]])</f>
        <v>230 - CTI - Fomento à Ciência, Tecnologia e Inovação</v>
      </c>
    </row>
    <row r="479" spans="1:20" x14ac:dyDescent="0.25">
      <c r="A479">
        <v>410060</v>
      </c>
      <c r="B479" t="s">
        <v>168</v>
      </c>
      <c r="C479">
        <v>12</v>
      </c>
      <c r="D479" t="s">
        <v>188</v>
      </c>
      <c r="E479">
        <v>610</v>
      </c>
      <c r="F479" t="s">
        <v>189</v>
      </c>
      <c r="G479">
        <v>13889</v>
      </c>
      <c r="H479" t="s">
        <v>721</v>
      </c>
      <c r="I479">
        <v>44</v>
      </c>
      <c r="J479" t="s">
        <v>219</v>
      </c>
      <c r="K479" s="21">
        <v>69872</v>
      </c>
      <c r="L479" s="21">
        <v>0</v>
      </c>
      <c r="M479" s="21">
        <v>0</v>
      </c>
      <c r="N479" s="21">
        <v>0</v>
      </c>
      <c r="O479" s="21">
        <v>0</v>
      </c>
      <c r="P479" s="22" t="e">
        <f>VLOOKUP(Tabela1[[#This Row],[cdsubacao]],LDO!$B$2:$D$115,3,0)</f>
        <v>#N/A</v>
      </c>
      <c r="Q479" s="22" t="str">
        <f>CONCATENATE(Tabela1[[#This Row],[cdunidadegestora]]," - ",Tabela1[[#This Row],[nmunidadegestora]])</f>
        <v>410060 - Agência de Desenvolvimento Regional de Mafra</v>
      </c>
      <c r="R479" s="22" t="str">
        <f>CONCATENATE(Tabela1[[#This Row],[cdfuncao]]," - ",Tabela1[[#This Row],[nmfuncao]])</f>
        <v>12 - Educação</v>
      </c>
      <c r="S479" s="23" t="e">
        <f>VLOOKUP(Tabela1[[#This Row],[cdsubacao]],LDO!$B$2:$E$115,4,0)</f>
        <v>#N/A</v>
      </c>
      <c r="T479" s="23" t="str">
        <f>CONCATENATE(Tabela1[[#This Row],[cdprograma]]," - ",Tabela1[[#This Row],[nmprograma]])</f>
        <v>610 - Educação Básica com Qualidade e Equidade</v>
      </c>
    </row>
    <row r="480" spans="1:20" x14ac:dyDescent="0.25">
      <c r="A480">
        <v>160085</v>
      </c>
      <c r="B480" t="s">
        <v>314</v>
      </c>
      <c r="C480">
        <v>6</v>
      </c>
      <c r="D480" t="s">
        <v>182</v>
      </c>
      <c r="E480">
        <v>705</v>
      </c>
      <c r="F480" t="s">
        <v>486</v>
      </c>
      <c r="G480">
        <v>11906</v>
      </c>
      <c r="H480" t="s">
        <v>722</v>
      </c>
      <c r="I480">
        <v>33</v>
      </c>
      <c r="J480" t="s">
        <v>160</v>
      </c>
      <c r="K480" s="21">
        <v>35000</v>
      </c>
      <c r="L480" s="21">
        <v>500</v>
      </c>
      <c r="M480" s="21">
        <v>0</v>
      </c>
      <c r="N480" s="21">
        <v>0</v>
      </c>
      <c r="O480" s="21">
        <v>0</v>
      </c>
      <c r="P480" s="22" t="e">
        <f>VLOOKUP(Tabela1[[#This Row],[cdsubacao]],LDO!$B$2:$D$115,3,0)</f>
        <v>#N/A</v>
      </c>
      <c r="Q480" s="22" t="str">
        <f>CONCATENATE(Tabela1[[#This Row],[cdunidadegestora]]," - ",Tabela1[[#This Row],[nmunidadegestora]])</f>
        <v>160085 - Fundo de Melhoria do Corpo de Bombeiros Militar</v>
      </c>
      <c r="R480" s="22" t="str">
        <f>CONCATENATE(Tabela1[[#This Row],[cdfuncao]]," - ",Tabela1[[#This Row],[nmfuncao]])</f>
        <v>6 - Segurança Pública</v>
      </c>
      <c r="S480" s="23" t="e">
        <f>VLOOKUP(Tabela1[[#This Row],[cdsubacao]],LDO!$B$2:$E$115,4,0)</f>
        <v>#N/A</v>
      </c>
      <c r="T480" s="23" t="str">
        <f>CONCATENATE(Tabela1[[#This Row],[cdprograma]]," - ",Tabela1[[#This Row],[nmprograma]])</f>
        <v>705 - Segurança Cidadã</v>
      </c>
    </row>
    <row r="481" spans="1:20" x14ac:dyDescent="0.25">
      <c r="A481">
        <v>470093</v>
      </c>
      <c r="B481" t="s">
        <v>341</v>
      </c>
      <c r="C481">
        <v>4</v>
      </c>
      <c r="D481" t="s">
        <v>169</v>
      </c>
      <c r="E481">
        <v>900</v>
      </c>
      <c r="F481" t="s">
        <v>176</v>
      </c>
      <c r="G481">
        <v>10987</v>
      </c>
      <c r="H481" t="s">
        <v>723</v>
      </c>
      <c r="I481">
        <v>44</v>
      </c>
      <c r="J481" t="s">
        <v>219</v>
      </c>
      <c r="K481" s="21">
        <v>456329</v>
      </c>
      <c r="L481" s="21">
        <v>210184.95</v>
      </c>
      <c r="M481" s="21">
        <v>53855.95</v>
      </c>
      <c r="N481" s="21">
        <v>48225.95</v>
      </c>
      <c r="O481" s="21">
        <v>48225.95</v>
      </c>
      <c r="P481" s="22" t="e">
        <f>VLOOKUP(Tabela1[[#This Row],[cdsubacao]],LDO!$B$2:$D$115,3,0)</f>
        <v>#N/A</v>
      </c>
      <c r="Q481" s="22" t="str">
        <f>CONCATENATE(Tabela1[[#This Row],[cdunidadegestora]]," - ",Tabela1[[#This Row],[nmunidadegestora]])</f>
        <v>470093 - Fundo Patrimonial</v>
      </c>
      <c r="R481" s="22" t="str">
        <f>CONCATENATE(Tabela1[[#This Row],[cdfuncao]]," - ",Tabela1[[#This Row],[nmfuncao]])</f>
        <v>4 - Administração</v>
      </c>
      <c r="S481" s="23" t="e">
        <f>VLOOKUP(Tabela1[[#This Row],[cdsubacao]],LDO!$B$2:$E$115,4,0)</f>
        <v>#N/A</v>
      </c>
      <c r="T481" s="23" t="str">
        <f>CONCATENATE(Tabela1[[#This Row],[cdprograma]]," - ",Tabela1[[#This Row],[nmprograma]])</f>
        <v>900 - Gestão Administrativa - Poder Executivo</v>
      </c>
    </row>
    <row r="482" spans="1:20" x14ac:dyDescent="0.25">
      <c r="A482">
        <v>470093</v>
      </c>
      <c r="B482" t="s">
        <v>341</v>
      </c>
      <c r="C482">
        <v>4</v>
      </c>
      <c r="D482" t="s">
        <v>169</v>
      </c>
      <c r="E482">
        <v>900</v>
      </c>
      <c r="F482" t="s">
        <v>176</v>
      </c>
      <c r="G482">
        <v>12753</v>
      </c>
      <c r="H482" t="s">
        <v>396</v>
      </c>
      <c r="I482">
        <v>44</v>
      </c>
      <c r="J482" t="s">
        <v>219</v>
      </c>
      <c r="K482" s="21">
        <v>5704113</v>
      </c>
      <c r="L482" s="21">
        <v>5459110.3700000001</v>
      </c>
      <c r="M482" s="21">
        <v>0</v>
      </c>
      <c r="N482" s="21">
        <v>0</v>
      </c>
      <c r="O482" s="21">
        <v>0</v>
      </c>
      <c r="P482" s="22" t="e">
        <f>VLOOKUP(Tabela1[[#This Row],[cdsubacao]],LDO!$B$2:$D$115,3,0)</f>
        <v>#N/A</v>
      </c>
      <c r="Q482" s="22" t="str">
        <f>CONCATENATE(Tabela1[[#This Row],[cdunidadegestora]]," - ",Tabela1[[#This Row],[nmunidadegestora]])</f>
        <v>470093 - Fundo Patrimonial</v>
      </c>
      <c r="R482" s="22" t="str">
        <f>CONCATENATE(Tabela1[[#This Row],[cdfuncao]]," - ",Tabela1[[#This Row],[nmfuncao]])</f>
        <v>4 - Administração</v>
      </c>
      <c r="S482" s="23" t="e">
        <f>VLOOKUP(Tabela1[[#This Row],[cdsubacao]],LDO!$B$2:$E$115,4,0)</f>
        <v>#N/A</v>
      </c>
      <c r="T482" s="23" t="str">
        <f>CONCATENATE(Tabela1[[#This Row],[cdprograma]]," - ",Tabela1[[#This Row],[nmprograma]])</f>
        <v>900 - Gestão Administrativa - Poder Executivo</v>
      </c>
    </row>
    <row r="483" spans="1:20" x14ac:dyDescent="0.25">
      <c r="A483">
        <v>520030</v>
      </c>
      <c r="B483" t="s">
        <v>403</v>
      </c>
      <c r="C483">
        <v>4</v>
      </c>
      <c r="D483" t="s">
        <v>169</v>
      </c>
      <c r="E483">
        <v>900</v>
      </c>
      <c r="F483" t="s">
        <v>176</v>
      </c>
      <c r="G483">
        <v>2899</v>
      </c>
      <c r="H483" t="s">
        <v>600</v>
      </c>
      <c r="I483">
        <v>33</v>
      </c>
      <c r="J483" t="s">
        <v>160</v>
      </c>
      <c r="K483" s="21">
        <v>0</v>
      </c>
      <c r="L483" s="21">
        <v>37229.32</v>
      </c>
      <c r="M483" s="21">
        <v>37229.32</v>
      </c>
      <c r="N483" s="21">
        <v>18614.66</v>
      </c>
      <c r="O483" s="21">
        <v>18614.66</v>
      </c>
      <c r="P483" s="22" t="e">
        <f>VLOOKUP(Tabela1[[#This Row],[cdsubacao]],LDO!$B$2:$D$115,3,0)</f>
        <v>#N/A</v>
      </c>
      <c r="Q483" s="22" t="str">
        <f>CONCATENATE(Tabela1[[#This Row],[cdunidadegestora]]," - ",Tabela1[[#This Row],[nmunidadegestora]])</f>
        <v>520030 - Fundação Escola de Governo - ENA</v>
      </c>
      <c r="R483" s="22" t="str">
        <f>CONCATENATE(Tabela1[[#This Row],[cdfuncao]]," - ",Tabela1[[#This Row],[nmfuncao]])</f>
        <v>4 - Administração</v>
      </c>
      <c r="S483" s="23" t="e">
        <f>VLOOKUP(Tabela1[[#This Row],[cdsubacao]],LDO!$B$2:$E$115,4,0)</f>
        <v>#N/A</v>
      </c>
      <c r="T483" s="23" t="str">
        <f>CONCATENATE(Tabela1[[#This Row],[cdprograma]]," - ",Tabela1[[#This Row],[nmprograma]])</f>
        <v>900 - Gestão Administrativa - Poder Executivo</v>
      </c>
    </row>
    <row r="484" spans="1:20" x14ac:dyDescent="0.25">
      <c r="A484">
        <v>410055</v>
      </c>
      <c r="B484" t="s">
        <v>447</v>
      </c>
      <c r="C484">
        <v>12</v>
      </c>
      <c r="D484" t="s">
        <v>188</v>
      </c>
      <c r="E484">
        <v>625</v>
      </c>
      <c r="F484" t="s">
        <v>196</v>
      </c>
      <c r="G484">
        <v>13779</v>
      </c>
      <c r="H484" t="s">
        <v>724</v>
      </c>
      <c r="I484">
        <v>33</v>
      </c>
      <c r="J484" t="s">
        <v>160</v>
      </c>
      <c r="K484" s="21">
        <v>229572</v>
      </c>
      <c r="L484" s="21">
        <v>0</v>
      </c>
      <c r="M484" s="21">
        <v>0</v>
      </c>
      <c r="N484" s="21">
        <v>0</v>
      </c>
      <c r="O484" s="21">
        <v>0</v>
      </c>
      <c r="P484" s="22" t="e">
        <f>VLOOKUP(Tabela1[[#This Row],[cdsubacao]],LDO!$B$2:$D$115,3,0)</f>
        <v>#N/A</v>
      </c>
      <c r="Q484" s="22" t="str">
        <f>CONCATENATE(Tabela1[[#This Row],[cdunidadegestora]]," - ",Tabela1[[#This Row],[nmunidadegestora]])</f>
        <v>410055 - Agência de Desenvolvimento Regional de Tubarão</v>
      </c>
      <c r="R484" s="22" t="str">
        <f>CONCATENATE(Tabela1[[#This Row],[cdfuncao]]," - ",Tabela1[[#This Row],[nmfuncao]])</f>
        <v>12 - Educação</v>
      </c>
      <c r="S484" s="23" t="e">
        <f>VLOOKUP(Tabela1[[#This Row],[cdsubacao]],LDO!$B$2:$E$115,4,0)</f>
        <v>#N/A</v>
      </c>
      <c r="T484" s="23" t="str">
        <f>CONCATENATE(Tabela1[[#This Row],[cdprograma]]," - ",Tabela1[[#This Row],[nmprograma]])</f>
        <v>625 - Valorização dos Profissionais da Educação</v>
      </c>
    </row>
    <row r="485" spans="1:20" x14ac:dyDescent="0.25">
      <c r="A485">
        <v>410043</v>
      </c>
      <c r="B485" t="s">
        <v>185</v>
      </c>
      <c r="C485">
        <v>4</v>
      </c>
      <c r="D485" t="s">
        <v>169</v>
      </c>
      <c r="E485">
        <v>850</v>
      </c>
      <c r="F485" t="s">
        <v>163</v>
      </c>
      <c r="G485">
        <v>13731</v>
      </c>
      <c r="H485" t="s">
        <v>725</v>
      </c>
      <c r="I485">
        <v>33</v>
      </c>
      <c r="J485" t="s">
        <v>160</v>
      </c>
      <c r="K485" s="21">
        <v>145964</v>
      </c>
      <c r="L485" s="21">
        <v>71043.03</v>
      </c>
      <c r="M485" s="21">
        <v>71043.03</v>
      </c>
      <c r="N485" s="21">
        <v>71043.03</v>
      </c>
      <c r="O485" s="21">
        <v>71043.03</v>
      </c>
      <c r="P485" s="22" t="e">
        <f>VLOOKUP(Tabela1[[#This Row],[cdsubacao]],LDO!$B$2:$D$115,3,0)</f>
        <v>#N/A</v>
      </c>
      <c r="Q485" s="22" t="str">
        <f>CONCATENATE(Tabela1[[#This Row],[cdunidadegestora]]," - ",Tabela1[[#This Row],[nmunidadegestora]])</f>
        <v>410043 - Agência de Desenvolvimento Regional de Joaçaba</v>
      </c>
      <c r="R485" s="22" t="str">
        <f>CONCATENATE(Tabela1[[#This Row],[cdfuncao]]," - ",Tabela1[[#This Row],[nmfuncao]])</f>
        <v>4 - Administração</v>
      </c>
      <c r="S485" s="23" t="e">
        <f>VLOOKUP(Tabela1[[#This Row],[cdsubacao]],LDO!$B$2:$E$115,4,0)</f>
        <v>#N/A</v>
      </c>
      <c r="T48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86" spans="1:20" x14ac:dyDescent="0.25">
      <c r="A486">
        <v>410059</v>
      </c>
      <c r="B486" t="s">
        <v>408</v>
      </c>
      <c r="C486">
        <v>4</v>
      </c>
      <c r="D486" t="s">
        <v>169</v>
      </c>
      <c r="E486">
        <v>850</v>
      </c>
      <c r="F486" t="s">
        <v>163</v>
      </c>
      <c r="G486">
        <v>13953</v>
      </c>
      <c r="H486" t="s">
        <v>674</v>
      </c>
      <c r="I486">
        <v>33</v>
      </c>
      <c r="J486" t="s">
        <v>160</v>
      </c>
      <c r="K486" s="21">
        <v>88945</v>
      </c>
      <c r="L486" s="21">
        <v>26642.63</v>
      </c>
      <c r="M486" s="21">
        <v>26642.63</v>
      </c>
      <c r="N486" s="21">
        <v>26642.63</v>
      </c>
      <c r="O486" s="21">
        <v>26642.63</v>
      </c>
      <c r="P486" s="22" t="e">
        <f>VLOOKUP(Tabela1[[#This Row],[cdsubacao]],LDO!$B$2:$D$115,3,0)</f>
        <v>#N/A</v>
      </c>
      <c r="Q486" s="22" t="str">
        <f>CONCATENATE(Tabela1[[#This Row],[cdunidadegestora]]," - ",Tabela1[[#This Row],[nmunidadegestora]])</f>
        <v>410059 - Agência de Desenvolvimento Regional de Jaraguá do Sul</v>
      </c>
      <c r="R486" s="22" t="str">
        <f>CONCATENATE(Tabela1[[#This Row],[cdfuncao]]," - ",Tabela1[[#This Row],[nmfuncao]])</f>
        <v>4 - Administração</v>
      </c>
      <c r="S486" s="23" t="e">
        <f>VLOOKUP(Tabela1[[#This Row],[cdsubacao]],LDO!$B$2:$E$115,4,0)</f>
        <v>#N/A</v>
      </c>
      <c r="T48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87" spans="1:20" x14ac:dyDescent="0.25">
      <c r="A487">
        <v>160085</v>
      </c>
      <c r="B487" t="s">
        <v>314</v>
      </c>
      <c r="C487">
        <v>10</v>
      </c>
      <c r="D487" t="s">
        <v>158</v>
      </c>
      <c r="E487">
        <v>430</v>
      </c>
      <c r="F487" t="s">
        <v>159</v>
      </c>
      <c r="G487">
        <v>9375</v>
      </c>
      <c r="H487" t="s">
        <v>726</v>
      </c>
      <c r="I487">
        <v>33</v>
      </c>
      <c r="J487" t="s">
        <v>160</v>
      </c>
      <c r="K487" s="21">
        <v>0</v>
      </c>
      <c r="L487" s="21">
        <v>3453487.86</v>
      </c>
      <c r="M487" s="21">
        <v>3453487.86</v>
      </c>
      <c r="N487" s="21">
        <v>3152999.34</v>
      </c>
      <c r="O487" s="21">
        <v>3132937.31</v>
      </c>
      <c r="P487" s="22" t="e">
        <f>VLOOKUP(Tabela1[[#This Row],[cdsubacao]],LDO!$B$2:$D$115,3,0)</f>
        <v>#N/A</v>
      </c>
      <c r="Q487" s="22" t="str">
        <f>CONCATENATE(Tabela1[[#This Row],[cdunidadegestora]]," - ",Tabela1[[#This Row],[nmunidadegestora]])</f>
        <v>160085 - Fundo de Melhoria do Corpo de Bombeiros Militar</v>
      </c>
      <c r="R487" s="22" t="str">
        <f>CONCATENATE(Tabela1[[#This Row],[cdfuncao]]," - ",Tabela1[[#This Row],[nmfuncao]])</f>
        <v>10 - Saúde</v>
      </c>
      <c r="S487" s="23" t="e">
        <f>VLOOKUP(Tabela1[[#This Row],[cdsubacao]],LDO!$B$2:$E$115,4,0)</f>
        <v>#N/A</v>
      </c>
      <c r="T487" s="23" t="str">
        <f>CONCATENATE(Tabela1[[#This Row],[cdprograma]]," - ",Tabela1[[#This Row],[nmprograma]])</f>
        <v>430 - Atenção de Média e Alta Complexidade Ambulatorial e Hospitalar</v>
      </c>
    </row>
    <row r="488" spans="1:20" x14ac:dyDescent="0.25">
      <c r="A488">
        <v>270021</v>
      </c>
      <c r="B488" t="s">
        <v>191</v>
      </c>
      <c r="C488">
        <v>18</v>
      </c>
      <c r="D488" t="s">
        <v>192</v>
      </c>
      <c r="E488">
        <v>348</v>
      </c>
      <c r="F488" t="s">
        <v>650</v>
      </c>
      <c r="G488">
        <v>11681</v>
      </c>
      <c r="H488" t="s">
        <v>714</v>
      </c>
      <c r="I488">
        <v>33</v>
      </c>
      <c r="J488" t="s">
        <v>160</v>
      </c>
      <c r="K488" s="21">
        <v>0</v>
      </c>
      <c r="L488" s="21">
        <v>780000</v>
      </c>
      <c r="M488" s="21">
        <v>780000</v>
      </c>
      <c r="N488" s="21">
        <v>641771.68000000005</v>
      </c>
      <c r="O488" s="21">
        <v>641771.68000000005</v>
      </c>
      <c r="P488" s="22" t="e">
        <f>VLOOKUP(Tabela1[[#This Row],[cdsubacao]],LDO!$B$2:$D$115,3,0)</f>
        <v>#N/A</v>
      </c>
      <c r="Q488" s="22" t="str">
        <f>CONCATENATE(Tabela1[[#This Row],[cdunidadegestora]]," - ",Tabela1[[#This Row],[nmunidadegestora]])</f>
        <v>270021 - Instituto do Meio Ambiente do Estado de Santa Catarina - IMA</v>
      </c>
      <c r="R488" s="22" t="str">
        <f>CONCATENATE(Tabela1[[#This Row],[cdfuncao]]," - ",Tabela1[[#This Row],[nmfuncao]])</f>
        <v>18 - Gestão Ambiental</v>
      </c>
      <c r="S488" s="23" t="e">
        <f>VLOOKUP(Tabela1[[#This Row],[cdsubacao]],LDO!$B$2:$E$115,4,0)</f>
        <v>#N/A</v>
      </c>
      <c r="T488" s="23" t="str">
        <f>CONCATENATE(Tabela1[[#This Row],[cdprograma]]," - ",Tabela1[[#This Row],[nmprograma]])</f>
        <v>348 - Gestão Ambiental Estratégica</v>
      </c>
    </row>
    <row r="489" spans="1:20" x14ac:dyDescent="0.25">
      <c r="A489">
        <v>160084</v>
      </c>
      <c r="B489" t="s">
        <v>370</v>
      </c>
      <c r="C489">
        <v>6</v>
      </c>
      <c r="D489" t="s">
        <v>182</v>
      </c>
      <c r="E489">
        <v>708</v>
      </c>
      <c r="F489" t="s">
        <v>615</v>
      </c>
      <c r="G489">
        <v>11775</v>
      </c>
      <c r="H489" t="s">
        <v>727</v>
      </c>
      <c r="I489">
        <v>33</v>
      </c>
      <c r="J489" t="s">
        <v>160</v>
      </c>
      <c r="K489" s="21">
        <v>100000</v>
      </c>
      <c r="L489" s="21">
        <v>224620.01</v>
      </c>
      <c r="M489" s="21">
        <v>224620.01</v>
      </c>
      <c r="N489" s="21">
        <v>224620.01</v>
      </c>
      <c r="O489" s="21">
        <v>224620.01</v>
      </c>
      <c r="P489" s="22" t="e">
        <f>VLOOKUP(Tabela1[[#This Row],[cdsubacao]],LDO!$B$2:$D$115,3,0)</f>
        <v>#N/A</v>
      </c>
      <c r="Q489" s="22" t="str">
        <f>CONCATENATE(Tabela1[[#This Row],[cdunidadegestora]]," - ",Tabela1[[#This Row],[nmunidadegestora]])</f>
        <v>160084 - Fundo de Melhoria da Polícia Civil</v>
      </c>
      <c r="R489" s="22" t="str">
        <f>CONCATENATE(Tabela1[[#This Row],[cdfuncao]]," - ",Tabela1[[#This Row],[nmfuncao]])</f>
        <v>6 - Segurança Pública</v>
      </c>
      <c r="S489" s="23" t="e">
        <f>VLOOKUP(Tabela1[[#This Row],[cdsubacao]],LDO!$B$2:$E$115,4,0)</f>
        <v>#N/A</v>
      </c>
      <c r="T489" s="23" t="str">
        <f>CONCATENATE(Tabela1[[#This Row],[cdprograma]]," - ",Tabela1[[#This Row],[nmprograma]])</f>
        <v>708 - Valorização do Servidor - Segurança Pública</v>
      </c>
    </row>
    <row r="490" spans="1:20" x14ac:dyDescent="0.25">
      <c r="A490">
        <v>540094</v>
      </c>
      <c r="B490" t="s">
        <v>728</v>
      </c>
      <c r="C490">
        <v>14</v>
      </c>
      <c r="D490" t="s">
        <v>216</v>
      </c>
      <c r="E490">
        <v>760</v>
      </c>
      <c r="F490" t="s">
        <v>217</v>
      </c>
      <c r="G490">
        <v>10907</v>
      </c>
      <c r="H490" t="s">
        <v>729</v>
      </c>
      <c r="I490">
        <v>44</v>
      </c>
      <c r="J490" t="s">
        <v>219</v>
      </c>
      <c r="K490" s="21">
        <v>1000000</v>
      </c>
      <c r="L490" s="21">
        <v>1049832</v>
      </c>
      <c r="M490" s="21">
        <v>52567</v>
      </c>
      <c r="N490" s="21">
        <v>52567</v>
      </c>
      <c r="O490" s="21">
        <v>52567</v>
      </c>
      <c r="P490" s="22" t="e">
        <f>VLOOKUP(Tabela1[[#This Row],[cdsubacao]],LDO!$B$2:$D$115,3,0)</f>
        <v>#N/A</v>
      </c>
      <c r="Q490" s="22" t="str">
        <f>CONCATENATE(Tabela1[[#This Row],[cdunidadegestora]]," - ",Tabela1[[#This Row],[nmunidadegestora]])</f>
        <v>540094 - Fundo Rotativo da Penitenciária de Florianópolis</v>
      </c>
      <c r="R490" s="22" t="str">
        <f>CONCATENATE(Tabela1[[#This Row],[cdfuncao]]," - ",Tabela1[[#This Row],[nmfuncao]])</f>
        <v>14 - Direitos da Cidadania</v>
      </c>
      <c r="S490" s="23" t="e">
        <f>VLOOKUP(Tabela1[[#This Row],[cdsubacao]],LDO!$B$2:$E$115,4,0)</f>
        <v>#N/A</v>
      </c>
      <c r="T490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491" spans="1:20" x14ac:dyDescent="0.25">
      <c r="A491">
        <v>410005</v>
      </c>
      <c r="B491" t="s">
        <v>338</v>
      </c>
      <c r="C491">
        <v>24</v>
      </c>
      <c r="D491" t="s">
        <v>266</v>
      </c>
      <c r="E491">
        <v>900</v>
      </c>
      <c r="F491" t="s">
        <v>176</v>
      </c>
      <c r="G491">
        <v>2193</v>
      </c>
      <c r="H491" t="s">
        <v>730</v>
      </c>
      <c r="I491">
        <v>44</v>
      </c>
      <c r="J491" t="s">
        <v>219</v>
      </c>
      <c r="K491" s="21">
        <v>20000</v>
      </c>
      <c r="L491" s="21">
        <v>3090</v>
      </c>
      <c r="M491" s="21">
        <v>3090</v>
      </c>
      <c r="N491" s="21">
        <v>3090</v>
      </c>
      <c r="O491" s="21">
        <v>3090</v>
      </c>
      <c r="P491" s="22" t="e">
        <f>VLOOKUP(Tabela1[[#This Row],[cdsubacao]],LDO!$B$2:$D$115,3,0)</f>
        <v>#N/A</v>
      </c>
      <c r="Q491" s="22" t="str">
        <f>CONCATENATE(Tabela1[[#This Row],[cdunidadegestora]]," - ",Tabela1[[#This Row],[nmunidadegestora]])</f>
        <v>410005 - Secretaria de Estado de Comunicação</v>
      </c>
      <c r="R491" s="22" t="str">
        <f>CONCATENATE(Tabela1[[#This Row],[cdfuncao]]," - ",Tabela1[[#This Row],[nmfuncao]])</f>
        <v>24 - Comunicações</v>
      </c>
      <c r="S491" s="23" t="e">
        <f>VLOOKUP(Tabela1[[#This Row],[cdsubacao]],LDO!$B$2:$E$115,4,0)</f>
        <v>#N/A</v>
      </c>
      <c r="T491" s="23" t="str">
        <f>CONCATENATE(Tabela1[[#This Row],[cdprograma]]," - ",Tabela1[[#This Row],[nmprograma]])</f>
        <v>900 - Gestão Administrativa - Poder Executivo</v>
      </c>
    </row>
    <row r="492" spans="1:20" x14ac:dyDescent="0.25">
      <c r="A492">
        <v>270092</v>
      </c>
      <c r="B492" t="s">
        <v>427</v>
      </c>
      <c r="C492">
        <v>18</v>
      </c>
      <c r="D492" t="s">
        <v>192</v>
      </c>
      <c r="E492">
        <v>350</v>
      </c>
      <c r="F492" t="s">
        <v>282</v>
      </c>
      <c r="G492">
        <v>7658</v>
      </c>
      <c r="H492" t="s">
        <v>731</v>
      </c>
      <c r="I492">
        <v>44</v>
      </c>
      <c r="J492" t="s">
        <v>219</v>
      </c>
      <c r="K492" s="21">
        <v>668800</v>
      </c>
      <c r="L492" s="21">
        <v>141200</v>
      </c>
      <c r="M492" s="21">
        <v>2613.2600000000002</v>
      </c>
      <c r="N492" s="21">
        <v>2613.2600000000002</v>
      </c>
      <c r="O492" s="21">
        <v>2613.2600000000002</v>
      </c>
      <c r="P492" s="22" t="str">
        <f>VLOOKUP(Tabela1[[#This Row],[cdsubacao]],LDO!$B$2:$D$115,3,0)</f>
        <v>LDO</v>
      </c>
      <c r="Q492" s="22" t="str">
        <f>CONCATENATE(Tabela1[[#This Row],[cdunidadegestora]]," - ",Tabela1[[#This Row],[nmunidadegestora]])</f>
        <v>270092 - Fundo Estadual de Recursos Hídricos</v>
      </c>
      <c r="R492" s="22" t="str">
        <f>CONCATENATE(Tabela1[[#This Row],[cdfuncao]]," - ",Tabela1[[#This Row],[nmfuncao]])</f>
        <v>18 - Gestão Ambiental</v>
      </c>
      <c r="S492" s="23" t="str">
        <f>VLOOKUP(Tabela1[[#This Row],[cdsubacao]],LDO!$B$2:$E$115,4,0)</f>
        <v>7658 - Fortalecimento dos comitês de gerenciamento de bacias hidrográficas - SDS</v>
      </c>
      <c r="T492" s="23" t="str">
        <f>CONCATENATE(Tabela1[[#This Row],[cdprograma]]," - ",Tabela1[[#This Row],[nmprograma]])</f>
        <v>350 - Gestão dos Recursos Hídricos</v>
      </c>
    </row>
    <row r="493" spans="1:20" x14ac:dyDescent="0.25">
      <c r="A493">
        <v>480091</v>
      </c>
      <c r="B493" t="s">
        <v>157</v>
      </c>
      <c r="C493">
        <v>10</v>
      </c>
      <c r="D493" t="s">
        <v>158</v>
      </c>
      <c r="E493">
        <v>400</v>
      </c>
      <c r="F493" t="s">
        <v>166</v>
      </c>
      <c r="G493">
        <v>14240</v>
      </c>
      <c r="H493" t="s">
        <v>701</v>
      </c>
      <c r="I493">
        <v>33</v>
      </c>
      <c r="J493" t="s">
        <v>160</v>
      </c>
      <c r="K493" s="21">
        <v>27000000</v>
      </c>
      <c r="L493" s="21">
        <v>27000000</v>
      </c>
      <c r="M493" s="21">
        <v>1779611.9</v>
      </c>
      <c r="N493" s="21">
        <v>1096420</v>
      </c>
      <c r="O493" s="21">
        <v>1096420</v>
      </c>
      <c r="P493" s="22" t="e">
        <f>VLOOKUP(Tabela1[[#This Row],[cdsubacao]],LDO!$B$2:$D$115,3,0)</f>
        <v>#N/A</v>
      </c>
      <c r="Q493" s="22" t="str">
        <f>CONCATENATE(Tabela1[[#This Row],[cdunidadegestora]]," - ",Tabela1[[#This Row],[nmunidadegestora]])</f>
        <v>480091 - Fundo Estadual de Saúde</v>
      </c>
      <c r="R493" s="22" t="str">
        <f>CONCATENATE(Tabela1[[#This Row],[cdfuncao]]," - ",Tabela1[[#This Row],[nmfuncao]])</f>
        <v>10 - Saúde</v>
      </c>
      <c r="S493" s="23" t="e">
        <f>VLOOKUP(Tabela1[[#This Row],[cdsubacao]],LDO!$B$2:$E$115,4,0)</f>
        <v>#N/A</v>
      </c>
      <c r="T493" s="23" t="str">
        <f>CONCATENATE(Tabela1[[#This Row],[cdprograma]]," - ",Tabela1[[#This Row],[nmprograma]])</f>
        <v>400 - Gestão do SUS</v>
      </c>
    </row>
    <row r="494" spans="1:20" x14ac:dyDescent="0.25">
      <c r="A494">
        <v>530025</v>
      </c>
      <c r="B494" t="s">
        <v>238</v>
      </c>
      <c r="C494">
        <v>26</v>
      </c>
      <c r="D494" t="s">
        <v>179</v>
      </c>
      <c r="E494">
        <v>110</v>
      </c>
      <c r="F494" t="s">
        <v>228</v>
      </c>
      <c r="G494">
        <v>319</v>
      </c>
      <c r="H494" t="s">
        <v>732</v>
      </c>
      <c r="I494">
        <v>44</v>
      </c>
      <c r="J494" t="s">
        <v>219</v>
      </c>
      <c r="K494" s="21">
        <v>2600000</v>
      </c>
      <c r="L494" s="21">
        <v>0</v>
      </c>
      <c r="M494" s="21">
        <v>0</v>
      </c>
      <c r="N494" s="21">
        <v>0</v>
      </c>
      <c r="O494" s="21">
        <v>0</v>
      </c>
      <c r="P494" s="22" t="e">
        <f>VLOOKUP(Tabela1[[#This Row],[cdsubacao]],LDO!$B$2:$D$115,3,0)</f>
        <v>#N/A</v>
      </c>
      <c r="Q494" s="22" t="str">
        <f>CONCATENATE(Tabela1[[#This Row],[cdunidadegestora]]," - ",Tabela1[[#This Row],[nmunidadegestora]])</f>
        <v>530025 - Departamento Estadual de Infraestrutura</v>
      </c>
      <c r="R494" s="22" t="str">
        <f>CONCATENATE(Tabela1[[#This Row],[cdfuncao]]," - ",Tabela1[[#This Row],[nmfuncao]])</f>
        <v>26 - Transporte</v>
      </c>
      <c r="S494" s="23" t="e">
        <f>VLOOKUP(Tabela1[[#This Row],[cdsubacao]],LDO!$B$2:$E$115,4,0)</f>
        <v>#N/A</v>
      </c>
      <c r="T494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495" spans="1:20" x14ac:dyDescent="0.25">
      <c r="A495">
        <v>480091</v>
      </c>
      <c r="B495" t="s">
        <v>157</v>
      </c>
      <c r="C495">
        <v>10</v>
      </c>
      <c r="D495" t="s">
        <v>158</v>
      </c>
      <c r="E495">
        <v>100</v>
      </c>
      <c r="F495" t="s">
        <v>310</v>
      </c>
      <c r="G495">
        <v>12490</v>
      </c>
      <c r="H495" t="s">
        <v>733</v>
      </c>
      <c r="I495">
        <v>44</v>
      </c>
      <c r="J495" t="s">
        <v>219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2" t="e">
        <f>VLOOKUP(Tabela1[[#This Row],[cdsubacao]],LDO!$B$2:$D$115,3,0)</f>
        <v>#N/A</v>
      </c>
      <c r="Q495" s="22" t="str">
        <f>CONCATENATE(Tabela1[[#This Row],[cdunidadegestora]]," - ",Tabela1[[#This Row],[nmunidadegestora]])</f>
        <v>480091 - Fundo Estadual de Saúde</v>
      </c>
      <c r="R495" s="22" t="str">
        <f>CONCATENATE(Tabela1[[#This Row],[cdfuncao]]," - ",Tabela1[[#This Row],[nmfuncao]])</f>
        <v>10 - Saúde</v>
      </c>
      <c r="S495" s="23" t="e">
        <f>VLOOKUP(Tabela1[[#This Row],[cdsubacao]],LDO!$B$2:$E$115,4,0)</f>
        <v>#N/A</v>
      </c>
      <c r="T495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496" spans="1:20" x14ac:dyDescent="0.25">
      <c r="A496">
        <v>230001</v>
      </c>
      <c r="B496" t="s">
        <v>344</v>
      </c>
      <c r="C496">
        <v>27</v>
      </c>
      <c r="D496" t="s">
        <v>345</v>
      </c>
      <c r="E496">
        <v>850</v>
      </c>
      <c r="F496" t="s">
        <v>163</v>
      </c>
      <c r="G496">
        <v>3839</v>
      </c>
      <c r="H496" t="s">
        <v>734</v>
      </c>
      <c r="I496">
        <v>33</v>
      </c>
      <c r="J496" t="s">
        <v>160</v>
      </c>
      <c r="K496" s="21">
        <v>82850</v>
      </c>
      <c r="L496" s="21">
        <v>0</v>
      </c>
      <c r="M496" s="21">
        <v>0</v>
      </c>
      <c r="N496" s="21">
        <v>0</v>
      </c>
      <c r="O496" s="21">
        <v>0</v>
      </c>
      <c r="P496" s="22" t="e">
        <f>VLOOKUP(Tabela1[[#This Row],[cdsubacao]],LDO!$B$2:$D$115,3,0)</f>
        <v>#N/A</v>
      </c>
      <c r="Q496" s="22" t="str">
        <f>CONCATENATE(Tabela1[[#This Row],[cdunidadegestora]]," - ",Tabela1[[#This Row],[nmunidadegestora]])</f>
        <v>230001 - Secretaria de Estado do Turismo, Cultura e Esporte</v>
      </c>
      <c r="R496" s="22" t="str">
        <f>CONCATENATE(Tabela1[[#This Row],[cdfuncao]]," - ",Tabela1[[#This Row],[nmfuncao]])</f>
        <v>27 - Desporto e Lazer</v>
      </c>
      <c r="S496" s="23" t="e">
        <f>VLOOKUP(Tabela1[[#This Row],[cdsubacao]],LDO!$B$2:$E$115,4,0)</f>
        <v>#N/A</v>
      </c>
      <c r="T49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497" spans="1:20" x14ac:dyDescent="0.25">
      <c r="A497">
        <v>530001</v>
      </c>
      <c r="B497" t="s">
        <v>178</v>
      </c>
      <c r="C497">
        <v>26</v>
      </c>
      <c r="D497" t="s">
        <v>179</v>
      </c>
      <c r="E497">
        <v>140</v>
      </c>
      <c r="F497" t="s">
        <v>279</v>
      </c>
      <c r="G497">
        <v>14477</v>
      </c>
      <c r="H497" t="s">
        <v>735</v>
      </c>
      <c r="I497">
        <v>44</v>
      </c>
      <c r="J497" t="s">
        <v>219</v>
      </c>
      <c r="K497" s="21">
        <v>0</v>
      </c>
      <c r="L497" s="21">
        <v>5000000</v>
      </c>
      <c r="M497" s="21">
        <v>0</v>
      </c>
      <c r="N497" s="21">
        <v>0</v>
      </c>
      <c r="O497" s="21">
        <v>0</v>
      </c>
      <c r="P497" s="22" t="e">
        <f>VLOOKUP(Tabela1[[#This Row],[cdsubacao]],LDO!$B$2:$D$115,3,0)</f>
        <v>#N/A</v>
      </c>
      <c r="Q497" s="22" t="str">
        <f>CONCATENATE(Tabela1[[#This Row],[cdunidadegestora]]," - ",Tabela1[[#This Row],[nmunidadegestora]])</f>
        <v>530001 - Secretaria de Estado da Infraestrutura e Mobilidade</v>
      </c>
      <c r="R497" s="22" t="str">
        <f>CONCATENATE(Tabela1[[#This Row],[cdfuncao]]," - ",Tabela1[[#This Row],[nmfuncao]])</f>
        <v>26 - Transporte</v>
      </c>
      <c r="S497" s="23" t="e">
        <f>VLOOKUP(Tabela1[[#This Row],[cdsubacao]],LDO!$B$2:$E$115,4,0)</f>
        <v>#N/A</v>
      </c>
      <c r="T497" s="23" t="str">
        <f>CONCATENATE(Tabela1[[#This Row],[cdprograma]]," - ",Tabela1[[#This Row],[nmprograma]])</f>
        <v>140 - Reabilitação e Aumento de Capacidade de Rodovias</v>
      </c>
    </row>
    <row r="498" spans="1:20" x14ac:dyDescent="0.25">
      <c r="A498">
        <v>410038</v>
      </c>
      <c r="B498" t="s">
        <v>273</v>
      </c>
      <c r="C498">
        <v>12</v>
      </c>
      <c r="D498" t="s">
        <v>188</v>
      </c>
      <c r="E498">
        <v>610</v>
      </c>
      <c r="F498" t="s">
        <v>189</v>
      </c>
      <c r="G498">
        <v>13640</v>
      </c>
      <c r="H498" t="s">
        <v>736</v>
      </c>
      <c r="I498">
        <v>44</v>
      </c>
      <c r="J498" t="s">
        <v>219</v>
      </c>
      <c r="K498" s="21">
        <v>31551</v>
      </c>
      <c r="L498" s="21">
        <v>0</v>
      </c>
      <c r="M498" s="21">
        <v>0</v>
      </c>
      <c r="N498" s="21">
        <v>0</v>
      </c>
      <c r="O498" s="21">
        <v>0</v>
      </c>
      <c r="P498" s="22" t="e">
        <f>VLOOKUP(Tabela1[[#This Row],[cdsubacao]],LDO!$B$2:$D$115,3,0)</f>
        <v>#N/A</v>
      </c>
      <c r="Q498" s="22" t="str">
        <f>CONCATENATE(Tabela1[[#This Row],[cdunidadegestora]]," - ",Tabela1[[#This Row],[nmunidadegestora]])</f>
        <v>410038 - Agência de Desenvolvimento Regional de Maravilha</v>
      </c>
      <c r="R498" s="22" t="str">
        <f>CONCATENATE(Tabela1[[#This Row],[cdfuncao]]," - ",Tabela1[[#This Row],[nmfuncao]])</f>
        <v>12 - Educação</v>
      </c>
      <c r="S498" s="23" t="e">
        <f>VLOOKUP(Tabela1[[#This Row],[cdsubacao]],LDO!$B$2:$E$115,4,0)</f>
        <v>#N/A</v>
      </c>
      <c r="T498" s="23" t="str">
        <f>CONCATENATE(Tabela1[[#This Row],[cdprograma]]," - ",Tabela1[[#This Row],[nmprograma]])</f>
        <v>610 - Educação Básica com Qualidade e Equidade</v>
      </c>
    </row>
    <row r="499" spans="1:20" x14ac:dyDescent="0.25">
      <c r="A499">
        <v>550091</v>
      </c>
      <c r="B499" t="s">
        <v>513</v>
      </c>
      <c r="C499">
        <v>26</v>
      </c>
      <c r="D499" t="s">
        <v>179</v>
      </c>
      <c r="E499">
        <v>110</v>
      </c>
      <c r="F499" t="s">
        <v>228</v>
      </c>
      <c r="G499">
        <v>11126</v>
      </c>
      <c r="H499" t="s">
        <v>492</v>
      </c>
      <c r="I499">
        <v>44</v>
      </c>
      <c r="J499" t="s">
        <v>219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2" t="e">
        <f>VLOOKUP(Tabela1[[#This Row],[cdsubacao]],LDO!$B$2:$D$115,3,0)</f>
        <v>#N/A</v>
      </c>
      <c r="Q499" s="22" t="str">
        <f>CONCATENATE(Tabela1[[#This Row],[cdunidadegestora]]," - ",Tabela1[[#This Row],[nmunidadegestora]])</f>
        <v>550091 - Fundo Estadual de Defesa Civil</v>
      </c>
      <c r="R499" s="22" t="str">
        <f>CONCATENATE(Tabela1[[#This Row],[cdfuncao]]," - ",Tabela1[[#This Row],[nmfuncao]])</f>
        <v>26 - Transporte</v>
      </c>
      <c r="S499" s="23" t="e">
        <f>VLOOKUP(Tabela1[[#This Row],[cdsubacao]],LDO!$B$2:$E$115,4,0)</f>
        <v>#N/A</v>
      </c>
      <c r="T49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500" spans="1:20" x14ac:dyDescent="0.25">
      <c r="A500">
        <v>530025</v>
      </c>
      <c r="B500" t="s">
        <v>238</v>
      </c>
      <c r="C500">
        <v>26</v>
      </c>
      <c r="D500" t="s">
        <v>179</v>
      </c>
      <c r="E500">
        <v>140</v>
      </c>
      <c r="F500" t="s">
        <v>279</v>
      </c>
      <c r="G500">
        <v>2292</v>
      </c>
      <c r="H500" t="s">
        <v>737</v>
      </c>
      <c r="I500">
        <v>44</v>
      </c>
      <c r="J500" t="s">
        <v>219</v>
      </c>
      <c r="K500" s="21">
        <v>1000000</v>
      </c>
      <c r="L500" s="21">
        <v>0</v>
      </c>
      <c r="M500" s="21">
        <v>0</v>
      </c>
      <c r="N500" s="21">
        <v>0</v>
      </c>
      <c r="O500" s="21">
        <v>0</v>
      </c>
      <c r="P500" s="22" t="e">
        <f>VLOOKUP(Tabela1[[#This Row],[cdsubacao]],LDO!$B$2:$D$115,3,0)</f>
        <v>#N/A</v>
      </c>
      <c r="Q500" s="22" t="str">
        <f>CONCATENATE(Tabela1[[#This Row],[cdunidadegestora]]," - ",Tabela1[[#This Row],[nmunidadegestora]])</f>
        <v>530025 - Departamento Estadual de Infraestrutura</v>
      </c>
      <c r="R500" s="22" t="str">
        <f>CONCATENATE(Tabela1[[#This Row],[cdfuncao]]," - ",Tabela1[[#This Row],[nmfuncao]])</f>
        <v>26 - Transporte</v>
      </c>
      <c r="S500" s="23" t="e">
        <f>VLOOKUP(Tabela1[[#This Row],[cdsubacao]],LDO!$B$2:$E$115,4,0)</f>
        <v>#N/A</v>
      </c>
      <c r="T500" s="23" t="str">
        <f>CONCATENATE(Tabela1[[#This Row],[cdprograma]]," - ",Tabela1[[#This Row],[nmprograma]])</f>
        <v>140 - Reabilitação e Aumento de Capacidade de Rodovias</v>
      </c>
    </row>
    <row r="501" spans="1:20" x14ac:dyDescent="0.25">
      <c r="A501">
        <v>410045</v>
      </c>
      <c r="B501" t="s">
        <v>534</v>
      </c>
      <c r="C501">
        <v>12</v>
      </c>
      <c r="D501" t="s">
        <v>188</v>
      </c>
      <c r="E501">
        <v>610</v>
      </c>
      <c r="F501" t="s">
        <v>189</v>
      </c>
      <c r="G501">
        <v>13788</v>
      </c>
      <c r="H501" t="s">
        <v>738</v>
      </c>
      <c r="I501">
        <v>44</v>
      </c>
      <c r="J501" t="s">
        <v>219</v>
      </c>
      <c r="K501" s="21">
        <v>40045</v>
      </c>
      <c r="L501" s="21">
        <v>0</v>
      </c>
      <c r="M501" s="21">
        <v>0</v>
      </c>
      <c r="N501" s="21">
        <v>0</v>
      </c>
      <c r="O501" s="21">
        <v>0</v>
      </c>
      <c r="P501" s="22" t="e">
        <f>VLOOKUP(Tabela1[[#This Row],[cdsubacao]],LDO!$B$2:$D$115,3,0)</f>
        <v>#N/A</v>
      </c>
      <c r="Q501" s="22" t="str">
        <f>CONCATENATE(Tabela1[[#This Row],[cdunidadegestora]]," - ",Tabela1[[#This Row],[nmunidadegestora]])</f>
        <v>410045 - Agência de Desenvolvimento Regional de Videira</v>
      </c>
      <c r="R501" s="22" t="str">
        <f>CONCATENATE(Tabela1[[#This Row],[cdfuncao]]," - ",Tabela1[[#This Row],[nmfuncao]])</f>
        <v>12 - Educação</v>
      </c>
      <c r="S501" s="23" t="e">
        <f>VLOOKUP(Tabela1[[#This Row],[cdsubacao]],LDO!$B$2:$E$115,4,0)</f>
        <v>#N/A</v>
      </c>
      <c r="T501" s="23" t="str">
        <f>CONCATENATE(Tabela1[[#This Row],[cdprograma]]," - ",Tabela1[[#This Row],[nmprograma]])</f>
        <v>610 - Educação Básica com Qualidade e Equidade</v>
      </c>
    </row>
    <row r="502" spans="1:20" x14ac:dyDescent="0.25">
      <c r="A502">
        <v>440001</v>
      </c>
      <c r="B502" t="s">
        <v>481</v>
      </c>
      <c r="C502">
        <v>20</v>
      </c>
      <c r="D502" t="s">
        <v>203</v>
      </c>
      <c r="E502">
        <v>300</v>
      </c>
      <c r="F502" t="s">
        <v>247</v>
      </c>
      <c r="G502">
        <v>11282</v>
      </c>
      <c r="H502" t="s">
        <v>739</v>
      </c>
      <c r="I502">
        <v>33</v>
      </c>
      <c r="J502" t="s">
        <v>160</v>
      </c>
      <c r="K502" s="21">
        <v>25000</v>
      </c>
      <c r="L502" s="21">
        <v>0</v>
      </c>
      <c r="M502" s="21">
        <v>0</v>
      </c>
      <c r="N502" s="21">
        <v>0</v>
      </c>
      <c r="O502" s="21">
        <v>0</v>
      </c>
      <c r="P502" s="22" t="e">
        <f>VLOOKUP(Tabela1[[#This Row],[cdsubacao]],LDO!$B$2:$D$115,3,0)</f>
        <v>#N/A</v>
      </c>
      <c r="Q502" s="22" t="str">
        <f>CONCATENATE(Tabela1[[#This Row],[cdunidadegestora]]," - ",Tabela1[[#This Row],[nmunidadegestora]])</f>
        <v>440001 - Secretaria de Estado da Agricultura, Pesca e Desenvolvimento Rural</v>
      </c>
      <c r="R502" s="22" t="str">
        <f>CONCATENATE(Tabela1[[#This Row],[cdfuncao]]," - ",Tabela1[[#This Row],[nmfuncao]])</f>
        <v>20 - Agricultura</v>
      </c>
      <c r="S502" s="23" t="e">
        <f>VLOOKUP(Tabela1[[#This Row],[cdsubacao]],LDO!$B$2:$E$115,4,0)</f>
        <v>#N/A</v>
      </c>
      <c r="T502" s="23" t="str">
        <f>CONCATENATE(Tabela1[[#This Row],[cdprograma]]," - ",Tabela1[[#This Row],[nmprograma]])</f>
        <v>300 - Qualidade de Vida no Campo e na Cidade</v>
      </c>
    </row>
    <row r="503" spans="1:20" x14ac:dyDescent="0.25">
      <c r="A503">
        <v>480091</v>
      </c>
      <c r="B503" t="s">
        <v>157</v>
      </c>
      <c r="C503">
        <v>10</v>
      </c>
      <c r="D503" t="s">
        <v>158</v>
      </c>
      <c r="E503">
        <v>430</v>
      </c>
      <c r="F503" t="s">
        <v>159</v>
      </c>
      <c r="G503">
        <v>13325</v>
      </c>
      <c r="H503" t="s">
        <v>740</v>
      </c>
      <c r="I503">
        <v>44</v>
      </c>
      <c r="J503" t="s">
        <v>219</v>
      </c>
      <c r="K503" s="21">
        <v>100000</v>
      </c>
      <c r="L503" s="21">
        <v>0</v>
      </c>
      <c r="M503" s="21">
        <v>0</v>
      </c>
      <c r="N503" s="21">
        <v>0</v>
      </c>
      <c r="O503" s="21">
        <v>0</v>
      </c>
      <c r="P503" s="22" t="e">
        <f>VLOOKUP(Tabela1[[#This Row],[cdsubacao]],LDO!$B$2:$D$115,3,0)</f>
        <v>#N/A</v>
      </c>
      <c r="Q503" s="22" t="str">
        <f>CONCATENATE(Tabela1[[#This Row],[cdunidadegestora]]," - ",Tabela1[[#This Row],[nmunidadegestora]])</f>
        <v>480091 - Fundo Estadual de Saúde</v>
      </c>
      <c r="R503" s="22" t="str">
        <f>CONCATENATE(Tabela1[[#This Row],[cdfuncao]]," - ",Tabela1[[#This Row],[nmfuncao]])</f>
        <v>10 - Saúde</v>
      </c>
      <c r="S503" s="23" t="e">
        <f>VLOOKUP(Tabela1[[#This Row],[cdsubacao]],LDO!$B$2:$E$115,4,0)</f>
        <v>#N/A</v>
      </c>
      <c r="T503" s="23" t="str">
        <f>CONCATENATE(Tabela1[[#This Row],[cdprograma]]," - ",Tabela1[[#This Row],[nmprograma]])</f>
        <v>430 - Atenção de Média e Alta Complexidade Ambulatorial e Hospitalar</v>
      </c>
    </row>
    <row r="504" spans="1:20" x14ac:dyDescent="0.25">
      <c r="A504">
        <v>270021</v>
      </c>
      <c r="B504" t="s">
        <v>191</v>
      </c>
      <c r="C504">
        <v>18</v>
      </c>
      <c r="D504" t="s">
        <v>192</v>
      </c>
      <c r="E504">
        <v>900</v>
      </c>
      <c r="F504" t="s">
        <v>176</v>
      </c>
      <c r="G504">
        <v>5650</v>
      </c>
      <c r="H504" t="s">
        <v>741</v>
      </c>
      <c r="I504">
        <v>33</v>
      </c>
      <c r="J504" t="s">
        <v>160</v>
      </c>
      <c r="K504" s="21">
        <v>200000</v>
      </c>
      <c r="L504" s="21">
        <v>200000</v>
      </c>
      <c r="M504" s="21">
        <v>0</v>
      </c>
      <c r="N504" s="21">
        <v>0</v>
      </c>
      <c r="O504" s="21">
        <v>0</v>
      </c>
      <c r="P504" s="22" t="e">
        <f>VLOOKUP(Tabela1[[#This Row],[cdsubacao]],LDO!$B$2:$D$115,3,0)</f>
        <v>#N/A</v>
      </c>
      <c r="Q504" s="22" t="str">
        <f>CONCATENATE(Tabela1[[#This Row],[cdunidadegestora]]," - ",Tabela1[[#This Row],[nmunidadegestora]])</f>
        <v>270021 - Instituto do Meio Ambiente do Estado de Santa Catarina - IMA</v>
      </c>
      <c r="R504" s="22" t="str">
        <f>CONCATENATE(Tabela1[[#This Row],[cdfuncao]]," - ",Tabela1[[#This Row],[nmfuncao]])</f>
        <v>18 - Gestão Ambiental</v>
      </c>
      <c r="S504" s="23" t="e">
        <f>VLOOKUP(Tabela1[[#This Row],[cdsubacao]],LDO!$B$2:$E$115,4,0)</f>
        <v>#N/A</v>
      </c>
      <c r="T504" s="23" t="str">
        <f>CONCATENATE(Tabela1[[#This Row],[cdprograma]]," - ",Tabela1[[#This Row],[nmprograma]])</f>
        <v>900 - Gestão Administrativa - Poder Executivo</v>
      </c>
    </row>
    <row r="505" spans="1:20" x14ac:dyDescent="0.25">
      <c r="A505">
        <v>480091</v>
      </c>
      <c r="B505" t="s">
        <v>157</v>
      </c>
      <c r="C505">
        <v>10</v>
      </c>
      <c r="D505" t="s">
        <v>158</v>
      </c>
      <c r="E505">
        <v>420</v>
      </c>
      <c r="F505" t="s">
        <v>563</v>
      </c>
      <c r="G505">
        <v>11482</v>
      </c>
      <c r="H505" t="s">
        <v>742</v>
      </c>
      <c r="I505">
        <v>44</v>
      </c>
      <c r="J505" t="s">
        <v>219</v>
      </c>
      <c r="K505" s="21">
        <v>500000</v>
      </c>
      <c r="L505" s="21">
        <v>500000</v>
      </c>
      <c r="M505" s="21">
        <v>0</v>
      </c>
      <c r="N505" s="21">
        <v>0</v>
      </c>
      <c r="O505" s="21">
        <v>0</v>
      </c>
      <c r="P505" s="22" t="e">
        <f>VLOOKUP(Tabela1[[#This Row],[cdsubacao]],LDO!$B$2:$D$115,3,0)</f>
        <v>#N/A</v>
      </c>
      <c r="Q505" s="22" t="str">
        <f>CONCATENATE(Tabela1[[#This Row],[cdunidadegestora]]," - ",Tabela1[[#This Row],[nmunidadegestora]])</f>
        <v>480091 - Fundo Estadual de Saúde</v>
      </c>
      <c r="R505" s="22" t="str">
        <f>CONCATENATE(Tabela1[[#This Row],[cdfuncao]]," - ",Tabela1[[#This Row],[nmfuncao]])</f>
        <v>10 - Saúde</v>
      </c>
      <c r="S505" s="23" t="e">
        <f>VLOOKUP(Tabela1[[#This Row],[cdsubacao]],LDO!$B$2:$E$115,4,0)</f>
        <v>#N/A</v>
      </c>
      <c r="T505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506" spans="1:20" x14ac:dyDescent="0.25">
      <c r="A506">
        <v>480091</v>
      </c>
      <c r="B506" t="s">
        <v>157</v>
      </c>
      <c r="C506">
        <v>10</v>
      </c>
      <c r="D506" t="s">
        <v>158</v>
      </c>
      <c r="E506">
        <v>430</v>
      </c>
      <c r="F506" t="s">
        <v>159</v>
      </c>
      <c r="G506">
        <v>13345</v>
      </c>
      <c r="H506" t="s">
        <v>743</v>
      </c>
      <c r="I506">
        <v>44</v>
      </c>
      <c r="J506" t="s">
        <v>219</v>
      </c>
      <c r="K506" s="21">
        <v>100000</v>
      </c>
      <c r="L506" s="21">
        <v>0</v>
      </c>
      <c r="M506" s="21">
        <v>0</v>
      </c>
      <c r="N506" s="21">
        <v>0</v>
      </c>
      <c r="O506" s="21">
        <v>0</v>
      </c>
      <c r="P506" s="22" t="e">
        <f>VLOOKUP(Tabela1[[#This Row],[cdsubacao]],LDO!$B$2:$D$115,3,0)</f>
        <v>#N/A</v>
      </c>
      <c r="Q506" s="22" t="str">
        <f>CONCATENATE(Tabela1[[#This Row],[cdunidadegestora]]," - ",Tabela1[[#This Row],[nmunidadegestora]])</f>
        <v>480091 - Fundo Estadual de Saúde</v>
      </c>
      <c r="R506" s="22" t="str">
        <f>CONCATENATE(Tabela1[[#This Row],[cdfuncao]]," - ",Tabela1[[#This Row],[nmfuncao]])</f>
        <v>10 - Saúde</v>
      </c>
      <c r="S506" s="23" t="e">
        <f>VLOOKUP(Tabela1[[#This Row],[cdsubacao]],LDO!$B$2:$E$115,4,0)</f>
        <v>#N/A</v>
      </c>
      <c r="T506" s="23" t="str">
        <f>CONCATENATE(Tabela1[[#This Row],[cdprograma]]," - ",Tabela1[[#This Row],[nmprograma]])</f>
        <v>430 - Atenção de Média e Alta Complexidade Ambulatorial e Hospitalar</v>
      </c>
    </row>
    <row r="507" spans="1:20" x14ac:dyDescent="0.25">
      <c r="A507">
        <v>270001</v>
      </c>
      <c r="B507" t="s">
        <v>418</v>
      </c>
      <c r="C507">
        <v>18</v>
      </c>
      <c r="D507" t="s">
        <v>192</v>
      </c>
      <c r="E507">
        <v>348</v>
      </c>
      <c r="F507" t="s">
        <v>650</v>
      </c>
      <c r="G507">
        <v>10180</v>
      </c>
      <c r="H507" t="s">
        <v>651</v>
      </c>
      <c r="I507">
        <v>31</v>
      </c>
      <c r="J507" t="s">
        <v>165</v>
      </c>
      <c r="K507" s="21">
        <v>0</v>
      </c>
      <c r="L507" s="21">
        <v>30000</v>
      </c>
      <c r="M507" s="21">
        <v>0</v>
      </c>
      <c r="N507" s="21">
        <v>0</v>
      </c>
      <c r="O507" s="21">
        <v>0</v>
      </c>
      <c r="P507" s="22" t="e">
        <f>VLOOKUP(Tabela1[[#This Row],[cdsubacao]],LDO!$B$2:$D$115,3,0)</f>
        <v>#N/A</v>
      </c>
      <c r="Q507" s="22" t="str">
        <f>CONCATENATE(Tabela1[[#This Row],[cdunidadegestora]]," - ",Tabela1[[#This Row],[nmunidadegestora]])</f>
        <v>270001 - Secretaria de Estado do Desenvolvimento Econômico Sustentável</v>
      </c>
      <c r="R507" s="22" t="str">
        <f>CONCATENATE(Tabela1[[#This Row],[cdfuncao]]," - ",Tabela1[[#This Row],[nmfuncao]])</f>
        <v>18 - Gestão Ambiental</v>
      </c>
      <c r="S507" s="23" t="e">
        <f>VLOOKUP(Tabela1[[#This Row],[cdsubacao]],LDO!$B$2:$E$115,4,0)</f>
        <v>#N/A</v>
      </c>
      <c r="T507" s="23" t="str">
        <f>CONCATENATE(Tabela1[[#This Row],[cdprograma]]," - ",Tabela1[[#This Row],[nmprograma]])</f>
        <v>348 - Gestão Ambiental Estratégica</v>
      </c>
    </row>
    <row r="508" spans="1:20" x14ac:dyDescent="0.25">
      <c r="A508">
        <v>410039</v>
      </c>
      <c r="B508" t="s">
        <v>498</v>
      </c>
      <c r="C508">
        <v>4</v>
      </c>
      <c r="D508" t="s">
        <v>169</v>
      </c>
      <c r="E508">
        <v>850</v>
      </c>
      <c r="F508" t="s">
        <v>163</v>
      </c>
      <c r="G508">
        <v>13653</v>
      </c>
      <c r="H508" t="s">
        <v>744</v>
      </c>
      <c r="I508">
        <v>33</v>
      </c>
      <c r="J508" t="s">
        <v>160</v>
      </c>
      <c r="K508" s="21">
        <v>14700</v>
      </c>
      <c r="L508" s="21">
        <v>0</v>
      </c>
      <c r="M508" s="21">
        <v>0</v>
      </c>
      <c r="N508" s="21">
        <v>0</v>
      </c>
      <c r="O508" s="21">
        <v>0</v>
      </c>
      <c r="P508" s="22" t="e">
        <f>VLOOKUP(Tabela1[[#This Row],[cdsubacao]],LDO!$B$2:$D$115,3,0)</f>
        <v>#N/A</v>
      </c>
      <c r="Q508" s="22" t="str">
        <f>CONCATENATE(Tabela1[[#This Row],[cdunidadegestora]]," - ",Tabela1[[#This Row],[nmunidadegestora]])</f>
        <v>410039 - Agência de Desenvolvimento Regional de São Lourenço do Oeste</v>
      </c>
      <c r="R508" s="22" t="str">
        <f>CONCATENATE(Tabela1[[#This Row],[cdfuncao]]," - ",Tabela1[[#This Row],[nmfuncao]])</f>
        <v>4 - Administração</v>
      </c>
      <c r="S508" s="23" t="e">
        <f>VLOOKUP(Tabela1[[#This Row],[cdsubacao]],LDO!$B$2:$E$115,4,0)</f>
        <v>#N/A</v>
      </c>
      <c r="T50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09" spans="1:20" x14ac:dyDescent="0.25">
      <c r="A509">
        <v>260001</v>
      </c>
      <c r="B509" t="s">
        <v>232</v>
      </c>
      <c r="C509">
        <v>16</v>
      </c>
      <c r="D509" t="s">
        <v>301</v>
      </c>
      <c r="E509">
        <v>540</v>
      </c>
      <c r="F509" t="s">
        <v>745</v>
      </c>
      <c r="G509">
        <v>13096</v>
      </c>
      <c r="H509" t="s">
        <v>746</v>
      </c>
      <c r="I509">
        <v>33</v>
      </c>
      <c r="J509" t="s">
        <v>160</v>
      </c>
      <c r="K509" s="21">
        <v>1000</v>
      </c>
      <c r="L509" s="21">
        <v>0</v>
      </c>
      <c r="M509" s="21">
        <v>0</v>
      </c>
      <c r="N509" s="21">
        <v>0</v>
      </c>
      <c r="O509" s="21">
        <v>0</v>
      </c>
      <c r="P509" s="22" t="str">
        <f>VLOOKUP(Tabela1[[#This Row],[cdsubacao]],LDO!$B$2:$D$115,3,0)</f>
        <v>LDO</v>
      </c>
      <c r="Q509" s="22" t="str">
        <f>CONCATENATE(Tabela1[[#This Row],[cdunidadegestora]]," - ",Tabela1[[#This Row],[nmunidadegestora]])</f>
        <v>260001 - Secretaria de Estado de Desenvolvimento Social</v>
      </c>
      <c r="R509" s="22" t="str">
        <f>CONCATENATE(Tabela1[[#This Row],[cdfuncao]]," - ",Tabela1[[#This Row],[nmfuncao]])</f>
        <v>16 - Habitação</v>
      </c>
      <c r="S509" s="23" t="str">
        <f>VLOOKUP(Tabela1[[#This Row],[cdsubacao]],LDO!$B$2:$E$115,4,0)</f>
        <v>13096 - Implementação e consolidação das políticas habitacionais – Regularização Fundiária</v>
      </c>
      <c r="T509" s="23" t="str">
        <f>CONCATENATE(Tabela1[[#This Row],[cdprograma]]," - ",Tabela1[[#This Row],[nmprograma]])</f>
        <v>540 - Nova Casa</v>
      </c>
    </row>
    <row r="510" spans="1:20" x14ac:dyDescent="0.25">
      <c r="A510">
        <v>480091</v>
      </c>
      <c r="B510" t="s">
        <v>157</v>
      </c>
      <c r="C510">
        <v>10</v>
      </c>
      <c r="D510" t="s">
        <v>158</v>
      </c>
      <c r="E510">
        <v>410</v>
      </c>
      <c r="F510" t="s">
        <v>629</v>
      </c>
      <c r="G510">
        <v>11227</v>
      </c>
      <c r="H510" t="s">
        <v>747</v>
      </c>
      <c r="I510">
        <v>33</v>
      </c>
      <c r="J510" t="s">
        <v>160</v>
      </c>
      <c r="K510" s="21">
        <v>3584132</v>
      </c>
      <c r="L510" s="21">
        <v>8570618.0399999991</v>
      </c>
      <c r="M510" s="21">
        <v>2685358.4</v>
      </c>
      <c r="N510" s="21">
        <v>2296024.0499999998</v>
      </c>
      <c r="O510" s="21">
        <v>2276417.1</v>
      </c>
      <c r="P510" s="22" t="e">
        <f>VLOOKUP(Tabela1[[#This Row],[cdsubacao]],LDO!$B$2:$D$115,3,0)</f>
        <v>#N/A</v>
      </c>
      <c r="Q510" s="22" t="str">
        <f>CONCATENATE(Tabela1[[#This Row],[cdunidadegestora]]," - ",Tabela1[[#This Row],[nmunidadegestora]])</f>
        <v>480091 - Fundo Estadual de Saúde</v>
      </c>
      <c r="R510" s="22" t="str">
        <f>CONCATENATE(Tabela1[[#This Row],[cdfuncao]]," - ",Tabela1[[#This Row],[nmfuncao]])</f>
        <v>10 - Saúde</v>
      </c>
      <c r="S510" s="23" t="e">
        <f>VLOOKUP(Tabela1[[#This Row],[cdsubacao]],LDO!$B$2:$E$115,4,0)</f>
        <v>#N/A</v>
      </c>
      <c r="T510" s="23" t="str">
        <f>CONCATENATE(Tabela1[[#This Row],[cdprograma]]," - ",Tabela1[[#This Row],[nmprograma]])</f>
        <v>410 - Vigilância em Saúde</v>
      </c>
    </row>
    <row r="511" spans="1:20" x14ac:dyDescent="0.25">
      <c r="A511">
        <v>160097</v>
      </c>
      <c r="B511" t="s">
        <v>181</v>
      </c>
      <c r="C511">
        <v>6</v>
      </c>
      <c r="D511" t="s">
        <v>182</v>
      </c>
      <c r="E511">
        <v>706</v>
      </c>
      <c r="F511" t="s">
        <v>183</v>
      </c>
      <c r="G511">
        <v>11816</v>
      </c>
      <c r="H511" t="s">
        <v>748</v>
      </c>
      <c r="I511">
        <v>33</v>
      </c>
      <c r="J511" t="s">
        <v>160</v>
      </c>
      <c r="K511" s="21">
        <v>5696451</v>
      </c>
      <c r="L511" s="21">
        <v>7932551.1799999997</v>
      </c>
      <c r="M511" s="21">
        <v>4834665.3</v>
      </c>
      <c r="N511" s="21">
        <v>4176589.59</v>
      </c>
      <c r="O511" s="21">
        <v>4153936.84</v>
      </c>
      <c r="P511" s="22" t="e">
        <f>VLOOKUP(Tabela1[[#This Row],[cdsubacao]],LDO!$B$2:$D$115,3,0)</f>
        <v>#N/A</v>
      </c>
      <c r="Q511" s="22" t="str">
        <f>CONCATENATE(Tabela1[[#This Row],[cdunidadegestora]]," - ",Tabela1[[#This Row],[nmunidadegestora]])</f>
        <v>160097 - Fundo de Melhoria da Polícia Militar</v>
      </c>
      <c r="R511" s="22" t="str">
        <f>CONCATENATE(Tabela1[[#This Row],[cdfuncao]]," - ",Tabela1[[#This Row],[nmfuncao]])</f>
        <v>6 - Segurança Pública</v>
      </c>
      <c r="S511" s="23" t="e">
        <f>VLOOKUP(Tabela1[[#This Row],[cdsubacao]],LDO!$B$2:$E$115,4,0)</f>
        <v>#N/A</v>
      </c>
      <c r="T511" s="23" t="str">
        <f>CONCATENATE(Tabela1[[#This Row],[cdprograma]]," - ",Tabela1[[#This Row],[nmprograma]])</f>
        <v>706 - De Olho no Crime</v>
      </c>
    </row>
    <row r="512" spans="1:20" x14ac:dyDescent="0.25">
      <c r="A512">
        <v>450022</v>
      </c>
      <c r="B512" t="s">
        <v>358</v>
      </c>
      <c r="C512">
        <v>12</v>
      </c>
      <c r="D512" t="s">
        <v>188</v>
      </c>
      <c r="E512">
        <v>630</v>
      </c>
      <c r="F512" t="s">
        <v>359</v>
      </c>
      <c r="G512">
        <v>3201</v>
      </c>
      <c r="H512" t="s">
        <v>614</v>
      </c>
      <c r="I512">
        <v>33</v>
      </c>
      <c r="J512" t="s">
        <v>160</v>
      </c>
      <c r="K512" s="21">
        <v>661000</v>
      </c>
      <c r="L512" s="21">
        <v>973406.81</v>
      </c>
      <c r="M512" s="21">
        <v>969992.73</v>
      </c>
      <c r="N512" s="21">
        <v>769342.45</v>
      </c>
      <c r="O512" s="21">
        <v>769342.45</v>
      </c>
      <c r="P512" s="22" t="e">
        <f>VLOOKUP(Tabela1[[#This Row],[cdsubacao]],LDO!$B$2:$D$115,3,0)</f>
        <v>#N/A</v>
      </c>
      <c r="Q512" s="22" t="str">
        <f>CONCATENATE(Tabela1[[#This Row],[cdunidadegestora]]," - ",Tabela1[[#This Row],[nmunidadegestora]])</f>
        <v>450022 - Fundação Universidade do Estado de Santa Catarina</v>
      </c>
      <c r="R512" s="22" t="str">
        <f>CONCATENATE(Tabela1[[#This Row],[cdfuncao]]," - ",Tabela1[[#This Row],[nmfuncao]])</f>
        <v>12 - Educação</v>
      </c>
      <c r="S512" s="23" t="e">
        <f>VLOOKUP(Tabela1[[#This Row],[cdsubacao]],LDO!$B$2:$E$115,4,0)</f>
        <v>#N/A</v>
      </c>
      <c r="T512" s="23" t="str">
        <f>CONCATENATE(Tabela1[[#This Row],[cdprograma]]," - ",Tabela1[[#This Row],[nmprograma]])</f>
        <v>630 - Gestão do Ensino Superior</v>
      </c>
    </row>
    <row r="513" spans="1:20" x14ac:dyDescent="0.25">
      <c r="A513">
        <v>470076</v>
      </c>
      <c r="B513" t="s">
        <v>240</v>
      </c>
      <c r="C513">
        <v>9</v>
      </c>
      <c r="D513" t="s">
        <v>162</v>
      </c>
      <c r="E513">
        <v>860</v>
      </c>
      <c r="F513" t="s">
        <v>241</v>
      </c>
      <c r="G513">
        <v>9345</v>
      </c>
      <c r="H513" t="s">
        <v>749</v>
      </c>
      <c r="I513">
        <v>31</v>
      </c>
      <c r="J513" t="s">
        <v>165</v>
      </c>
      <c r="K513" s="21">
        <v>2001218093</v>
      </c>
      <c r="L513" s="21">
        <v>2539444303.5100002</v>
      </c>
      <c r="M513" s="21">
        <v>2366192259.77</v>
      </c>
      <c r="N513" s="21">
        <v>2366192259.77</v>
      </c>
      <c r="O513" s="21">
        <v>2366192259.77</v>
      </c>
      <c r="P513" s="22" t="e">
        <f>VLOOKUP(Tabela1[[#This Row],[cdsubacao]],LDO!$B$2:$D$115,3,0)</f>
        <v>#N/A</v>
      </c>
      <c r="Q513" s="22" t="str">
        <f>CONCATENATE(Tabela1[[#This Row],[cdunidadegestora]]," - ",Tabela1[[#This Row],[nmunidadegestora]])</f>
        <v>470076 - Fundo Financeiro</v>
      </c>
      <c r="R513" s="22" t="str">
        <f>CONCATENATE(Tabela1[[#This Row],[cdfuncao]]," - ",Tabela1[[#This Row],[nmfuncao]])</f>
        <v>9 - Previdência Social</v>
      </c>
      <c r="S513" s="23" t="e">
        <f>VLOOKUP(Tabela1[[#This Row],[cdsubacao]],LDO!$B$2:$E$115,4,0)</f>
        <v>#N/A</v>
      </c>
      <c r="T513" s="23" t="str">
        <f>CONCATENATE(Tabela1[[#This Row],[cdprograma]]," - ",Tabela1[[#This Row],[nmprograma]])</f>
        <v>860 - Gestão Previdenciária</v>
      </c>
    </row>
    <row r="514" spans="1:20" x14ac:dyDescent="0.25">
      <c r="A514">
        <v>230021</v>
      </c>
      <c r="B514" t="s">
        <v>333</v>
      </c>
      <c r="C514">
        <v>12</v>
      </c>
      <c r="D514" t="s">
        <v>188</v>
      </c>
      <c r="E514">
        <v>850</v>
      </c>
      <c r="F514" t="s">
        <v>163</v>
      </c>
      <c r="G514">
        <v>3748</v>
      </c>
      <c r="H514" t="s">
        <v>750</v>
      </c>
      <c r="I514">
        <v>31</v>
      </c>
      <c r="J514" t="s">
        <v>165</v>
      </c>
      <c r="K514" s="21">
        <v>5357374</v>
      </c>
      <c r="L514" s="21">
        <v>6005340.4699999997</v>
      </c>
      <c r="M514" s="21">
        <v>6005340.4699999997</v>
      </c>
      <c r="N514" s="21">
        <v>6005340.4699999997</v>
      </c>
      <c r="O514" s="21">
        <v>5982855.0899999999</v>
      </c>
      <c r="P514" s="22" t="e">
        <f>VLOOKUP(Tabela1[[#This Row],[cdsubacao]],LDO!$B$2:$D$115,3,0)</f>
        <v>#N/A</v>
      </c>
      <c r="Q514" s="22" t="str">
        <f>CONCATENATE(Tabela1[[#This Row],[cdunidadegestora]]," - ",Tabela1[[#This Row],[nmunidadegestora]])</f>
        <v>230021 - Fundação Catarinense de Esporte</v>
      </c>
      <c r="R514" s="22" t="str">
        <f>CONCATENATE(Tabela1[[#This Row],[cdfuncao]]," - ",Tabela1[[#This Row],[nmfuncao]])</f>
        <v>12 - Educação</v>
      </c>
      <c r="S514" s="23" t="e">
        <f>VLOOKUP(Tabela1[[#This Row],[cdsubacao]],LDO!$B$2:$E$115,4,0)</f>
        <v>#N/A</v>
      </c>
      <c r="T51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15" spans="1:20" x14ac:dyDescent="0.25">
      <c r="A515">
        <v>160084</v>
      </c>
      <c r="B515" t="s">
        <v>370</v>
      </c>
      <c r="C515">
        <v>6</v>
      </c>
      <c r="D515" t="s">
        <v>182</v>
      </c>
      <c r="E515">
        <v>706</v>
      </c>
      <c r="F515" t="s">
        <v>183</v>
      </c>
      <c r="G515">
        <v>13148</v>
      </c>
      <c r="H515" t="s">
        <v>751</v>
      </c>
      <c r="I515">
        <v>33</v>
      </c>
      <c r="J515" t="s">
        <v>160</v>
      </c>
      <c r="K515" s="21">
        <v>8392000</v>
      </c>
      <c r="L515" s="21">
        <v>7302496.8700000001</v>
      </c>
      <c r="M515" s="21">
        <v>6562594.7199999997</v>
      </c>
      <c r="N515" s="21">
        <v>5882215.5300000003</v>
      </c>
      <c r="O515" s="21">
        <v>5882215.5300000003</v>
      </c>
      <c r="P515" s="22" t="e">
        <f>VLOOKUP(Tabela1[[#This Row],[cdsubacao]],LDO!$B$2:$D$115,3,0)</f>
        <v>#N/A</v>
      </c>
      <c r="Q515" s="22" t="str">
        <f>CONCATENATE(Tabela1[[#This Row],[cdunidadegestora]]," - ",Tabela1[[#This Row],[nmunidadegestora]])</f>
        <v>160084 - Fundo de Melhoria da Polícia Civil</v>
      </c>
      <c r="R515" s="22" t="str">
        <f>CONCATENATE(Tabela1[[#This Row],[cdfuncao]]," - ",Tabela1[[#This Row],[nmfuncao]])</f>
        <v>6 - Segurança Pública</v>
      </c>
      <c r="S515" s="23" t="e">
        <f>VLOOKUP(Tabela1[[#This Row],[cdsubacao]],LDO!$B$2:$E$115,4,0)</f>
        <v>#N/A</v>
      </c>
      <c r="T515" s="23" t="str">
        <f>CONCATENATE(Tabela1[[#This Row],[cdprograma]]," - ",Tabela1[[#This Row],[nmprograma]])</f>
        <v>706 - De Olho no Crime</v>
      </c>
    </row>
    <row r="516" spans="1:20" x14ac:dyDescent="0.25">
      <c r="A516">
        <v>480091</v>
      </c>
      <c r="B516" t="s">
        <v>157</v>
      </c>
      <c r="C516">
        <v>10</v>
      </c>
      <c r="D516" t="s">
        <v>158</v>
      </c>
      <c r="E516">
        <v>430</v>
      </c>
      <c r="F516" t="s">
        <v>159</v>
      </c>
      <c r="G516">
        <v>13266</v>
      </c>
      <c r="H516" t="s">
        <v>752</v>
      </c>
      <c r="I516">
        <v>33</v>
      </c>
      <c r="J516" t="s">
        <v>160</v>
      </c>
      <c r="K516" s="21">
        <v>22040000</v>
      </c>
      <c r="L516" s="21">
        <v>19756862.43</v>
      </c>
      <c r="M516" s="21">
        <v>15645681.82</v>
      </c>
      <c r="N516" s="21">
        <v>13726788.27</v>
      </c>
      <c r="O516" s="21">
        <v>11699115.789999999</v>
      </c>
      <c r="P516" s="22" t="e">
        <f>VLOOKUP(Tabela1[[#This Row],[cdsubacao]],LDO!$B$2:$D$115,3,0)</f>
        <v>#N/A</v>
      </c>
      <c r="Q516" s="22" t="str">
        <f>CONCATENATE(Tabela1[[#This Row],[cdunidadegestora]]," - ",Tabela1[[#This Row],[nmunidadegestora]])</f>
        <v>480091 - Fundo Estadual de Saúde</v>
      </c>
      <c r="R516" s="22" t="str">
        <f>CONCATENATE(Tabela1[[#This Row],[cdfuncao]]," - ",Tabela1[[#This Row],[nmfuncao]])</f>
        <v>10 - Saúde</v>
      </c>
      <c r="S516" s="23" t="e">
        <f>VLOOKUP(Tabela1[[#This Row],[cdsubacao]],LDO!$B$2:$E$115,4,0)</f>
        <v>#N/A</v>
      </c>
      <c r="T516" s="23" t="str">
        <f>CONCATENATE(Tabela1[[#This Row],[cdprograma]]," - ",Tabela1[[#This Row],[nmprograma]])</f>
        <v>430 - Atenção de Média e Alta Complexidade Ambulatorial e Hospitalar</v>
      </c>
    </row>
    <row r="517" spans="1:20" x14ac:dyDescent="0.25">
      <c r="A517">
        <v>410055</v>
      </c>
      <c r="B517" t="s">
        <v>447</v>
      </c>
      <c r="C517">
        <v>4</v>
      </c>
      <c r="D517" t="s">
        <v>169</v>
      </c>
      <c r="E517">
        <v>850</v>
      </c>
      <c r="F517" t="s">
        <v>163</v>
      </c>
      <c r="G517">
        <v>13767</v>
      </c>
      <c r="H517" t="s">
        <v>753</v>
      </c>
      <c r="I517">
        <v>31</v>
      </c>
      <c r="J517" t="s">
        <v>165</v>
      </c>
      <c r="K517" s="21">
        <v>3084328</v>
      </c>
      <c r="L517" s="21">
        <v>1652476.89</v>
      </c>
      <c r="M517" s="21">
        <v>1652476.89</v>
      </c>
      <c r="N517" s="21">
        <v>1652476.89</v>
      </c>
      <c r="O517" s="21">
        <v>1652476.89</v>
      </c>
      <c r="P517" s="22" t="e">
        <f>VLOOKUP(Tabela1[[#This Row],[cdsubacao]],LDO!$B$2:$D$115,3,0)</f>
        <v>#N/A</v>
      </c>
      <c r="Q517" s="22" t="str">
        <f>CONCATENATE(Tabela1[[#This Row],[cdunidadegestora]]," - ",Tabela1[[#This Row],[nmunidadegestora]])</f>
        <v>410055 - Agência de Desenvolvimento Regional de Tubarão</v>
      </c>
      <c r="R517" s="22" t="str">
        <f>CONCATENATE(Tabela1[[#This Row],[cdfuncao]]," - ",Tabela1[[#This Row],[nmfuncao]])</f>
        <v>4 - Administração</v>
      </c>
      <c r="S517" s="23" t="e">
        <f>VLOOKUP(Tabela1[[#This Row],[cdsubacao]],LDO!$B$2:$E$115,4,0)</f>
        <v>#N/A</v>
      </c>
      <c r="T51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18" spans="1:20" x14ac:dyDescent="0.25">
      <c r="A518">
        <v>260001</v>
      </c>
      <c r="B518" t="s">
        <v>232</v>
      </c>
      <c r="C518">
        <v>8</v>
      </c>
      <c r="D518" t="s">
        <v>253</v>
      </c>
      <c r="E518">
        <v>745</v>
      </c>
      <c r="F518" t="s">
        <v>226</v>
      </c>
      <c r="G518">
        <v>2023</v>
      </c>
      <c r="H518" t="s">
        <v>754</v>
      </c>
      <c r="I518">
        <v>33</v>
      </c>
      <c r="J518" t="s">
        <v>160</v>
      </c>
      <c r="K518" s="21">
        <v>2449000</v>
      </c>
      <c r="L518" s="21">
        <v>1788305.87</v>
      </c>
      <c r="M518" s="21">
        <v>1510817.54</v>
      </c>
      <c r="N518" s="21">
        <v>1236807.27</v>
      </c>
      <c r="O518" s="21">
        <v>1236807.27</v>
      </c>
      <c r="P518" s="22" t="e">
        <f>VLOOKUP(Tabela1[[#This Row],[cdsubacao]],LDO!$B$2:$D$115,3,0)</f>
        <v>#N/A</v>
      </c>
      <c r="Q518" s="22" t="str">
        <f>CONCATENATE(Tabela1[[#This Row],[cdunidadegestora]]," - ",Tabela1[[#This Row],[nmunidadegestora]])</f>
        <v>260001 - Secretaria de Estado de Desenvolvimento Social</v>
      </c>
      <c r="R518" s="22" t="str">
        <f>CONCATENATE(Tabela1[[#This Row],[cdfuncao]]," - ",Tabela1[[#This Row],[nmfuncao]])</f>
        <v>8 - Assistência Social</v>
      </c>
      <c r="S518" s="23" t="e">
        <f>VLOOKUP(Tabela1[[#This Row],[cdsubacao]],LDO!$B$2:$E$115,4,0)</f>
        <v>#N/A</v>
      </c>
      <c r="T518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519" spans="1:20" x14ac:dyDescent="0.25">
      <c r="A519">
        <v>270029</v>
      </c>
      <c r="B519" t="s">
        <v>755</v>
      </c>
      <c r="C519">
        <v>4</v>
      </c>
      <c r="D519" t="s">
        <v>169</v>
      </c>
      <c r="E519">
        <v>950</v>
      </c>
      <c r="F519" t="s">
        <v>756</v>
      </c>
      <c r="G519">
        <v>13010</v>
      </c>
      <c r="H519" t="s">
        <v>757</v>
      </c>
      <c r="I519">
        <v>33</v>
      </c>
      <c r="J519" t="s">
        <v>160</v>
      </c>
      <c r="K519" s="21">
        <v>2454253</v>
      </c>
      <c r="L519" s="21">
        <v>2397455</v>
      </c>
      <c r="M519" s="21">
        <v>2158705.34</v>
      </c>
      <c r="N519" s="21">
        <v>1914891.04</v>
      </c>
      <c r="O519" s="21">
        <v>1914891.04</v>
      </c>
      <c r="P519" s="22" t="e">
        <f>VLOOKUP(Tabela1[[#This Row],[cdsubacao]],LDO!$B$2:$D$115,3,0)</f>
        <v>#N/A</v>
      </c>
      <c r="Q519" s="22" t="str">
        <f>CONCATENATE(Tabela1[[#This Row],[cdunidadegestora]]," - ",Tabela1[[#This Row],[nmunidadegestora]])</f>
        <v>270029 - Agência de Regulação de Serviços Públicos de Santa Catarina - Aresc</v>
      </c>
      <c r="R519" s="22" t="str">
        <f>CONCATENATE(Tabela1[[#This Row],[cdfuncao]]," - ",Tabela1[[#This Row],[nmfuncao]])</f>
        <v>4 - Administração</v>
      </c>
      <c r="S519" s="23" t="e">
        <f>VLOOKUP(Tabela1[[#This Row],[cdsubacao]],LDO!$B$2:$E$115,4,0)</f>
        <v>#N/A</v>
      </c>
      <c r="T519" s="23" t="str">
        <f>CONCATENATE(Tabela1[[#This Row],[cdprograma]]," - ",Tabela1[[#This Row],[nmprograma]])</f>
        <v>950 - Defesa dos Interesses Sociais</v>
      </c>
    </row>
    <row r="520" spans="1:20" x14ac:dyDescent="0.25">
      <c r="A520">
        <v>410091</v>
      </c>
      <c r="B520" t="s">
        <v>305</v>
      </c>
      <c r="C520">
        <v>3</v>
      </c>
      <c r="D520" t="s">
        <v>306</v>
      </c>
      <c r="E520">
        <v>900</v>
      </c>
      <c r="F520" t="s">
        <v>176</v>
      </c>
      <c r="G520">
        <v>8100</v>
      </c>
      <c r="H520" t="s">
        <v>477</v>
      </c>
      <c r="I520">
        <v>33</v>
      </c>
      <c r="J520" t="s">
        <v>160</v>
      </c>
      <c r="K520" s="21">
        <v>10795577</v>
      </c>
      <c r="L520" s="21">
        <v>19177361.789999999</v>
      </c>
      <c r="M520" s="21">
        <v>12408144.550000001</v>
      </c>
      <c r="N520" s="21">
        <v>10790862.869999999</v>
      </c>
      <c r="O520" s="21">
        <v>10782050.67</v>
      </c>
      <c r="P520" s="22" t="e">
        <f>VLOOKUP(Tabela1[[#This Row],[cdsubacao]],LDO!$B$2:$D$115,3,0)</f>
        <v>#N/A</v>
      </c>
      <c r="Q520" s="22" t="str">
        <f>CONCATENATE(Tabela1[[#This Row],[cdunidadegestora]]," - ",Tabela1[[#This Row],[nmunidadegestora]])</f>
        <v>410091 - Fundo Especial de Estudos Jurídicos e de Reaparelhamento</v>
      </c>
      <c r="R520" s="22" t="str">
        <f>CONCATENATE(Tabela1[[#This Row],[cdfuncao]]," - ",Tabela1[[#This Row],[nmfuncao]])</f>
        <v>3 - Essencial à Justiça</v>
      </c>
      <c r="S520" s="23" t="e">
        <f>VLOOKUP(Tabela1[[#This Row],[cdsubacao]],LDO!$B$2:$E$115,4,0)</f>
        <v>#N/A</v>
      </c>
      <c r="T520" s="23" t="str">
        <f>CONCATENATE(Tabela1[[#This Row],[cdprograma]]," - ",Tabela1[[#This Row],[nmprograma]])</f>
        <v>900 - Gestão Administrativa - Poder Executivo</v>
      </c>
    </row>
    <row r="521" spans="1:20" x14ac:dyDescent="0.25">
      <c r="A521">
        <v>440001</v>
      </c>
      <c r="B521" t="s">
        <v>481</v>
      </c>
      <c r="C521">
        <v>20</v>
      </c>
      <c r="D521" t="s">
        <v>203</v>
      </c>
      <c r="E521">
        <v>300</v>
      </c>
      <c r="F521" t="s">
        <v>247</v>
      </c>
      <c r="G521">
        <v>11394</v>
      </c>
      <c r="H521" t="s">
        <v>758</v>
      </c>
      <c r="I521">
        <v>33</v>
      </c>
      <c r="J521" t="s">
        <v>160</v>
      </c>
      <c r="K521" s="21">
        <v>25000</v>
      </c>
      <c r="L521" s="21">
        <v>4735660.8</v>
      </c>
      <c r="M521" s="21">
        <v>564967.53</v>
      </c>
      <c r="N521" s="21">
        <v>564967.53</v>
      </c>
      <c r="O521" s="21">
        <v>564967.53</v>
      </c>
      <c r="P521" s="22" t="e">
        <f>VLOOKUP(Tabela1[[#This Row],[cdsubacao]],LDO!$B$2:$D$115,3,0)</f>
        <v>#N/A</v>
      </c>
      <c r="Q521" s="22" t="str">
        <f>CONCATENATE(Tabela1[[#This Row],[cdunidadegestora]]," - ",Tabela1[[#This Row],[nmunidadegestora]])</f>
        <v>440001 - Secretaria de Estado da Agricultura, Pesca e Desenvolvimento Rural</v>
      </c>
      <c r="R521" s="22" t="str">
        <f>CONCATENATE(Tabela1[[#This Row],[cdfuncao]]," - ",Tabela1[[#This Row],[nmfuncao]])</f>
        <v>20 - Agricultura</v>
      </c>
      <c r="S521" s="23" t="e">
        <f>VLOOKUP(Tabela1[[#This Row],[cdsubacao]],LDO!$B$2:$E$115,4,0)</f>
        <v>#N/A</v>
      </c>
      <c r="T521" s="23" t="str">
        <f>CONCATENATE(Tabela1[[#This Row],[cdprograma]]," - ",Tabela1[[#This Row],[nmprograma]])</f>
        <v>300 - Qualidade de Vida no Campo e na Cidade</v>
      </c>
    </row>
    <row r="522" spans="1:20" x14ac:dyDescent="0.25">
      <c r="A522">
        <v>530023</v>
      </c>
      <c r="B522" t="s">
        <v>198</v>
      </c>
      <c r="C522">
        <v>26</v>
      </c>
      <c r="D522" t="s">
        <v>179</v>
      </c>
      <c r="E522">
        <v>900</v>
      </c>
      <c r="F522" t="s">
        <v>176</v>
      </c>
      <c r="G522">
        <v>3912</v>
      </c>
      <c r="H522" t="s">
        <v>759</v>
      </c>
      <c r="I522">
        <v>33</v>
      </c>
      <c r="J522" t="s">
        <v>160</v>
      </c>
      <c r="K522" s="21">
        <v>2659282</v>
      </c>
      <c r="L522" s="21">
        <v>1084796.08</v>
      </c>
      <c r="M522" s="21">
        <v>1084796.08</v>
      </c>
      <c r="N522" s="21">
        <v>1084796.08</v>
      </c>
      <c r="O522" s="21">
        <v>1084796.08</v>
      </c>
      <c r="P522" s="22" t="e">
        <f>VLOOKUP(Tabela1[[#This Row],[cdsubacao]],LDO!$B$2:$D$115,3,0)</f>
        <v>#N/A</v>
      </c>
      <c r="Q522" s="22" t="str">
        <f>CONCATENATE(Tabela1[[#This Row],[cdunidadegestora]]," - ",Tabela1[[#This Row],[nmunidadegestora]])</f>
        <v>530023 - Departamento de Transportes e Terminais</v>
      </c>
      <c r="R522" s="22" t="str">
        <f>CONCATENATE(Tabela1[[#This Row],[cdfuncao]]," - ",Tabela1[[#This Row],[nmfuncao]])</f>
        <v>26 - Transporte</v>
      </c>
      <c r="S522" s="23" t="e">
        <f>VLOOKUP(Tabela1[[#This Row],[cdsubacao]],LDO!$B$2:$E$115,4,0)</f>
        <v>#N/A</v>
      </c>
      <c r="T522" s="23" t="str">
        <f>CONCATENATE(Tabela1[[#This Row],[cdprograma]]," - ",Tabela1[[#This Row],[nmprograma]])</f>
        <v>900 - Gestão Administrativa - Poder Executivo</v>
      </c>
    </row>
    <row r="523" spans="1:20" x14ac:dyDescent="0.25">
      <c r="A523">
        <v>150001</v>
      </c>
      <c r="B523" t="s">
        <v>225</v>
      </c>
      <c r="C523">
        <v>14</v>
      </c>
      <c r="D523" t="s">
        <v>216</v>
      </c>
      <c r="E523">
        <v>745</v>
      </c>
      <c r="F523" t="s">
        <v>226</v>
      </c>
      <c r="G523">
        <v>12511</v>
      </c>
      <c r="H523" t="s">
        <v>760</v>
      </c>
      <c r="I523">
        <v>33</v>
      </c>
      <c r="J523" t="s">
        <v>160</v>
      </c>
      <c r="K523" s="21">
        <v>9496422</v>
      </c>
      <c r="L523" s="21">
        <v>9803672.8300000001</v>
      </c>
      <c r="M523" s="21">
        <v>7647430.8300000001</v>
      </c>
      <c r="N523" s="21">
        <v>7647430.8300000001</v>
      </c>
      <c r="O523" s="21">
        <v>7617395.8099999996</v>
      </c>
      <c r="P523" s="22" t="e">
        <f>VLOOKUP(Tabela1[[#This Row],[cdsubacao]],LDO!$B$2:$D$115,3,0)</f>
        <v>#N/A</v>
      </c>
      <c r="Q523" s="22" t="str">
        <f>CONCATENATE(Tabela1[[#This Row],[cdunidadegestora]]," - ",Tabela1[[#This Row],[nmunidadegestora]])</f>
        <v>150001 - Defensoria Pública do Estado de Santa Catarina</v>
      </c>
      <c r="R523" s="22" t="str">
        <f>CONCATENATE(Tabela1[[#This Row],[cdfuncao]]," - ",Tabela1[[#This Row],[nmfuncao]])</f>
        <v>14 - Direitos da Cidadania</v>
      </c>
      <c r="S523" s="23" t="e">
        <f>VLOOKUP(Tabela1[[#This Row],[cdsubacao]],LDO!$B$2:$E$115,4,0)</f>
        <v>#N/A</v>
      </c>
      <c r="T523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524" spans="1:20" x14ac:dyDescent="0.25">
      <c r="A524">
        <v>410002</v>
      </c>
      <c r="B524" t="s">
        <v>516</v>
      </c>
      <c r="C524">
        <v>3</v>
      </c>
      <c r="D524" t="s">
        <v>306</v>
      </c>
      <c r="E524">
        <v>850</v>
      </c>
      <c r="F524" t="s">
        <v>163</v>
      </c>
      <c r="G524">
        <v>991</v>
      </c>
      <c r="H524" t="s">
        <v>761</v>
      </c>
      <c r="I524">
        <v>31</v>
      </c>
      <c r="J524" t="s">
        <v>165</v>
      </c>
      <c r="K524" s="21">
        <v>116122442</v>
      </c>
      <c r="L524" s="21">
        <v>95673106.540000007</v>
      </c>
      <c r="M524" s="21">
        <v>95669639.099999994</v>
      </c>
      <c r="N524" s="21">
        <v>95629313.359999999</v>
      </c>
      <c r="O524" s="21">
        <v>95576762.290000007</v>
      </c>
      <c r="P524" s="22" t="e">
        <f>VLOOKUP(Tabela1[[#This Row],[cdsubacao]],LDO!$B$2:$D$115,3,0)</f>
        <v>#N/A</v>
      </c>
      <c r="Q524" s="22" t="str">
        <f>CONCATENATE(Tabela1[[#This Row],[cdunidadegestora]]," - ",Tabela1[[#This Row],[nmunidadegestora]])</f>
        <v>410002 - Procuradoria Geral do Estado</v>
      </c>
      <c r="R524" s="22" t="str">
        <f>CONCATENATE(Tabela1[[#This Row],[cdfuncao]]," - ",Tabela1[[#This Row],[nmfuncao]])</f>
        <v>3 - Essencial à Justiça</v>
      </c>
      <c r="S524" s="23" t="e">
        <f>VLOOKUP(Tabela1[[#This Row],[cdsubacao]],LDO!$B$2:$E$115,4,0)</f>
        <v>#N/A</v>
      </c>
      <c r="T52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25" spans="1:20" x14ac:dyDescent="0.25">
      <c r="A525">
        <v>410001</v>
      </c>
      <c r="B525" t="s">
        <v>175</v>
      </c>
      <c r="C525">
        <v>4</v>
      </c>
      <c r="D525" t="s">
        <v>169</v>
      </c>
      <c r="E525">
        <v>850</v>
      </c>
      <c r="F525" t="s">
        <v>163</v>
      </c>
      <c r="G525">
        <v>1635</v>
      </c>
      <c r="H525" t="s">
        <v>699</v>
      </c>
      <c r="I525">
        <v>33</v>
      </c>
      <c r="J525" t="s">
        <v>160</v>
      </c>
      <c r="K525" s="21">
        <v>765735</v>
      </c>
      <c r="L525" s="21">
        <v>961115.52</v>
      </c>
      <c r="M525" s="21">
        <v>948115.52</v>
      </c>
      <c r="N525" s="21">
        <v>948115.52</v>
      </c>
      <c r="O525" s="21">
        <v>903664.75</v>
      </c>
      <c r="P525" s="22" t="e">
        <f>VLOOKUP(Tabela1[[#This Row],[cdsubacao]],LDO!$B$2:$D$115,3,0)</f>
        <v>#N/A</v>
      </c>
      <c r="Q525" s="22" t="str">
        <f>CONCATENATE(Tabela1[[#This Row],[cdunidadegestora]]," - ",Tabela1[[#This Row],[nmunidadegestora]])</f>
        <v>410001 - Casa Civil</v>
      </c>
      <c r="R525" s="22" t="str">
        <f>CONCATENATE(Tabela1[[#This Row],[cdfuncao]]," - ",Tabela1[[#This Row],[nmfuncao]])</f>
        <v>4 - Administração</v>
      </c>
      <c r="S525" s="23" t="e">
        <f>VLOOKUP(Tabela1[[#This Row],[cdsubacao]],LDO!$B$2:$E$115,4,0)</f>
        <v>#N/A</v>
      </c>
      <c r="T52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26" spans="1:20" x14ac:dyDescent="0.25">
      <c r="A526">
        <v>410042</v>
      </c>
      <c r="B526" t="s">
        <v>558</v>
      </c>
      <c r="C526">
        <v>12</v>
      </c>
      <c r="D526" t="s">
        <v>188</v>
      </c>
      <c r="E526">
        <v>610</v>
      </c>
      <c r="F526" t="s">
        <v>189</v>
      </c>
      <c r="G526">
        <v>13722</v>
      </c>
      <c r="H526" t="s">
        <v>762</v>
      </c>
      <c r="I526">
        <v>33</v>
      </c>
      <c r="J526" t="s">
        <v>160</v>
      </c>
      <c r="K526" s="21">
        <v>375414</v>
      </c>
      <c r="L526" s="21">
        <v>70222.92</v>
      </c>
      <c r="M526" s="21">
        <v>70222.92</v>
      </c>
      <c r="N526" s="21">
        <v>70222.92</v>
      </c>
      <c r="O526" s="21">
        <v>70222.92</v>
      </c>
      <c r="P526" s="22" t="e">
        <f>VLOOKUP(Tabela1[[#This Row],[cdsubacao]],LDO!$B$2:$D$115,3,0)</f>
        <v>#N/A</v>
      </c>
      <c r="Q526" s="22" t="str">
        <f>CONCATENATE(Tabela1[[#This Row],[cdunidadegestora]]," - ",Tabela1[[#This Row],[nmunidadegestora]])</f>
        <v>410042 - Agência de Desenvolvimento Regional de Concórdia</v>
      </c>
      <c r="R526" s="22" t="str">
        <f>CONCATENATE(Tabela1[[#This Row],[cdfuncao]]," - ",Tabela1[[#This Row],[nmfuncao]])</f>
        <v>12 - Educação</v>
      </c>
      <c r="S526" s="23" t="e">
        <f>VLOOKUP(Tabela1[[#This Row],[cdsubacao]],LDO!$B$2:$E$115,4,0)</f>
        <v>#N/A</v>
      </c>
      <c r="T526" s="23" t="str">
        <f>CONCATENATE(Tabela1[[#This Row],[cdprograma]]," - ",Tabela1[[#This Row],[nmprograma]])</f>
        <v>610 - Educação Básica com Qualidade e Equidade</v>
      </c>
    </row>
    <row r="527" spans="1:20" x14ac:dyDescent="0.25">
      <c r="A527">
        <v>410039</v>
      </c>
      <c r="B527" t="s">
        <v>498</v>
      </c>
      <c r="C527">
        <v>4</v>
      </c>
      <c r="D527" t="s">
        <v>169</v>
      </c>
      <c r="E527">
        <v>850</v>
      </c>
      <c r="F527" t="s">
        <v>163</v>
      </c>
      <c r="G527">
        <v>13650</v>
      </c>
      <c r="H527" t="s">
        <v>763</v>
      </c>
      <c r="I527">
        <v>31</v>
      </c>
      <c r="J527" t="s">
        <v>165</v>
      </c>
      <c r="K527" s="21">
        <v>1060000</v>
      </c>
      <c r="L527" s="21">
        <v>718378.77</v>
      </c>
      <c r="M527" s="21">
        <v>718378.77</v>
      </c>
      <c r="N527" s="21">
        <v>718378.77</v>
      </c>
      <c r="O527" s="21">
        <v>718378.77</v>
      </c>
      <c r="P527" s="22" t="e">
        <f>VLOOKUP(Tabela1[[#This Row],[cdsubacao]],LDO!$B$2:$D$115,3,0)</f>
        <v>#N/A</v>
      </c>
      <c r="Q527" s="22" t="str">
        <f>CONCATENATE(Tabela1[[#This Row],[cdunidadegestora]]," - ",Tabela1[[#This Row],[nmunidadegestora]])</f>
        <v>410039 - Agência de Desenvolvimento Regional de São Lourenço do Oeste</v>
      </c>
      <c r="R527" s="22" t="str">
        <f>CONCATENATE(Tabela1[[#This Row],[cdfuncao]]," - ",Tabela1[[#This Row],[nmfuncao]])</f>
        <v>4 - Administração</v>
      </c>
      <c r="S527" s="23" t="e">
        <f>VLOOKUP(Tabela1[[#This Row],[cdsubacao]],LDO!$B$2:$E$115,4,0)</f>
        <v>#N/A</v>
      </c>
      <c r="T52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28" spans="1:20" x14ac:dyDescent="0.25">
      <c r="A528">
        <v>260093</v>
      </c>
      <c r="B528" t="s">
        <v>453</v>
      </c>
      <c r="C528">
        <v>8</v>
      </c>
      <c r="D528" t="s">
        <v>253</v>
      </c>
      <c r="E528">
        <v>510</v>
      </c>
      <c r="F528" t="s">
        <v>454</v>
      </c>
      <c r="G528">
        <v>9459</v>
      </c>
      <c r="H528" t="s">
        <v>764</v>
      </c>
      <c r="I528">
        <v>44</v>
      </c>
      <c r="J528" t="s">
        <v>219</v>
      </c>
      <c r="K528" s="21">
        <v>0</v>
      </c>
      <c r="L528" s="21">
        <v>2155416.8199999998</v>
      </c>
      <c r="M528" s="21">
        <v>2155416.8199999998</v>
      </c>
      <c r="N528" s="21">
        <v>2155416.5099999998</v>
      </c>
      <c r="O528" s="21">
        <v>2155416.5099999998</v>
      </c>
      <c r="P528" s="22" t="e">
        <f>VLOOKUP(Tabela1[[#This Row],[cdsubacao]],LDO!$B$2:$D$115,3,0)</f>
        <v>#N/A</v>
      </c>
      <c r="Q528" s="22" t="str">
        <f>CONCATENATE(Tabela1[[#This Row],[cdunidadegestora]]," - ",Tabela1[[#This Row],[nmunidadegestora]])</f>
        <v>260093 - Fundo Estadual de Assistência Social</v>
      </c>
      <c r="R528" s="22" t="str">
        <f>CONCATENATE(Tabela1[[#This Row],[cdfuncao]]," - ",Tabela1[[#This Row],[nmfuncao]])</f>
        <v>8 - Assistência Social</v>
      </c>
      <c r="S528" s="23" t="e">
        <f>VLOOKUP(Tabela1[[#This Row],[cdsubacao]],LDO!$B$2:$E$115,4,0)</f>
        <v>#N/A</v>
      </c>
      <c r="T528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529" spans="1:20" x14ac:dyDescent="0.25">
      <c r="A529">
        <v>270029</v>
      </c>
      <c r="B529" t="s">
        <v>755</v>
      </c>
      <c r="C529">
        <v>4</v>
      </c>
      <c r="D529" t="s">
        <v>169</v>
      </c>
      <c r="E529">
        <v>950</v>
      </c>
      <c r="F529" t="s">
        <v>756</v>
      </c>
      <c r="G529">
        <v>13010</v>
      </c>
      <c r="H529" t="s">
        <v>757</v>
      </c>
      <c r="I529">
        <v>44</v>
      </c>
      <c r="J529" t="s">
        <v>219</v>
      </c>
      <c r="K529" s="21">
        <v>115000</v>
      </c>
      <c r="L529" s="21">
        <v>171798</v>
      </c>
      <c r="M529" s="21">
        <v>171495</v>
      </c>
      <c r="N529" s="21">
        <v>171495</v>
      </c>
      <c r="O529" s="21">
        <v>171495</v>
      </c>
      <c r="P529" s="22" t="e">
        <f>VLOOKUP(Tabela1[[#This Row],[cdsubacao]],LDO!$B$2:$D$115,3,0)</f>
        <v>#N/A</v>
      </c>
      <c r="Q529" s="22" t="str">
        <f>CONCATENATE(Tabela1[[#This Row],[cdunidadegestora]]," - ",Tabela1[[#This Row],[nmunidadegestora]])</f>
        <v>270029 - Agência de Regulação de Serviços Públicos de Santa Catarina - Aresc</v>
      </c>
      <c r="R529" s="22" t="str">
        <f>CONCATENATE(Tabela1[[#This Row],[cdfuncao]]," - ",Tabela1[[#This Row],[nmfuncao]])</f>
        <v>4 - Administração</v>
      </c>
      <c r="S529" s="23" t="e">
        <f>VLOOKUP(Tabela1[[#This Row],[cdsubacao]],LDO!$B$2:$E$115,4,0)</f>
        <v>#N/A</v>
      </c>
      <c r="T529" s="23" t="str">
        <f>CONCATENATE(Tabela1[[#This Row],[cdprograma]]," - ",Tabela1[[#This Row],[nmprograma]])</f>
        <v>950 - Defesa dos Interesses Sociais</v>
      </c>
    </row>
    <row r="530" spans="1:20" x14ac:dyDescent="0.25">
      <c r="A530">
        <v>260099</v>
      </c>
      <c r="B530" t="s">
        <v>765</v>
      </c>
      <c r="C530">
        <v>14</v>
      </c>
      <c r="D530" t="s">
        <v>216</v>
      </c>
      <c r="E530">
        <v>745</v>
      </c>
      <c r="F530" t="s">
        <v>226</v>
      </c>
      <c r="G530">
        <v>1955</v>
      </c>
      <c r="H530" t="s">
        <v>766</v>
      </c>
      <c r="I530">
        <v>33</v>
      </c>
      <c r="J530" t="s">
        <v>160</v>
      </c>
      <c r="K530" s="21">
        <v>350000</v>
      </c>
      <c r="L530" s="21">
        <v>3427516.99</v>
      </c>
      <c r="M530" s="21">
        <v>14466.09</v>
      </c>
      <c r="N530" s="21">
        <v>14466.09</v>
      </c>
      <c r="O530" s="21">
        <v>14411.09</v>
      </c>
      <c r="P530" s="22" t="e">
        <f>VLOOKUP(Tabela1[[#This Row],[cdsubacao]],LDO!$B$2:$D$115,3,0)</f>
        <v>#N/A</v>
      </c>
      <c r="Q530" s="22" t="str">
        <f>CONCATENATE(Tabela1[[#This Row],[cdunidadegestora]]," - ",Tabela1[[#This Row],[nmunidadegestora]])</f>
        <v>260099 - Fundo para a Infância e Adolescência</v>
      </c>
      <c r="R530" s="22" t="str">
        <f>CONCATENATE(Tabela1[[#This Row],[cdfuncao]]," - ",Tabela1[[#This Row],[nmfuncao]])</f>
        <v>14 - Direitos da Cidadania</v>
      </c>
      <c r="S530" s="23" t="e">
        <f>VLOOKUP(Tabela1[[#This Row],[cdsubacao]],LDO!$B$2:$E$115,4,0)</f>
        <v>#N/A</v>
      </c>
      <c r="T530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531" spans="1:20" x14ac:dyDescent="0.25">
      <c r="A531">
        <v>410047</v>
      </c>
      <c r="B531" t="s">
        <v>269</v>
      </c>
      <c r="C531">
        <v>4</v>
      </c>
      <c r="D531" t="s">
        <v>169</v>
      </c>
      <c r="E531">
        <v>900</v>
      </c>
      <c r="F531" t="s">
        <v>176</v>
      </c>
      <c r="G531">
        <v>13825</v>
      </c>
      <c r="H531" t="s">
        <v>767</v>
      </c>
      <c r="I531">
        <v>33</v>
      </c>
      <c r="J531" t="s">
        <v>160</v>
      </c>
      <c r="K531" s="21">
        <v>338053</v>
      </c>
      <c r="L531" s="21">
        <v>50923.79</v>
      </c>
      <c r="M531" s="21">
        <v>50923.79</v>
      </c>
      <c r="N531" s="21">
        <v>50923.79</v>
      </c>
      <c r="O531" s="21">
        <v>50923.79</v>
      </c>
      <c r="P531" s="22" t="e">
        <f>VLOOKUP(Tabela1[[#This Row],[cdsubacao]],LDO!$B$2:$D$115,3,0)</f>
        <v>#N/A</v>
      </c>
      <c r="Q531" s="22" t="str">
        <f>CONCATENATE(Tabela1[[#This Row],[cdunidadegestora]]," - ",Tabela1[[#This Row],[nmunidadegestora]])</f>
        <v>410047 - Agência de Desenvolvimento Regional de Curitibanos</v>
      </c>
      <c r="R531" s="22" t="str">
        <f>CONCATENATE(Tabela1[[#This Row],[cdfuncao]]," - ",Tabela1[[#This Row],[nmfuncao]])</f>
        <v>4 - Administração</v>
      </c>
      <c r="S531" s="23" t="e">
        <f>VLOOKUP(Tabela1[[#This Row],[cdsubacao]],LDO!$B$2:$E$115,4,0)</f>
        <v>#N/A</v>
      </c>
      <c r="T531" s="23" t="str">
        <f>CONCATENATE(Tabela1[[#This Row],[cdprograma]]," - ",Tabela1[[#This Row],[nmprograma]])</f>
        <v>900 - Gestão Administrativa - Poder Executivo</v>
      </c>
    </row>
    <row r="532" spans="1:20" x14ac:dyDescent="0.25">
      <c r="A532">
        <v>160097</v>
      </c>
      <c r="B532" t="s">
        <v>181</v>
      </c>
      <c r="C532">
        <v>6</v>
      </c>
      <c r="D532" t="s">
        <v>182</v>
      </c>
      <c r="E532">
        <v>130</v>
      </c>
      <c r="F532" t="s">
        <v>208</v>
      </c>
      <c r="G532">
        <v>73</v>
      </c>
      <c r="H532" t="s">
        <v>665</v>
      </c>
      <c r="I532">
        <v>44</v>
      </c>
      <c r="J532" t="s">
        <v>219</v>
      </c>
      <c r="K532" s="21">
        <v>0</v>
      </c>
      <c r="L532" s="21">
        <v>445173.2</v>
      </c>
      <c r="M532" s="21">
        <v>445173.2</v>
      </c>
      <c r="N532" s="21">
        <v>445173.2</v>
      </c>
      <c r="O532" s="21">
        <v>445173.2</v>
      </c>
      <c r="P532" s="22" t="e">
        <f>VLOOKUP(Tabela1[[#This Row],[cdsubacao]],LDO!$B$2:$D$115,3,0)</f>
        <v>#N/A</v>
      </c>
      <c r="Q532" s="22" t="str">
        <f>CONCATENATE(Tabela1[[#This Row],[cdunidadegestora]]," - ",Tabela1[[#This Row],[nmunidadegestora]])</f>
        <v>160097 - Fundo de Melhoria da Polícia Militar</v>
      </c>
      <c r="R532" s="22" t="str">
        <f>CONCATENATE(Tabela1[[#This Row],[cdfuncao]]," - ",Tabela1[[#This Row],[nmfuncao]])</f>
        <v>6 - Segurança Pública</v>
      </c>
      <c r="S532" s="23" t="e">
        <f>VLOOKUP(Tabela1[[#This Row],[cdsubacao]],LDO!$B$2:$E$115,4,0)</f>
        <v>#N/A</v>
      </c>
      <c r="T532" s="23" t="str">
        <f>CONCATENATE(Tabela1[[#This Row],[cdprograma]]," - ",Tabela1[[#This Row],[nmprograma]])</f>
        <v>130 - Conservação e Segurança Rodoviária</v>
      </c>
    </row>
    <row r="533" spans="1:20" x14ac:dyDescent="0.25">
      <c r="A533">
        <v>530001</v>
      </c>
      <c r="B533" t="s">
        <v>178</v>
      </c>
      <c r="C533">
        <v>26</v>
      </c>
      <c r="D533" t="s">
        <v>179</v>
      </c>
      <c r="E533">
        <v>130</v>
      </c>
      <c r="F533" t="s">
        <v>208</v>
      </c>
      <c r="G533">
        <v>14451</v>
      </c>
      <c r="H533" t="s">
        <v>768</v>
      </c>
      <c r="I533">
        <v>33</v>
      </c>
      <c r="J533" t="s">
        <v>160</v>
      </c>
      <c r="K533" s="21">
        <v>0</v>
      </c>
      <c r="L533" s="21">
        <v>1710628.09</v>
      </c>
      <c r="M533" s="21">
        <v>1060628.0900000001</v>
      </c>
      <c r="N533" s="21">
        <v>817646.43</v>
      </c>
      <c r="O533" s="21">
        <v>421913.39</v>
      </c>
      <c r="P533" s="22" t="e">
        <f>VLOOKUP(Tabela1[[#This Row],[cdsubacao]],LDO!$B$2:$D$115,3,0)</f>
        <v>#N/A</v>
      </c>
      <c r="Q533" s="22" t="str">
        <f>CONCATENATE(Tabela1[[#This Row],[cdunidadegestora]]," - ",Tabela1[[#This Row],[nmunidadegestora]])</f>
        <v>530001 - Secretaria de Estado da Infraestrutura e Mobilidade</v>
      </c>
      <c r="R533" s="22" t="str">
        <f>CONCATENATE(Tabela1[[#This Row],[cdfuncao]]," - ",Tabela1[[#This Row],[nmfuncao]])</f>
        <v>26 - Transporte</v>
      </c>
      <c r="S533" s="23" t="e">
        <f>VLOOKUP(Tabela1[[#This Row],[cdsubacao]],LDO!$B$2:$E$115,4,0)</f>
        <v>#N/A</v>
      </c>
      <c r="T533" s="23" t="str">
        <f>CONCATENATE(Tabela1[[#This Row],[cdprograma]]," - ",Tabela1[[#This Row],[nmprograma]])</f>
        <v>130 - Conservação e Segurança Rodoviária</v>
      </c>
    </row>
    <row r="534" spans="1:20" x14ac:dyDescent="0.25">
      <c r="A534">
        <v>470091</v>
      </c>
      <c r="B534" t="s">
        <v>289</v>
      </c>
      <c r="C534">
        <v>4</v>
      </c>
      <c r="D534" t="s">
        <v>169</v>
      </c>
      <c r="E534">
        <v>900</v>
      </c>
      <c r="F534" t="s">
        <v>176</v>
      </c>
      <c r="G534">
        <v>2750</v>
      </c>
      <c r="H534" t="s">
        <v>323</v>
      </c>
      <c r="I534">
        <v>33</v>
      </c>
      <c r="J534" t="s">
        <v>160</v>
      </c>
      <c r="K534" s="21">
        <v>9633605</v>
      </c>
      <c r="L534" s="21">
        <v>9998963.4000000004</v>
      </c>
      <c r="M534" s="21">
        <v>6936982.1900000004</v>
      </c>
      <c r="N534" s="21">
        <v>5558074.9500000002</v>
      </c>
      <c r="O534" s="21">
        <v>5534371.1600000001</v>
      </c>
      <c r="P534" s="22" t="e">
        <f>VLOOKUP(Tabela1[[#This Row],[cdsubacao]],LDO!$B$2:$D$115,3,0)</f>
        <v>#N/A</v>
      </c>
      <c r="Q534" s="22" t="str">
        <f>CONCATENATE(Tabela1[[#This Row],[cdunidadegestora]]," - ",Tabela1[[#This Row],[nmunidadegestora]])</f>
        <v>470091 - Fundo de Materiais, Publicações e Impressos Oficiais</v>
      </c>
      <c r="R534" s="22" t="str">
        <f>CONCATENATE(Tabela1[[#This Row],[cdfuncao]]," - ",Tabela1[[#This Row],[nmfuncao]])</f>
        <v>4 - Administração</v>
      </c>
      <c r="S534" s="23" t="e">
        <f>VLOOKUP(Tabela1[[#This Row],[cdsubacao]],LDO!$B$2:$E$115,4,0)</f>
        <v>#N/A</v>
      </c>
      <c r="T534" s="23" t="str">
        <f>CONCATENATE(Tabela1[[#This Row],[cdprograma]]," - ",Tabela1[[#This Row],[nmprograma]])</f>
        <v>900 - Gestão Administrativa - Poder Executivo</v>
      </c>
    </row>
    <row r="535" spans="1:20" x14ac:dyDescent="0.25">
      <c r="A535">
        <v>530001</v>
      </c>
      <c r="B535" t="s">
        <v>178</v>
      </c>
      <c r="C535">
        <v>18</v>
      </c>
      <c r="D535" t="s">
        <v>192</v>
      </c>
      <c r="E535">
        <v>145</v>
      </c>
      <c r="F535" t="s">
        <v>381</v>
      </c>
      <c r="G535">
        <v>14513</v>
      </c>
      <c r="H535" t="s">
        <v>769</v>
      </c>
      <c r="I535">
        <v>44</v>
      </c>
      <c r="J535" t="s">
        <v>219</v>
      </c>
      <c r="K535" s="21">
        <v>0</v>
      </c>
      <c r="L535" s="21">
        <v>165601.68</v>
      </c>
      <c r="M535" s="21">
        <v>165601.68</v>
      </c>
      <c r="N535" s="21">
        <v>118038.47</v>
      </c>
      <c r="O535" s="21">
        <v>1726.07</v>
      </c>
      <c r="P535" s="22" t="e">
        <f>VLOOKUP(Tabela1[[#This Row],[cdsubacao]],LDO!$B$2:$D$115,3,0)</f>
        <v>#N/A</v>
      </c>
      <c r="Q535" s="22" t="str">
        <f>CONCATENATE(Tabela1[[#This Row],[cdunidadegestora]]," - ",Tabela1[[#This Row],[nmunidadegestora]])</f>
        <v>530001 - Secretaria de Estado da Infraestrutura e Mobilidade</v>
      </c>
      <c r="R535" s="22" t="str">
        <f>CONCATENATE(Tabela1[[#This Row],[cdfuncao]]," - ",Tabela1[[#This Row],[nmfuncao]])</f>
        <v>18 - Gestão Ambiental</v>
      </c>
      <c r="S535" s="23" t="e">
        <f>VLOOKUP(Tabela1[[#This Row],[cdsubacao]],LDO!$B$2:$E$115,4,0)</f>
        <v>#N/A</v>
      </c>
      <c r="T535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536" spans="1:20" x14ac:dyDescent="0.25">
      <c r="A536">
        <v>450022</v>
      </c>
      <c r="B536" t="s">
        <v>358</v>
      </c>
      <c r="C536">
        <v>12</v>
      </c>
      <c r="D536" t="s">
        <v>188</v>
      </c>
      <c r="E536">
        <v>230</v>
      </c>
      <c r="F536" t="s">
        <v>568</v>
      </c>
      <c r="G536">
        <v>12759</v>
      </c>
      <c r="H536" t="s">
        <v>770</v>
      </c>
      <c r="I536">
        <v>44</v>
      </c>
      <c r="J536" t="s">
        <v>219</v>
      </c>
      <c r="K536" s="21">
        <v>14815887</v>
      </c>
      <c r="L536" s="21">
        <v>17598977.149999999</v>
      </c>
      <c r="M536" s="21">
        <v>1618127.92</v>
      </c>
      <c r="N536" s="21">
        <v>1618127.92</v>
      </c>
      <c r="O536" s="21">
        <v>1618127.92</v>
      </c>
      <c r="P536" s="22" t="e">
        <f>VLOOKUP(Tabela1[[#This Row],[cdsubacao]],LDO!$B$2:$D$115,3,0)</f>
        <v>#N/A</v>
      </c>
      <c r="Q536" s="22" t="str">
        <f>CONCATENATE(Tabela1[[#This Row],[cdunidadegestora]]," - ",Tabela1[[#This Row],[nmunidadegestora]])</f>
        <v>450022 - Fundação Universidade do Estado de Santa Catarina</v>
      </c>
      <c r="R536" s="22" t="str">
        <f>CONCATENATE(Tabela1[[#This Row],[cdfuncao]]," - ",Tabela1[[#This Row],[nmfuncao]])</f>
        <v>12 - Educação</v>
      </c>
      <c r="S536" s="23" t="e">
        <f>VLOOKUP(Tabela1[[#This Row],[cdsubacao]],LDO!$B$2:$E$115,4,0)</f>
        <v>#N/A</v>
      </c>
      <c r="T536" s="23" t="str">
        <f>CONCATENATE(Tabela1[[#This Row],[cdprograma]]," - ",Tabela1[[#This Row],[nmprograma]])</f>
        <v>230 - CTI - Fomento à Ciência, Tecnologia e Inovação</v>
      </c>
    </row>
    <row r="537" spans="1:20" x14ac:dyDescent="0.25">
      <c r="A537">
        <v>410053</v>
      </c>
      <c r="B537" t="s">
        <v>457</v>
      </c>
      <c r="C537">
        <v>10</v>
      </c>
      <c r="D537" t="s">
        <v>158</v>
      </c>
      <c r="E537">
        <v>400</v>
      </c>
      <c r="F537" t="s">
        <v>166</v>
      </c>
      <c r="G537">
        <v>11481</v>
      </c>
      <c r="H537" t="s">
        <v>186</v>
      </c>
      <c r="I537">
        <v>33</v>
      </c>
      <c r="J537" t="s">
        <v>160</v>
      </c>
      <c r="K537" s="21">
        <v>0</v>
      </c>
      <c r="L537" s="21">
        <v>28660.52</v>
      </c>
      <c r="M537" s="21">
        <v>28660.52</v>
      </c>
      <c r="N537" s="21">
        <v>28660.52</v>
      </c>
      <c r="O537" s="21">
        <v>28660.52</v>
      </c>
      <c r="P537" s="22" t="e">
        <f>VLOOKUP(Tabela1[[#This Row],[cdsubacao]],LDO!$B$2:$D$115,3,0)</f>
        <v>#N/A</v>
      </c>
      <c r="Q537" s="22" t="str">
        <f>CONCATENATE(Tabela1[[#This Row],[cdunidadegestora]]," - ",Tabela1[[#This Row],[nmunidadegestora]])</f>
        <v>410053 - Agência de Desenvolvimento Regional de Itajai</v>
      </c>
      <c r="R537" s="22" t="str">
        <f>CONCATENATE(Tabela1[[#This Row],[cdfuncao]]," - ",Tabela1[[#This Row],[nmfuncao]])</f>
        <v>10 - Saúde</v>
      </c>
      <c r="S537" s="23" t="e">
        <f>VLOOKUP(Tabela1[[#This Row],[cdsubacao]],LDO!$B$2:$E$115,4,0)</f>
        <v>#N/A</v>
      </c>
      <c r="T537" s="23" t="str">
        <f>CONCATENATE(Tabela1[[#This Row],[cdprograma]]," - ",Tabela1[[#This Row],[nmprograma]])</f>
        <v>400 - Gestão do SUS</v>
      </c>
    </row>
    <row r="538" spans="1:20" x14ac:dyDescent="0.25">
      <c r="A538">
        <v>430001</v>
      </c>
      <c r="B538" t="s">
        <v>347</v>
      </c>
      <c r="C538">
        <v>4</v>
      </c>
      <c r="D538" t="s">
        <v>169</v>
      </c>
      <c r="E538">
        <v>850</v>
      </c>
      <c r="F538" t="s">
        <v>163</v>
      </c>
      <c r="G538">
        <v>12928</v>
      </c>
      <c r="H538" t="s">
        <v>771</v>
      </c>
      <c r="I538">
        <v>33</v>
      </c>
      <c r="J538" t="s">
        <v>160</v>
      </c>
      <c r="K538" s="21">
        <v>30000</v>
      </c>
      <c r="L538" s="21">
        <v>200</v>
      </c>
      <c r="M538" s="21">
        <v>200</v>
      </c>
      <c r="N538" s="21">
        <v>200</v>
      </c>
      <c r="O538" s="21">
        <v>200</v>
      </c>
      <c r="P538" s="22" t="e">
        <f>VLOOKUP(Tabela1[[#This Row],[cdsubacao]],LDO!$B$2:$D$115,3,0)</f>
        <v>#N/A</v>
      </c>
      <c r="Q538" s="22" t="str">
        <f>CONCATENATE(Tabela1[[#This Row],[cdunidadegestora]]," - ",Tabela1[[#This Row],[nmunidadegestora]])</f>
        <v>430001 - Procuradoria-Geral junto ao Tribunal de Contas</v>
      </c>
      <c r="R538" s="22" t="str">
        <f>CONCATENATE(Tabela1[[#This Row],[cdfuncao]]," - ",Tabela1[[#This Row],[nmfuncao]])</f>
        <v>4 - Administração</v>
      </c>
      <c r="S538" s="23" t="e">
        <f>VLOOKUP(Tabela1[[#This Row],[cdsubacao]],LDO!$B$2:$E$115,4,0)</f>
        <v>#N/A</v>
      </c>
      <c r="T53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39" spans="1:20" x14ac:dyDescent="0.25">
      <c r="A539">
        <v>450092</v>
      </c>
      <c r="B539" t="s">
        <v>772</v>
      </c>
      <c r="C539">
        <v>12</v>
      </c>
      <c r="D539" t="s">
        <v>188</v>
      </c>
      <c r="E539">
        <v>101</v>
      </c>
      <c r="F539" t="s">
        <v>254</v>
      </c>
      <c r="G539">
        <v>12843</v>
      </c>
      <c r="H539" t="s">
        <v>773</v>
      </c>
      <c r="I539">
        <v>44</v>
      </c>
      <c r="J539" t="s">
        <v>219</v>
      </c>
      <c r="K539" s="21">
        <v>1000000</v>
      </c>
      <c r="L539" s="21">
        <v>64574776.539999999</v>
      </c>
      <c r="M539" s="21">
        <v>13736155.68</v>
      </c>
      <c r="N539" s="21">
        <v>9894053.3499999996</v>
      </c>
      <c r="O539" s="21">
        <v>9894053.3499999996</v>
      </c>
      <c r="P539" s="22" t="e">
        <f>VLOOKUP(Tabela1[[#This Row],[cdsubacao]],LDO!$B$2:$D$115,3,0)</f>
        <v>#N/A</v>
      </c>
      <c r="Q539" s="22" t="str">
        <f>CONCATENATE(Tabela1[[#This Row],[cdunidadegestora]]," - ",Tabela1[[#This Row],[nmunidadegestora]])</f>
        <v>450092 - Fundo Estadual de Educação- FEDUC</v>
      </c>
      <c r="R539" s="22" t="str">
        <f>CONCATENATE(Tabela1[[#This Row],[cdfuncao]]," - ",Tabela1[[#This Row],[nmfuncao]])</f>
        <v>12 - Educação</v>
      </c>
      <c r="S539" s="23" t="e">
        <f>VLOOKUP(Tabela1[[#This Row],[cdsubacao]],LDO!$B$2:$E$115,4,0)</f>
        <v>#N/A</v>
      </c>
      <c r="T539" s="23" t="str">
        <f>CONCATENATE(Tabela1[[#This Row],[cdprograma]]," - ",Tabela1[[#This Row],[nmprograma]])</f>
        <v>101 - Acelera Santa Catarina</v>
      </c>
    </row>
    <row r="540" spans="1:20" x14ac:dyDescent="0.25">
      <c r="A540">
        <v>530025</v>
      </c>
      <c r="B540" t="s">
        <v>238</v>
      </c>
      <c r="C540">
        <v>26</v>
      </c>
      <c r="D540" t="s">
        <v>179</v>
      </c>
      <c r="E540">
        <v>130</v>
      </c>
      <c r="F540" t="s">
        <v>208</v>
      </c>
      <c r="G540">
        <v>79</v>
      </c>
      <c r="H540" t="s">
        <v>774</v>
      </c>
      <c r="I540">
        <v>33</v>
      </c>
      <c r="J540" t="s">
        <v>160</v>
      </c>
      <c r="K540" s="21">
        <v>2800000</v>
      </c>
      <c r="L540" s="21">
        <v>1249459.02</v>
      </c>
      <c r="M540" s="21">
        <v>1249459.02</v>
      </c>
      <c r="N540" s="21">
        <v>1249459.02</v>
      </c>
      <c r="O540" s="21">
        <v>1249459.02</v>
      </c>
      <c r="P540" s="22" t="e">
        <f>VLOOKUP(Tabela1[[#This Row],[cdsubacao]],LDO!$B$2:$D$115,3,0)</f>
        <v>#N/A</v>
      </c>
      <c r="Q540" s="22" t="str">
        <f>CONCATENATE(Tabela1[[#This Row],[cdunidadegestora]]," - ",Tabela1[[#This Row],[nmunidadegestora]])</f>
        <v>530025 - Departamento Estadual de Infraestrutura</v>
      </c>
      <c r="R540" s="22" t="str">
        <f>CONCATENATE(Tabela1[[#This Row],[cdfuncao]]," - ",Tabela1[[#This Row],[nmfuncao]])</f>
        <v>26 - Transporte</v>
      </c>
      <c r="S540" s="23" t="e">
        <f>VLOOKUP(Tabela1[[#This Row],[cdsubacao]],LDO!$B$2:$E$115,4,0)</f>
        <v>#N/A</v>
      </c>
      <c r="T540" s="23" t="str">
        <f>CONCATENATE(Tabela1[[#This Row],[cdprograma]]," - ",Tabela1[[#This Row],[nmprograma]])</f>
        <v>130 - Conservação e Segurança Rodoviária</v>
      </c>
    </row>
    <row r="541" spans="1:20" x14ac:dyDescent="0.25">
      <c r="A541">
        <v>450092</v>
      </c>
      <c r="B541" t="s">
        <v>772</v>
      </c>
      <c r="C541">
        <v>12</v>
      </c>
      <c r="D541" t="s">
        <v>188</v>
      </c>
      <c r="E541">
        <v>100</v>
      </c>
      <c r="F541" t="s">
        <v>310</v>
      </c>
      <c r="G541">
        <v>12842</v>
      </c>
      <c r="H541" t="s">
        <v>775</v>
      </c>
      <c r="I541">
        <v>44</v>
      </c>
      <c r="J541" t="s">
        <v>219</v>
      </c>
      <c r="K541" s="21">
        <v>500000</v>
      </c>
      <c r="L541" s="21">
        <v>15822578.810000001</v>
      </c>
      <c r="M541" s="21">
        <v>2095754.92</v>
      </c>
      <c r="N541" s="21">
        <v>2095754.92</v>
      </c>
      <c r="O541" s="21">
        <v>2095754.92</v>
      </c>
      <c r="P541" s="22" t="e">
        <f>VLOOKUP(Tabela1[[#This Row],[cdsubacao]],LDO!$B$2:$D$115,3,0)</f>
        <v>#N/A</v>
      </c>
      <c r="Q541" s="22" t="str">
        <f>CONCATENATE(Tabela1[[#This Row],[cdunidadegestora]]," - ",Tabela1[[#This Row],[nmunidadegestora]])</f>
        <v>450092 - Fundo Estadual de Educação- FEDUC</v>
      </c>
      <c r="R541" s="22" t="str">
        <f>CONCATENATE(Tabela1[[#This Row],[cdfuncao]]," - ",Tabela1[[#This Row],[nmfuncao]])</f>
        <v>12 - Educação</v>
      </c>
      <c r="S541" s="23" t="e">
        <f>VLOOKUP(Tabela1[[#This Row],[cdsubacao]],LDO!$B$2:$E$115,4,0)</f>
        <v>#N/A</v>
      </c>
      <c r="T541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542" spans="1:20" x14ac:dyDescent="0.25">
      <c r="A542">
        <v>430001</v>
      </c>
      <c r="B542" t="s">
        <v>347</v>
      </c>
      <c r="C542">
        <v>4</v>
      </c>
      <c r="D542" t="s">
        <v>169</v>
      </c>
      <c r="E542">
        <v>900</v>
      </c>
      <c r="F542" t="s">
        <v>176</v>
      </c>
      <c r="G542">
        <v>5326</v>
      </c>
      <c r="H542" t="s">
        <v>626</v>
      </c>
      <c r="I542">
        <v>44</v>
      </c>
      <c r="J542" t="s">
        <v>219</v>
      </c>
      <c r="K542" s="21">
        <v>0</v>
      </c>
      <c r="L542" s="21">
        <v>17455</v>
      </c>
      <c r="M542" s="21">
        <v>17455</v>
      </c>
      <c r="N542" s="21">
        <v>12455</v>
      </c>
      <c r="O542" s="21">
        <v>12455</v>
      </c>
      <c r="P542" s="22" t="e">
        <f>VLOOKUP(Tabela1[[#This Row],[cdsubacao]],LDO!$B$2:$D$115,3,0)</f>
        <v>#N/A</v>
      </c>
      <c r="Q542" s="22" t="str">
        <f>CONCATENATE(Tabela1[[#This Row],[cdunidadegestora]]," - ",Tabela1[[#This Row],[nmunidadegestora]])</f>
        <v>430001 - Procuradoria-Geral junto ao Tribunal de Contas</v>
      </c>
      <c r="R542" s="22" t="str">
        <f>CONCATENATE(Tabela1[[#This Row],[cdfuncao]]," - ",Tabela1[[#This Row],[nmfuncao]])</f>
        <v>4 - Administração</v>
      </c>
      <c r="S542" s="23" t="e">
        <f>VLOOKUP(Tabela1[[#This Row],[cdsubacao]],LDO!$B$2:$E$115,4,0)</f>
        <v>#N/A</v>
      </c>
      <c r="T542" s="23" t="str">
        <f>CONCATENATE(Tabela1[[#This Row],[cdprograma]]," - ",Tabela1[[#This Row],[nmprograma]])</f>
        <v>900 - Gestão Administrativa - Poder Executivo</v>
      </c>
    </row>
    <row r="543" spans="1:20" x14ac:dyDescent="0.25">
      <c r="A543">
        <v>450021</v>
      </c>
      <c r="B543" t="s">
        <v>250</v>
      </c>
      <c r="C543">
        <v>12</v>
      </c>
      <c r="D543" t="s">
        <v>188</v>
      </c>
      <c r="E543">
        <v>520</v>
      </c>
      <c r="F543" t="s">
        <v>303</v>
      </c>
      <c r="G543">
        <v>11655</v>
      </c>
      <c r="H543" t="s">
        <v>776</v>
      </c>
      <c r="I543">
        <v>33</v>
      </c>
      <c r="J543" t="s">
        <v>160</v>
      </c>
      <c r="K543" s="21">
        <v>1100000</v>
      </c>
      <c r="L543" s="21">
        <v>195685.46</v>
      </c>
      <c r="M543" s="21">
        <v>23235.32</v>
      </c>
      <c r="N543" s="21">
        <v>7277.5</v>
      </c>
      <c r="O543" s="21">
        <v>7277.5</v>
      </c>
      <c r="P543" s="22" t="e">
        <f>VLOOKUP(Tabela1[[#This Row],[cdsubacao]],LDO!$B$2:$D$115,3,0)</f>
        <v>#N/A</v>
      </c>
      <c r="Q543" s="22" t="str">
        <f>CONCATENATE(Tabela1[[#This Row],[cdunidadegestora]]," - ",Tabela1[[#This Row],[nmunidadegestora]])</f>
        <v>450021 - Fundação Catarinense de Educação Especial</v>
      </c>
      <c r="R543" s="22" t="str">
        <f>CONCATENATE(Tabela1[[#This Row],[cdfuncao]]," - ",Tabela1[[#This Row],[nmfuncao]])</f>
        <v>12 - Educação</v>
      </c>
      <c r="S543" s="23" t="e">
        <f>VLOOKUP(Tabela1[[#This Row],[cdsubacao]],LDO!$B$2:$E$115,4,0)</f>
        <v>#N/A</v>
      </c>
      <c r="T543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544" spans="1:20" x14ac:dyDescent="0.25">
      <c r="A544">
        <v>410062</v>
      </c>
      <c r="B544" t="s">
        <v>213</v>
      </c>
      <c r="C544">
        <v>12</v>
      </c>
      <c r="D544" t="s">
        <v>188</v>
      </c>
      <c r="E544">
        <v>610</v>
      </c>
      <c r="F544" t="s">
        <v>189</v>
      </c>
      <c r="G544">
        <v>13938</v>
      </c>
      <c r="H544" t="s">
        <v>777</v>
      </c>
      <c r="I544">
        <v>44</v>
      </c>
      <c r="J544" t="s">
        <v>219</v>
      </c>
      <c r="K544" s="21">
        <v>75526</v>
      </c>
      <c r="L544" s="21">
        <v>0</v>
      </c>
      <c r="M544" s="21">
        <v>0</v>
      </c>
      <c r="N544" s="21">
        <v>0</v>
      </c>
      <c r="O544" s="21">
        <v>0</v>
      </c>
      <c r="P544" s="22" t="e">
        <f>VLOOKUP(Tabela1[[#This Row],[cdsubacao]],LDO!$B$2:$D$115,3,0)</f>
        <v>#N/A</v>
      </c>
      <c r="Q544" s="22" t="str">
        <f>CONCATENATE(Tabela1[[#This Row],[cdunidadegestora]]," - ",Tabela1[[#This Row],[nmunidadegestora]])</f>
        <v>410062 - Agência de Desenvolvimento Regional de Lages</v>
      </c>
      <c r="R544" s="22" t="str">
        <f>CONCATENATE(Tabela1[[#This Row],[cdfuncao]]," - ",Tabela1[[#This Row],[nmfuncao]])</f>
        <v>12 - Educação</v>
      </c>
      <c r="S544" s="23" t="e">
        <f>VLOOKUP(Tabela1[[#This Row],[cdsubacao]],LDO!$B$2:$E$115,4,0)</f>
        <v>#N/A</v>
      </c>
      <c r="T544" s="23" t="str">
        <f>CONCATENATE(Tabela1[[#This Row],[cdprograma]]," - ",Tabela1[[#This Row],[nmprograma]])</f>
        <v>610 - Educação Básica com Qualidade e Equidade</v>
      </c>
    </row>
    <row r="545" spans="1:20" x14ac:dyDescent="0.25">
      <c r="A545">
        <v>450001</v>
      </c>
      <c r="B545" t="s">
        <v>318</v>
      </c>
      <c r="C545">
        <v>12</v>
      </c>
      <c r="D545" t="s">
        <v>188</v>
      </c>
      <c r="E545">
        <v>610</v>
      </c>
      <c r="F545" t="s">
        <v>189</v>
      </c>
      <c r="G545">
        <v>13002</v>
      </c>
      <c r="H545" t="s">
        <v>778</v>
      </c>
      <c r="I545">
        <v>33</v>
      </c>
      <c r="J545" t="s">
        <v>160</v>
      </c>
      <c r="K545" s="21">
        <v>2000000</v>
      </c>
      <c r="L545" s="21">
        <v>1358800</v>
      </c>
      <c r="M545" s="21">
        <v>368956.8</v>
      </c>
      <c r="N545" s="21">
        <v>315461.59999999998</v>
      </c>
      <c r="O545" s="21">
        <v>315461.59999999998</v>
      </c>
      <c r="P545" s="22" t="e">
        <f>VLOOKUP(Tabela1[[#This Row],[cdsubacao]],LDO!$B$2:$D$115,3,0)</f>
        <v>#N/A</v>
      </c>
      <c r="Q545" s="22" t="str">
        <f>CONCATENATE(Tabela1[[#This Row],[cdunidadegestora]]," - ",Tabela1[[#This Row],[nmunidadegestora]])</f>
        <v>450001 - Secretaria de Estado da Educação</v>
      </c>
      <c r="R545" s="22" t="str">
        <f>CONCATENATE(Tabela1[[#This Row],[cdfuncao]]," - ",Tabela1[[#This Row],[nmfuncao]])</f>
        <v>12 - Educação</v>
      </c>
      <c r="S545" s="23" t="e">
        <f>VLOOKUP(Tabela1[[#This Row],[cdsubacao]],LDO!$B$2:$E$115,4,0)</f>
        <v>#N/A</v>
      </c>
      <c r="T545" s="23" t="str">
        <f>CONCATENATE(Tabela1[[#This Row],[cdprograma]]," - ",Tabela1[[#This Row],[nmprograma]])</f>
        <v>610 - Educação Básica com Qualidade e Equidade</v>
      </c>
    </row>
    <row r="546" spans="1:20" x14ac:dyDescent="0.25">
      <c r="A546">
        <v>530025</v>
      </c>
      <c r="B546" t="s">
        <v>238</v>
      </c>
      <c r="C546">
        <v>26</v>
      </c>
      <c r="D546" t="s">
        <v>179</v>
      </c>
      <c r="E546">
        <v>140</v>
      </c>
      <c r="F546" t="s">
        <v>279</v>
      </c>
      <c r="G546">
        <v>2227</v>
      </c>
      <c r="H546" t="s">
        <v>779</v>
      </c>
      <c r="I546">
        <v>44</v>
      </c>
      <c r="J546" t="s">
        <v>219</v>
      </c>
      <c r="K546" s="21">
        <v>5000000</v>
      </c>
      <c r="L546" s="21">
        <v>0</v>
      </c>
      <c r="M546" s="21">
        <v>0</v>
      </c>
      <c r="N546" s="21">
        <v>0</v>
      </c>
      <c r="O546" s="21">
        <v>0</v>
      </c>
      <c r="P546" s="22" t="str">
        <f>VLOOKUP(Tabela1[[#This Row],[cdsubacao]],LDO!$B$2:$D$115,3,0)</f>
        <v>LDO</v>
      </c>
      <c r="Q546" s="22" t="str">
        <f>CONCATENATE(Tabela1[[#This Row],[cdunidadegestora]]," - ",Tabela1[[#This Row],[nmunidadegestora]])</f>
        <v>530025 - Departamento Estadual de Infraestrutura</v>
      </c>
      <c r="R546" s="22" t="str">
        <f>CONCATENATE(Tabela1[[#This Row],[cdfuncao]]," - ",Tabela1[[#This Row],[nmfuncao]])</f>
        <v>26 - Transporte</v>
      </c>
      <c r="S546" s="23" t="str">
        <f>VLOOKUP(Tabela1[[#This Row],[cdsubacao]],LDO!$B$2:$E$115,4,0)</f>
        <v>2227 - Reabilitação da SC-114, trecho BR-116 – Itaiópolis – SC-477</v>
      </c>
      <c r="T546" s="23" t="str">
        <f>CONCATENATE(Tabela1[[#This Row],[cdprograma]]," - ",Tabela1[[#This Row],[nmprograma]])</f>
        <v>140 - Reabilitação e Aumento de Capacidade de Rodovias</v>
      </c>
    </row>
    <row r="547" spans="1:20" x14ac:dyDescent="0.25">
      <c r="A547">
        <v>410038</v>
      </c>
      <c r="B547" t="s">
        <v>273</v>
      </c>
      <c r="C547">
        <v>12</v>
      </c>
      <c r="D547" t="s">
        <v>188</v>
      </c>
      <c r="E547">
        <v>900</v>
      </c>
      <c r="F547" t="s">
        <v>176</v>
      </c>
      <c r="G547">
        <v>4840</v>
      </c>
      <c r="H547" t="s">
        <v>517</v>
      </c>
      <c r="I547">
        <v>33</v>
      </c>
      <c r="J547" t="s">
        <v>160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2" t="e">
        <f>VLOOKUP(Tabela1[[#This Row],[cdsubacao]],LDO!$B$2:$D$115,3,0)</f>
        <v>#N/A</v>
      </c>
      <c r="Q547" s="22" t="str">
        <f>CONCATENATE(Tabela1[[#This Row],[cdunidadegestora]]," - ",Tabela1[[#This Row],[nmunidadegestora]])</f>
        <v>410038 - Agência de Desenvolvimento Regional de Maravilha</v>
      </c>
      <c r="R547" s="22" t="str">
        <f>CONCATENATE(Tabela1[[#This Row],[cdfuncao]]," - ",Tabela1[[#This Row],[nmfuncao]])</f>
        <v>12 - Educação</v>
      </c>
      <c r="S547" s="23" t="e">
        <f>VLOOKUP(Tabela1[[#This Row],[cdsubacao]],LDO!$B$2:$E$115,4,0)</f>
        <v>#N/A</v>
      </c>
      <c r="T547" s="23" t="str">
        <f>CONCATENATE(Tabela1[[#This Row],[cdprograma]]," - ",Tabela1[[#This Row],[nmprograma]])</f>
        <v>900 - Gestão Administrativa - Poder Executivo</v>
      </c>
    </row>
    <row r="548" spans="1:20" x14ac:dyDescent="0.25">
      <c r="A548">
        <v>410042</v>
      </c>
      <c r="B548" t="s">
        <v>558</v>
      </c>
      <c r="C548">
        <v>12</v>
      </c>
      <c r="D548" t="s">
        <v>188</v>
      </c>
      <c r="E548">
        <v>625</v>
      </c>
      <c r="F548" t="s">
        <v>196</v>
      </c>
      <c r="G548">
        <v>13729</v>
      </c>
      <c r="H548" t="s">
        <v>704</v>
      </c>
      <c r="I548">
        <v>33</v>
      </c>
      <c r="J548" t="s">
        <v>160</v>
      </c>
      <c r="K548" s="21">
        <v>153668</v>
      </c>
      <c r="L548" s="21">
        <v>29100.35</v>
      </c>
      <c r="M548" s="21">
        <v>29100.35</v>
      </c>
      <c r="N548" s="21">
        <v>29100.35</v>
      </c>
      <c r="O548" s="21">
        <v>29100.35</v>
      </c>
      <c r="P548" s="22" t="e">
        <f>VLOOKUP(Tabela1[[#This Row],[cdsubacao]],LDO!$B$2:$D$115,3,0)</f>
        <v>#N/A</v>
      </c>
      <c r="Q548" s="22" t="str">
        <f>CONCATENATE(Tabela1[[#This Row],[cdunidadegestora]]," - ",Tabela1[[#This Row],[nmunidadegestora]])</f>
        <v>410042 - Agência de Desenvolvimento Regional de Concórdia</v>
      </c>
      <c r="R548" s="22" t="str">
        <f>CONCATENATE(Tabela1[[#This Row],[cdfuncao]]," - ",Tabela1[[#This Row],[nmfuncao]])</f>
        <v>12 - Educação</v>
      </c>
      <c r="S548" s="23" t="e">
        <f>VLOOKUP(Tabela1[[#This Row],[cdsubacao]],LDO!$B$2:$E$115,4,0)</f>
        <v>#N/A</v>
      </c>
      <c r="T548" s="23" t="str">
        <f>CONCATENATE(Tabela1[[#This Row],[cdprograma]]," - ",Tabela1[[#This Row],[nmprograma]])</f>
        <v>625 - Valorização dos Profissionais da Educação</v>
      </c>
    </row>
    <row r="549" spans="1:20" x14ac:dyDescent="0.25">
      <c r="A549">
        <v>530001</v>
      </c>
      <c r="B549" t="s">
        <v>178</v>
      </c>
      <c r="C549">
        <v>26</v>
      </c>
      <c r="D549" t="s">
        <v>179</v>
      </c>
      <c r="E549">
        <v>101</v>
      </c>
      <c r="F549" t="s">
        <v>254</v>
      </c>
      <c r="G549">
        <v>14301</v>
      </c>
      <c r="H549" t="s">
        <v>780</v>
      </c>
      <c r="I549">
        <v>44</v>
      </c>
      <c r="J549" t="s">
        <v>219</v>
      </c>
      <c r="K549" s="21">
        <v>0</v>
      </c>
      <c r="L549" s="21">
        <v>27298382.899999999</v>
      </c>
      <c r="M549" s="21">
        <v>11653050.029999999</v>
      </c>
      <c r="N549" s="21">
        <v>8762541.5700000003</v>
      </c>
      <c r="O549" s="21">
        <v>8762541.5700000003</v>
      </c>
      <c r="P549" s="22" t="e">
        <f>VLOOKUP(Tabela1[[#This Row],[cdsubacao]],LDO!$B$2:$D$115,3,0)</f>
        <v>#N/A</v>
      </c>
      <c r="Q549" s="22" t="str">
        <f>CONCATENATE(Tabela1[[#This Row],[cdunidadegestora]]," - ",Tabela1[[#This Row],[nmunidadegestora]])</f>
        <v>530001 - Secretaria de Estado da Infraestrutura e Mobilidade</v>
      </c>
      <c r="R549" s="22" t="str">
        <f>CONCATENATE(Tabela1[[#This Row],[cdfuncao]]," - ",Tabela1[[#This Row],[nmfuncao]])</f>
        <v>26 - Transporte</v>
      </c>
      <c r="S549" s="23" t="e">
        <f>VLOOKUP(Tabela1[[#This Row],[cdsubacao]],LDO!$B$2:$E$115,4,0)</f>
        <v>#N/A</v>
      </c>
      <c r="T549" s="23" t="str">
        <f>CONCATENATE(Tabela1[[#This Row],[cdprograma]]," - ",Tabela1[[#This Row],[nmprograma]])</f>
        <v>101 - Acelera Santa Catarina</v>
      </c>
    </row>
    <row r="550" spans="1:20" x14ac:dyDescent="0.25">
      <c r="A550">
        <v>160091</v>
      </c>
      <c r="B550" t="s">
        <v>442</v>
      </c>
      <c r="C550">
        <v>6</v>
      </c>
      <c r="D550" t="s">
        <v>182</v>
      </c>
      <c r="E550">
        <v>101</v>
      </c>
      <c r="F550" t="s">
        <v>254</v>
      </c>
      <c r="G550">
        <v>12606</v>
      </c>
      <c r="H550" t="s">
        <v>781</v>
      </c>
      <c r="I550">
        <v>44</v>
      </c>
      <c r="J550" t="s">
        <v>219</v>
      </c>
      <c r="K550" s="21">
        <v>1800000</v>
      </c>
      <c r="L550" s="21">
        <v>11207690.210000001</v>
      </c>
      <c r="M550" s="21">
        <v>344004.88</v>
      </c>
      <c r="N550" s="21">
        <v>334004.88</v>
      </c>
      <c r="O550" s="21">
        <v>334004.88</v>
      </c>
      <c r="P550" s="22" t="str">
        <f>VLOOKUP(Tabela1[[#This Row],[cdsubacao]],LDO!$B$2:$D$115,3,0)</f>
        <v>LDO</v>
      </c>
      <c r="Q550" s="22" t="str">
        <f>CONCATENATE(Tabela1[[#This Row],[cdunidadegestora]]," - ",Tabela1[[#This Row],[nmunidadegestora]])</f>
        <v>160091 - Fundo para Melhoria da Segurança Pública</v>
      </c>
      <c r="R550" s="22" t="str">
        <f>CONCATENATE(Tabela1[[#This Row],[cdfuncao]]," - ",Tabela1[[#This Row],[nmfuncao]])</f>
        <v>6 - Segurança Pública</v>
      </c>
      <c r="S550" s="23" t="str">
        <f>VLOOKUP(Tabela1[[#This Row],[cdsubacao]],LDO!$B$2:$E$115,4,0)</f>
        <v>12606 - Construção e ampliação de instalações físicas municípios - SSP</v>
      </c>
      <c r="T550" s="23" t="str">
        <f>CONCATENATE(Tabela1[[#This Row],[cdprograma]]," - ",Tabela1[[#This Row],[nmprograma]])</f>
        <v>101 - Acelera Santa Catarina</v>
      </c>
    </row>
    <row r="551" spans="1:20" x14ac:dyDescent="0.25">
      <c r="A551">
        <v>520001</v>
      </c>
      <c r="B551" t="s">
        <v>291</v>
      </c>
      <c r="C551">
        <v>4</v>
      </c>
      <c r="D551" t="s">
        <v>169</v>
      </c>
      <c r="E551">
        <v>850</v>
      </c>
      <c r="F551" t="s">
        <v>163</v>
      </c>
      <c r="G551">
        <v>11357</v>
      </c>
      <c r="H551" t="s">
        <v>782</v>
      </c>
      <c r="I551">
        <v>33</v>
      </c>
      <c r="J551" t="s">
        <v>160</v>
      </c>
      <c r="K551" s="21">
        <v>80000</v>
      </c>
      <c r="L551" s="21">
        <v>52390</v>
      </c>
      <c r="M551" s="21">
        <v>52390</v>
      </c>
      <c r="N551" s="21">
        <v>52390</v>
      </c>
      <c r="O551" s="21">
        <v>52390</v>
      </c>
      <c r="P551" s="22" t="e">
        <f>VLOOKUP(Tabela1[[#This Row],[cdsubacao]],LDO!$B$2:$D$115,3,0)</f>
        <v>#N/A</v>
      </c>
      <c r="Q551" s="22" t="str">
        <f>CONCATENATE(Tabela1[[#This Row],[cdunidadegestora]]," - ",Tabela1[[#This Row],[nmunidadegestora]])</f>
        <v>520001 - Secretaria de Estado da Fazenda</v>
      </c>
      <c r="R551" s="22" t="str">
        <f>CONCATENATE(Tabela1[[#This Row],[cdfuncao]]," - ",Tabela1[[#This Row],[nmfuncao]])</f>
        <v>4 - Administração</v>
      </c>
      <c r="S551" s="23" t="e">
        <f>VLOOKUP(Tabela1[[#This Row],[cdsubacao]],LDO!$B$2:$E$115,4,0)</f>
        <v>#N/A</v>
      </c>
      <c r="T55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52" spans="1:20" x14ac:dyDescent="0.25">
      <c r="A552">
        <v>410094</v>
      </c>
      <c r="B552" t="s">
        <v>245</v>
      </c>
      <c r="C552">
        <v>8</v>
      </c>
      <c r="D552" t="s">
        <v>253</v>
      </c>
      <c r="E552">
        <v>510</v>
      </c>
      <c r="F552" t="s">
        <v>454</v>
      </c>
      <c r="G552">
        <v>11094</v>
      </c>
      <c r="H552" t="s">
        <v>636</v>
      </c>
      <c r="I552">
        <v>33</v>
      </c>
      <c r="J552" t="s">
        <v>160</v>
      </c>
      <c r="K552" s="21">
        <v>0</v>
      </c>
      <c r="L552" s="21">
        <v>620024</v>
      </c>
      <c r="M552" s="21">
        <v>0</v>
      </c>
      <c r="N552" s="21">
        <v>0</v>
      </c>
      <c r="O552" s="21">
        <v>0</v>
      </c>
      <c r="P552" s="22" t="e">
        <f>VLOOKUP(Tabela1[[#This Row],[cdsubacao]],LDO!$B$2:$D$115,3,0)</f>
        <v>#N/A</v>
      </c>
      <c r="Q552" s="22" t="str">
        <f>CONCATENATE(Tabela1[[#This Row],[cdunidadegestora]]," - ",Tabela1[[#This Row],[nmunidadegestora]])</f>
        <v>410094 - Fundo de Desenvolvimento Social</v>
      </c>
      <c r="R552" s="22" t="str">
        <f>CONCATENATE(Tabela1[[#This Row],[cdfuncao]]," - ",Tabela1[[#This Row],[nmfuncao]])</f>
        <v>8 - Assistência Social</v>
      </c>
      <c r="S552" s="23" t="e">
        <f>VLOOKUP(Tabela1[[#This Row],[cdsubacao]],LDO!$B$2:$E$115,4,0)</f>
        <v>#N/A</v>
      </c>
      <c r="T552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553" spans="1:20" x14ac:dyDescent="0.25">
      <c r="A553">
        <v>440022</v>
      </c>
      <c r="B553" t="s">
        <v>412</v>
      </c>
      <c r="C553">
        <v>20</v>
      </c>
      <c r="D553" t="s">
        <v>203</v>
      </c>
      <c r="E553">
        <v>900</v>
      </c>
      <c r="F553" t="s">
        <v>176</v>
      </c>
      <c r="G553">
        <v>2555</v>
      </c>
      <c r="H553" t="s">
        <v>543</v>
      </c>
      <c r="I553">
        <v>44</v>
      </c>
      <c r="J553" t="s">
        <v>219</v>
      </c>
      <c r="K553" s="21">
        <v>946195</v>
      </c>
      <c r="L553" s="21">
        <v>1158108.0900000001</v>
      </c>
      <c r="M553" s="21">
        <v>154719.70000000001</v>
      </c>
      <c r="N553" s="21">
        <v>154719.70000000001</v>
      </c>
      <c r="O553" s="21">
        <v>154719.70000000001</v>
      </c>
      <c r="P553" s="22" t="e">
        <f>VLOOKUP(Tabela1[[#This Row],[cdsubacao]],LDO!$B$2:$D$115,3,0)</f>
        <v>#N/A</v>
      </c>
      <c r="Q553" s="22" t="str">
        <f>CONCATENATE(Tabela1[[#This Row],[cdunidadegestora]]," - ",Tabela1[[#This Row],[nmunidadegestora]])</f>
        <v>440022 - Companhia Integrada de Desenvolvimento Agrícola de Santa Catarina</v>
      </c>
      <c r="R553" s="22" t="str">
        <f>CONCATENATE(Tabela1[[#This Row],[cdfuncao]]," - ",Tabela1[[#This Row],[nmfuncao]])</f>
        <v>20 - Agricultura</v>
      </c>
      <c r="S553" s="23" t="e">
        <f>VLOOKUP(Tabela1[[#This Row],[cdsubacao]],LDO!$B$2:$E$115,4,0)</f>
        <v>#N/A</v>
      </c>
      <c r="T553" s="23" t="str">
        <f>CONCATENATE(Tabela1[[#This Row],[cdprograma]]," - ",Tabela1[[#This Row],[nmprograma]])</f>
        <v>900 - Gestão Administrativa - Poder Executivo</v>
      </c>
    </row>
    <row r="554" spans="1:20" x14ac:dyDescent="0.25">
      <c r="A554">
        <v>270095</v>
      </c>
      <c r="B554" t="s">
        <v>713</v>
      </c>
      <c r="C554">
        <v>18</v>
      </c>
      <c r="D554" t="s">
        <v>192</v>
      </c>
      <c r="E554">
        <v>348</v>
      </c>
      <c r="F554" t="s">
        <v>650</v>
      </c>
      <c r="G554">
        <v>11681</v>
      </c>
      <c r="H554" t="s">
        <v>714</v>
      </c>
      <c r="I554">
        <v>44</v>
      </c>
      <c r="J554" t="s">
        <v>219</v>
      </c>
      <c r="K554" s="21">
        <v>250000</v>
      </c>
      <c r="L554" s="21">
        <v>591457.26</v>
      </c>
      <c r="M554" s="21">
        <v>0</v>
      </c>
      <c r="N554" s="21">
        <v>0</v>
      </c>
      <c r="O554" s="21">
        <v>0</v>
      </c>
      <c r="P554" s="22" t="e">
        <f>VLOOKUP(Tabela1[[#This Row],[cdsubacao]],LDO!$B$2:$D$115,3,0)</f>
        <v>#N/A</v>
      </c>
      <c r="Q554" s="22" t="str">
        <f>CONCATENATE(Tabela1[[#This Row],[cdunidadegestora]]," - ",Tabela1[[#This Row],[nmunidadegestora]])</f>
        <v>270095 - Fundo Catarinense de Mudanças Climáticas</v>
      </c>
      <c r="R554" s="22" t="str">
        <f>CONCATENATE(Tabela1[[#This Row],[cdfuncao]]," - ",Tabela1[[#This Row],[nmfuncao]])</f>
        <v>18 - Gestão Ambiental</v>
      </c>
      <c r="S554" s="23" t="e">
        <f>VLOOKUP(Tabela1[[#This Row],[cdsubacao]],LDO!$B$2:$E$115,4,0)</f>
        <v>#N/A</v>
      </c>
      <c r="T554" s="23" t="str">
        <f>CONCATENATE(Tabela1[[#This Row],[cdprograma]]," - ",Tabela1[[#This Row],[nmprograma]])</f>
        <v>348 - Gestão Ambiental Estratégica</v>
      </c>
    </row>
    <row r="555" spans="1:20" x14ac:dyDescent="0.25">
      <c r="A555">
        <v>410001</v>
      </c>
      <c r="B555" t="s">
        <v>175</v>
      </c>
      <c r="C555">
        <v>4</v>
      </c>
      <c r="D555" t="s">
        <v>169</v>
      </c>
      <c r="E555">
        <v>900</v>
      </c>
      <c r="F555" t="s">
        <v>176</v>
      </c>
      <c r="G555">
        <v>3596</v>
      </c>
      <c r="H555" t="s">
        <v>783</v>
      </c>
      <c r="I555">
        <v>44</v>
      </c>
      <c r="J555" t="s">
        <v>219</v>
      </c>
      <c r="K555" s="21">
        <v>0</v>
      </c>
      <c r="L555" s="21">
        <v>7299</v>
      </c>
      <c r="M555" s="21">
        <v>7299</v>
      </c>
      <c r="N555" s="21">
        <v>7299</v>
      </c>
      <c r="O555" s="21">
        <v>7299</v>
      </c>
      <c r="P555" s="22" t="e">
        <f>VLOOKUP(Tabela1[[#This Row],[cdsubacao]],LDO!$B$2:$D$115,3,0)</f>
        <v>#N/A</v>
      </c>
      <c r="Q555" s="22" t="str">
        <f>CONCATENATE(Tabela1[[#This Row],[cdunidadegestora]]," - ",Tabela1[[#This Row],[nmunidadegestora]])</f>
        <v>410001 - Casa Civil</v>
      </c>
      <c r="R555" s="22" t="str">
        <f>CONCATENATE(Tabela1[[#This Row],[cdfuncao]]," - ",Tabela1[[#This Row],[nmfuncao]])</f>
        <v>4 - Administração</v>
      </c>
      <c r="S555" s="23" t="e">
        <f>VLOOKUP(Tabela1[[#This Row],[cdsubacao]],LDO!$B$2:$E$115,4,0)</f>
        <v>#N/A</v>
      </c>
      <c r="T555" s="23" t="str">
        <f>CONCATENATE(Tabela1[[#This Row],[cdprograma]]," - ",Tabela1[[#This Row],[nmprograma]])</f>
        <v>900 - Gestão Administrativa - Poder Executivo</v>
      </c>
    </row>
    <row r="556" spans="1:20" x14ac:dyDescent="0.25">
      <c r="A556">
        <v>410094</v>
      </c>
      <c r="B556" t="s">
        <v>245</v>
      </c>
      <c r="C556">
        <v>4</v>
      </c>
      <c r="D556" t="s">
        <v>169</v>
      </c>
      <c r="E556">
        <v>900</v>
      </c>
      <c r="F556" t="s">
        <v>176</v>
      </c>
      <c r="G556">
        <v>11106</v>
      </c>
      <c r="H556" t="s">
        <v>784</v>
      </c>
      <c r="I556">
        <v>33</v>
      </c>
      <c r="J556" t="s">
        <v>160</v>
      </c>
      <c r="K556" s="21">
        <v>10000000</v>
      </c>
      <c r="L556" s="21">
        <v>300000</v>
      </c>
      <c r="M556" s="21">
        <v>0</v>
      </c>
      <c r="N556" s="21">
        <v>0</v>
      </c>
      <c r="O556" s="21">
        <v>0</v>
      </c>
      <c r="P556" s="22" t="e">
        <f>VLOOKUP(Tabela1[[#This Row],[cdsubacao]],LDO!$B$2:$D$115,3,0)</f>
        <v>#N/A</v>
      </c>
      <c r="Q556" s="22" t="str">
        <f>CONCATENATE(Tabela1[[#This Row],[cdunidadegestora]]," - ",Tabela1[[#This Row],[nmunidadegestora]])</f>
        <v>410094 - Fundo de Desenvolvimento Social</v>
      </c>
      <c r="R556" s="22" t="str">
        <f>CONCATENATE(Tabela1[[#This Row],[cdfuncao]]," - ",Tabela1[[#This Row],[nmfuncao]])</f>
        <v>4 - Administração</v>
      </c>
      <c r="S556" s="23" t="e">
        <f>VLOOKUP(Tabela1[[#This Row],[cdsubacao]],LDO!$B$2:$E$115,4,0)</f>
        <v>#N/A</v>
      </c>
      <c r="T556" s="23" t="str">
        <f>CONCATENATE(Tabela1[[#This Row],[cdprograma]]," - ",Tabela1[[#This Row],[nmprograma]])</f>
        <v>900 - Gestão Administrativa - Poder Executivo</v>
      </c>
    </row>
    <row r="557" spans="1:20" x14ac:dyDescent="0.25">
      <c r="A557">
        <v>230001</v>
      </c>
      <c r="B557" t="s">
        <v>344</v>
      </c>
      <c r="C557">
        <v>27</v>
      </c>
      <c r="D557" t="s">
        <v>345</v>
      </c>
      <c r="E557">
        <v>850</v>
      </c>
      <c r="F557" t="s">
        <v>163</v>
      </c>
      <c r="G557">
        <v>3806</v>
      </c>
      <c r="H557" t="s">
        <v>433</v>
      </c>
      <c r="I557">
        <v>33</v>
      </c>
      <c r="J557" t="s">
        <v>160</v>
      </c>
      <c r="K557" s="21">
        <v>209640</v>
      </c>
      <c r="L557" s="21">
        <v>23730</v>
      </c>
      <c r="M557" s="21">
        <v>23730</v>
      </c>
      <c r="N557" s="21">
        <v>23730</v>
      </c>
      <c r="O557" s="21">
        <v>23730</v>
      </c>
      <c r="P557" s="22" t="e">
        <f>VLOOKUP(Tabela1[[#This Row],[cdsubacao]],LDO!$B$2:$D$115,3,0)</f>
        <v>#N/A</v>
      </c>
      <c r="Q557" s="22" t="str">
        <f>CONCATENATE(Tabela1[[#This Row],[cdunidadegestora]]," - ",Tabela1[[#This Row],[nmunidadegestora]])</f>
        <v>230001 - Secretaria de Estado do Turismo, Cultura e Esporte</v>
      </c>
      <c r="R557" s="22" t="str">
        <f>CONCATENATE(Tabela1[[#This Row],[cdfuncao]]," - ",Tabela1[[#This Row],[nmfuncao]])</f>
        <v>27 - Desporto e Lazer</v>
      </c>
      <c r="S557" s="23" t="e">
        <f>VLOOKUP(Tabela1[[#This Row],[cdsubacao]],LDO!$B$2:$E$115,4,0)</f>
        <v>#N/A</v>
      </c>
      <c r="T55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58" spans="1:20" x14ac:dyDescent="0.25">
      <c r="A558">
        <v>520001</v>
      </c>
      <c r="B558" t="s">
        <v>291</v>
      </c>
      <c r="C558">
        <v>4</v>
      </c>
      <c r="D558" t="s">
        <v>169</v>
      </c>
      <c r="E558">
        <v>830</v>
      </c>
      <c r="F558" t="s">
        <v>575</v>
      </c>
      <c r="G558">
        <v>14093</v>
      </c>
      <c r="H558" t="s">
        <v>785</v>
      </c>
      <c r="I558">
        <v>44</v>
      </c>
      <c r="J558" t="s">
        <v>219</v>
      </c>
      <c r="K558" s="21">
        <v>3500000</v>
      </c>
      <c r="L558" s="21">
        <v>5307809.4400000004</v>
      </c>
      <c r="M558" s="21">
        <v>5307809.4400000004</v>
      </c>
      <c r="N558" s="21">
        <v>4592128.55</v>
      </c>
      <c r="O558" s="21">
        <v>4293356.75</v>
      </c>
      <c r="P558" s="22" t="e">
        <f>VLOOKUP(Tabela1[[#This Row],[cdsubacao]],LDO!$B$2:$D$115,3,0)</f>
        <v>#N/A</v>
      </c>
      <c r="Q558" s="22" t="str">
        <f>CONCATENATE(Tabela1[[#This Row],[cdunidadegestora]]," - ",Tabela1[[#This Row],[nmunidadegestora]])</f>
        <v>520001 - Secretaria de Estado da Fazenda</v>
      </c>
      <c r="R558" s="22" t="str">
        <f>CONCATENATE(Tabela1[[#This Row],[cdfuncao]]," - ",Tabela1[[#This Row],[nmfuncao]])</f>
        <v>4 - Administração</v>
      </c>
      <c r="S558" s="23" t="e">
        <f>VLOOKUP(Tabela1[[#This Row],[cdsubacao]],LDO!$B$2:$E$115,4,0)</f>
        <v>#N/A</v>
      </c>
      <c r="T558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559" spans="1:20" x14ac:dyDescent="0.25">
      <c r="A559">
        <v>410042</v>
      </c>
      <c r="B559" t="s">
        <v>558</v>
      </c>
      <c r="C559">
        <v>4</v>
      </c>
      <c r="D559" t="s">
        <v>169</v>
      </c>
      <c r="E559">
        <v>850</v>
      </c>
      <c r="F559" t="s">
        <v>163</v>
      </c>
      <c r="G559">
        <v>13719</v>
      </c>
      <c r="H559" t="s">
        <v>786</v>
      </c>
      <c r="I559">
        <v>33</v>
      </c>
      <c r="J559" t="s">
        <v>160</v>
      </c>
      <c r="K559" s="21">
        <v>36767</v>
      </c>
      <c r="L559" s="21">
        <v>4403.32</v>
      </c>
      <c r="M559" s="21">
        <v>4403.32</v>
      </c>
      <c r="N559" s="21">
        <v>4403.32</v>
      </c>
      <c r="O559" s="21">
        <v>4403.32</v>
      </c>
      <c r="P559" s="22" t="e">
        <f>VLOOKUP(Tabela1[[#This Row],[cdsubacao]],LDO!$B$2:$D$115,3,0)</f>
        <v>#N/A</v>
      </c>
      <c r="Q559" s="22" t="str">
        <f>CONCATENATE(Tabela1[[#This Row],[cdunidadegestora]]," - ",Tabela1[[#This Row],[nmunidadegestora]])</f>
        <v>410042 - Agência de Desenvolvimento Regional de Concórdia</v>
      </c>
      <c r="R559" s="22" t="str">
        <f>CONCATENATE(Tabela1[[#This Row],[cdfuncao]]," - ",Tabela1[[#This Row],[nmfuncao]])</f>
        <v>4 - Administração</v>
      </c>
      <c r="S559" s="23" t="e">
        <f>VLOOKUP(Tabela1[[#This Row],[cdsubacao]],LDO!$B$2:$E$115,4,0)</f>
        <v>#N/A</v>
      </c>
      <c r="T55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60" spans="1:20" x14ac:dyDescent="0.25">
      <c r="A560">
        <v>540096</v>
      </c>
      <c r="B560" t="s">
        <v>235</v>
      </c>
      <c r="C560">
        <v>14</v>
      </c>
      <c r="D560" t="s">
        <v>216</v>
      </c>
      <c r="E560">
        <v>760</v>
      </c>
      <c r="F560" t="s">
        <v>217</v>
      </c>
      <c r="G560">
        <v>12496</v>
      </c>
      <c r="H560" t="s">
        <v>787</v>
      </c>
      <c r="I560">
        <v>33</v>
      </c>
      <c r="J560" t="s">
        <v>160</v>
      </c>
      <c r="K560" s="21">
        <v>3000000</v>
      </c>
      <c r="L560" s="21">
        <v>2184124.8199999998</v>
      </c>
      <c r="M560" s="21">
        <v>2123232.08</v>
      </c>
      <c r="N560" s="21">
        <v>2123232.08</v>
      </c>
      <c r="O560" s="21">
        <v>2123232.08</v>
      </c>
      <c r="P560" s="22" t="e">
        <f>VLOOKUP(Tabela1[[#This Row],[cdsubacao]],LDO!$B$2:$D$115,3,0)</f>
        <v>#N/A</v>
      </c>
      <c r="Q560" s="22" t="str">
        <f>CONCATENATE(Tabela1[[#This Row],[cdunidadegestora]]," - ",Tabela1[[#This Row],[nmunidadegestora]])</f>
        <v>540096 - Fundo Penitenciário do Estado de Santa Catarina - FUPESC</v>
      </c>
      <c r="R560" s="22" t="str">
        <f>CONCATENATE(Tabela1[[#This Row],[cdfuncao]]," - ",Tabela1[[#This Row],[nmfuncao]])</f>
        <v>14 - Direitos da Cidadania</v>
      </c>
      <c r="S560" s="23" t="e">
        <f>VLOOKUP(Tabela1[[#This Row],[cdsubacao]],LDO!$B$2:$E$115,4,0)</f>
        <v>#N/A</v>
      </c>
      <c r="T560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561" spans="1:20" x14ac:dyDescent="0.25">
      <c r="A561">
        <v>410055</v>
      </c>
      <c r="B561" t="s">
        <v>447</v>
      </c>
      <c r="C561">
        <v>4</v>
      </c>
      <c r="D561" t="s">
        <v>169</v>
      </c>
      <c r="E561">
        <v>850</v>
      </c>
      <c r="F561" t="s">
        <v>163</v>
      </c>
      <c r="G561">
        <v>13767</v>
      </c>
      <c r="H561" t="s">
        <v>753</v>
      </c>
      <c r="I561">
        <v>33</v>
      </c>
      <c r="J561" t="s">
        <v>160</v>
      </c>
      <c r="K561" s="21">
        <v>115672</v>
      </c>
      <c r="L561" s="21">
        <v>136386.60999999999</v>
      </c>
      <c r="M561" s="21">
        <v>136386.60999999999</v>
      </c>
      <c r="N561" s="21">
        <v>136386.60999999999</v>
      </c>
      <c r="O561" s="21">
        <v>136386.60999999999</v>
      </c>
      <c r="P561" s="22" t="e">
        <f>VLOOKUP(Tabela1[[#This Row],[cdsubacao]],LDO!$B$2:$D$115,3,0)</f>
        <v>#N/A</v>
      </c>
      <c r="Q561" s="22" t="str">
        <f>CONCATENATE(Tabela1[[#This Row],[cdunidadegestora]]," - ",Tabela1[[#This Row],[nmunidadegestora]])</f>
        <v>410055 - Agência de Desenvolvimento Regional de Tubarão</v>
      </c>
      <c r="R561" s="22" t="str">
        <f>CONCATENATE(Tabela1[[#This Row],[cdfuncao]]," - ",Tabela1[[#This Row],[nmfuncao]])</f>
        <v>4 - Administração</v>
      </c>
      <c r="S561" s="23" t="e">
        <f>VLOOKUP(Tabela1[[#This Row],[cdsubacao]],LDO!$B$2:$E$115,4,0)</f>
        <v>#N/A</v>
      </c>
      <c r="T56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62" spans="1:20" x14ac:dyDescent="0.25">
      <c r="A562">
        <v>160091</v>
      </c>
      <c r="B562" t="s">
        <v>442</v>
      </c>
      <c r="C562">
        <v>6</v>
      </c>
      <c r="D562" t="s">
        <v>182</v>
      </c>
      <c r="E562">
        <v>706</v>
      </c>
      <c r="F562" t="s">
        <v>183</v>
      </c>
      <c r="G562">
        <v>13148</v>
      </c>
      <c r="H562" t="s">
        <v>751</v>
      </c>
      <c r="I562">
        <v>33</v>
      </c>
      <c r="J562" t="s">
        <v>160</v>
      </c>
      <c r="K562" s="21">
        <v>0</v>
      </c>
      <c r="L562" s="21">
        <v>40462</v>
      </c>
      <c r="M562" s="21">
        <v>40462</v>
      </c>
      <c r="N562" s="21">
        <v>40462</v>
      </c>
      <c r="O562" s="21">
        <v>40462</v>
      </c>
      <c r="P562" s="22" t="e">
        <f>VLOOKUP(Tabela1[[#This Row],[cdsubacao]],LDO!$B$2:$D$115,3,0)</f>
        <v>#N/A</v>
      </c>
      <c r="Q562" s="22" t="str">
        <f>CONCATENATE(Tabela1[[#This Row],[cdunidadegestora]]," - ",Tabela1[[#This Row],[nmunidadegestora]])</f>
        <v>160091 - Fundo para Melhoria da Segurança Pública</v>
      </c>
      <c r="R562" s="22" t="str">
        <f>CONCATENATE(Tabela1[[#This Row],[cdfuncao]]," - ",Tabela1[[#This Row],[nmfuncao]])</f>
        <v>6 - Segurança Pública</v>
      </c>
      <c r="S562" s="23" t="e">
        <f>VLOOKUP(Tabela1[[#This Row],[cdsubacao]],LDO!$B$2:$E$115,4,0)</f>
        <v>#N/A</v>
      </c>
      <c r="T562" s="23" t="str">
        <f>CONCATENATE(Tabela1[[#This Row],[cdprograma]]," - ",Tabela1[[#This Row],[nmprograma]])</f>
        <v>706 - De Olho no Crime</v>
      </c>
    </row>
    <row r="563" spans="1:20" x14ac:dyDescent="0.25">
      <c r="A563">
        <v>550001</v>
      </c>
      <c r="B563" t="s">
        <v>683</v>
      </c>
      <c r="C563">
        <v>6</v>
      </c>
      <c r="D563" t="s">
        <v>182</v>
      </c>
      <c r="E563">
        <v>731</v>
      </c>
      <c r="F563" t="s">
        <v>609</v>
      </c>
      <c r="G563">
        <v>11915</v>
      </c>
      <c r="H563" t="s">
        <v>788</v>
      </c>
      <c r="I563">
        <v>44</v>
      </c>
      <c r="J563" t="s">
        <v>219</v>
      </c>
      <c r="K563" s="21">
        <v>0</v>
      </c>
      <c r="L563" s="21">
        <v>360000</v>
      </c>
      <c r="M563" s="21">
        <v>0</v>
      </c>
      <c r="N563" s="21">
        <v>0</v>
      </c>
      <c r="O563" s="21">
        <v>0</v>
      </c>
      <c r="P563" s="22" t="e">
        <f>VLOOKUP(Tabela1[[#This Row],[cdsubacao]],LDO!$B$2:$D$115,3,0)</f>
        <v>#N/A</v>
      </c>
      <c r="Q563" s="22" t="str">
        <f>CONCATENATE(Tabela1[[#This Row],[cdunidadegestora]]," - ",Tabela1[[#This Row],[nmunidadegestora]])</f>
        <v>550001 - Defesa Civil</v>
      </c>
      <c r="R563" s="22" t="str">
        <f>CONCATENATE(Tabela1[[#This Row],[cdfuncao]]," - ",Tabela1[[#This Row],[nmfuncao]])</f>
        <v>6 - Segurança Pública</v>
      </c>
      <c r="S563" s="23" t="e">
        <f>VLOOKUP(Tabela1[[#This Row],[cdsubacao]],LDO!$B$2:$E$115,4,0)</f>
        <v>#N/A</v>
      </c>
      <c r="T563" s="23" t="str">
        <f>CONCATENATE(Tabela1[[#This Row],[cdprograma]]," - ",Tabela1[[#This Row],[nmprograma]])</f>
        <v>731 - Gestão de Riscos e Redução de Desastres</v>
      </c>
    </row>
    <row r="564" spans="1:20" x14ac:dyDescent="0.25">
      <c r="A564">
        <v>410001</v>
      </c>
      <c r="B564" t="s">
        <v>175</v>
      </c>
      <c r="C564">
        <v>4</v>
      </c>
      <c r="D564" t="s">
        <v>169</v>
      </c>
      <c r="E564">
        <v>900</v>
      </c>
      <c r="F564" t="s">
        <v>176</v>
      </c>
      <c r="G564">
        <v>3538</v>
      </c>
      <c r="H564" t="s">
        <v>696</v>
      </c>
      <c r="I564">
        <v>44</v>
      </c>
      <c r="J564" t="s">
        <v>219</v>
      </c>
      <c r="K564" s="21">
        <v>0</v>
      </c>
      <c r="L564" s="21">
        <v>17535.95</v>
      </c>
      <c r="M564" s="21">
        <v>17535.95</v>
      </c>
      <c r="N564" s="21">
        <v>17535.95</v>
      </c>
      <c r="O564" s="21">
        <v>17535.95</v>
      </c>
      <c r="P564" s="22" t="e">
        <f>VLOOKUP(Tabela1[[#This Row],[cdsubacao]],LDO!$B$2:$D$115,3,0)</f>
        <v>#N/A</v>
      </c>
      <c r="Q564" s="22" t="str">
        <f>CONCATENATE(Tabela1[[#This Row],[cdunidadegestora]]," - ",Tabela1[[#This Row],[nmunidadegestora]])</f>
        <v>410001 - Casa Civil</v>
      </c>
      <c r="R564" s="22" t="str">
        <f>CONCATENATE(Tabela1[[#This Row],[cdfuncao]]," - ",Tabela1[[#This Row],[nmfuncao]])</f>
        <v>4 - Administração</v>
      </c>
      <c r="S564" s="23" t="e">
        <f>VLOOKUP(Tabela1[[#This Row],[cdsubacao]],LDO!$B$2:$E$115,4,0)</f>
        <v>#N/A</v>
      </c>
      <c r="T564" s="23" t="str">
        <f>CONCATENATE(Tabela1[[#This Row],[cdprograma]]," - ",Tabela1[[#This Row],[nmprograma]])</f>
        <v>900 - Gestão Administrativa - Poder Executivo</v>
      </c>
    </row>
    <row r="565" spans="1:20" x14ac:dyDescent="0.25">
      <c r="A565">
        <v>410058</v>
      </c>
      <c r="B565" t="s">
        <v>243</v>
      </c>
      <c r="C565">
        <v>4</v>
      </c>
      <c r="D565" t="s">
        <v>169</v>
      </c>
      <c r="E565">
        <v>900</v>
      </c>
      <c r="F565" t="s">
        <v>176</v>
      </c>
      <c r="G565">
        <v>13893</v>
      </c>
      <c r="H565" t="s">
        <v>789</v>
      </c>
      <c r="I565">
        <v>33</v>
      </c>
      <c r="J565" t="s">
        <v>160</v>
      </c>
      <c r="K565" s="21">
        <v>30000</v>
      </c>
      <c r="L565" s="21">
        <v>35188.050000000003</v>
      </c>
      <c r="M565" s="21">
        <v>35188.050000000003</v>
      </c>
      <c r="N565" s="21">
        <v>35188.050000000003</v>
      </c>
      <c r="O565" s="21">
        <v>35188.050000000003</v>
      </c>
      <c r="P565" s="22" t="e">
        <f>VLOOKUP(Tabela1[[#This Row],[cdsubacao]],LDO!$B$2:$D$115,3,0)</f>
        <v>#N/A</v>
      </c>
      <c r="Q565" s="22" t="str">
        <f>CONCATENATE(Tabela1[[#This Row],[cdunidadegestora]]," - ",Tabela1[[#This Row],[nmunidadegestora]])</f>
        <v>410058 - Agência de Desenvolvimento Regional de Joinville</v>
      </c>
      <c r="R565" s="22" t="str">
        <f>CONCATENATE(Tabela1[[#This Row],[cdfuncao]]," - ",Tabela1[[#This Row],[nmfuncao]])</f>
        <v>4 - Administração</v>
      </c>
      <c r="S565" s="23" t="e">
        <f>VLOOKUP(Tabela1[[#This Row],[cdsubacao]],LDO!$B$2:$E$115,4,0)</f>
        <v>#N/A</v>
      </c>
      <c r="T565" s="23" t="str">
        <f>CONCATENATE(Tabela1[[#This Row],[cdprograma]]," - ",Tabela1[[#This Row],[nmprograma]])</f>
        <v>900 - Gestão Administrativa - Poder Executivo</v>
      </c>
    </row>
    <row r="566" spans="1:20" x14ac:dyDescent="0.25">
      <c r="A566">
        <v>410011</v>
      </c>
      <c r="B566" t="s">
        <v>257</v>
      </c>
      <c r="C566">
        <v>23</v>
      </c>
      <c r="D566" t="s">
        <v>258</v>
      </c>
      <c r="E566">
        <v>900</v>
      </c>
      <c r="F566" t="s">
        <v>176</v>
      </c>
      <c r="G566">
        <v>14570</v>
      </c>
      <c r="H566" t="s">
        <v>328</v>
      </c>
      <c r="I566">
        <v>44</v>
      </c>
      <c r="J566" t="s">
        <v>219</v>
      </c>
      <c r="K566" s="21">
        <v>0</v>
      </c>
      <c r="L566" s="21">
        <v>15090</v>
      </c>
      <c r="M566" s="21">
        <v>1450</v>
      </c>
      <c r="N566" s="21">
        <v>1450</v>
      </c>
      <c r="O566" s="21">
        <v>1450</v>
      </c>
      <c r="P566" s="22" t="e">
        <f>VLOOKUP(Tabela1[[#This Row],[cdsubacao]],LDO!$B$2:$D$115,3,0)</f>
        <v>#N/A</v>
      </c>
      <c r="Q566" s="22" t="str">
        <f>CONCATENATE(Tabela1[[#This Row],[cdunidadegestora]]," - ",Tabela1[[#This Row],[nmunidadegestora]])</f>
        <v>410011 - Agência de Desenvolvimento do Turismo de Santa Catarina</v>
      </c>
      <c r="R566" s="22" t="str">
        <f>CONCATENATE(Tabela1[[#This Row],[cdfuncao]]," - ",Tabela1[[#This Row],[nmfuncao]])</f>
        <v>23 - Comércio e Serviços</v>
      </c>
      <c r="S566" s="23" t="e">
        <f>VLOOKUP(Tabela1[[#This Row],[cdsubacao]],LDO!$B$2:$E$115,4,0)</f>
        <v>#N/A</v>
      </c>
      <c r="T566" s="23" t="str">
        <f>CONCATENATE(Tabela1[[#This Row],[cdprograma]]," - ",Tabela1[[#This Row],[nmprograma]])</f>
        <v>900 - Gestão Administrativa - Poder Executivo</v>
      </c>
    </row>
    <row r="567" spans="1:20" x14ac:dyDescent="0.25">
      <c r="A567">
        <v>480091</v>
      </c>
      <c r="B567" t="s">
        <v>157</v>
      </c>
      <c r="C567">
        <v>10</v>
      </c>
      <c r="D567" t="s">
        <v>158</v>
      </c>
      <c r="E567">
        <v>400</v>
      </c>
      <c r="F567" t="s">
        <v>166</v>
      </c>
      <c r="G567">
        <v>11426</v>
      </c>
      <c r="H567" t="s">
        <v>790</v>
      </c>
      <c r="I567">
        <v>33</v>
      </c>
      <c r="J567" t="s">
        <v>160</v>
      </c>
      <c r="K567" s="21">
        <v>14500000</v>
      </c>
      <c r="L567" s="21">
        <v>14121808.199999999</v>
      </c>
      <c r="M567" s="21">
        <v>14078688.560000001</v>
      </c>
      <c r="N567" s="21">
        <v>14078681.27</v>
      </c>
      <c r="O567" s="21">
        <v>14078681.27</v>
      </c>
      <c r="P567" s="22" t="e">
        <f>VLOOKUP(Tabela1[[#This Row],[cdsubacao]],LDO!$B$2:$D$115,3,0)</f>
        <v>#N/A</v>
      </c>
      <c r="Q567" s="22" t="str">
        <f>CONCATENATE(Tabela1[[#This Row],[cdunidadegestora]]," - ",Tabela1[[#This Row],[nmunidadegestora]])</f>
        <v>480091 - Fundo Estadual de Saúde</v>
      </c>
      <c r="R567" s="22" t="str">
        <f>CONCATENATE(Tabela1[[#This Row],[cdfuncao]]," - ",Tabela1[[#This Row],[nmfuncao]])</f>
        <v>10 - Saúde</v>
      </c>
      <c r="S567" s="23" t="e">
        <f>VLOOKUP(Tabela1[[#This Row],[cdsubacao]],LDO!$B$2:$E$115,4,0)</f>
        <v>#N/A</v>
      </c>
      <c r="T567" s="23" t="str">
        <f>CONCATENATE(Tabela1[[#This Row],[cdprograma]]," - ",Tabela1[[#This Row],[nmprograma]])</f>
        <v>400 - Gestão do SUS</v>
      </c>
    </row>
    <row r="568" spans="1:20" x14ac:dyDescent="0.25">
      <c r="A568">
        <v>160097</v>
      </c>
      <c r="B568" t="s">
        <v>181</v>
      </c>
      <c r="C568">
        <v>3</v>
      </c>
      <c r="D568" t="s">
        <v>306</v>
      </c>
      <c r="E568">
        <v>915</v>
      </c>
      <c r="F568" t="s">
        <v>482</v>
      </c>
      <c r="G568">
        <v>6499</v>
      </c>
      <c r="H568" t="s">
        <v>483</v>
      </c>
      <c r="I568">
        <v>44</v>
      </c>
      <c r="J568" t="s">
        <v>219</v>
      </c>
      <c r="K568" s="21">
        <v>0</v>
      </c>
      <c r="L568" s="21">
        <v>483264.34</v>
      </c>
      <c r="M568" s="21">
        <v>483264.34</v>
      </c>
      <c r="N568" s="21">
        <v>472998.6</v>
      </c>
      <c r="O568" s="21">
        <v>472998.6</v>
      </c>
      <c r="P568" s="22" t="str">
        <f>VLOOKUP(Tabela1[[#This Row],[cdsubacao]],LDO!$B$2:$D$115,3,0)</f>
        <v>LDO</v>
      </c>
      <c r="Q568" s="22" t="str">
        <f>CONCATENATE(Tabela1[[#This Row],[cdunidadegestora]]," - ",Tabela1[[#This Row],[nmunidadegestora]])</f>
        <v>160097 - Fundo de Melhoria da Polícia Militar</v>
      </c>
      <c r="R568" s="22" t="str">
        <f>CONCATENATE(Tabela1[[#This Row],[cdfuncao]]," - ",Tabela1[[#This Row],[nmfuncao]])</f>
        <v>3 - Essencial à Justiça</v>
      </c>
      <c r="S568" s="23" t="str">
        <f>VLOOKUP(Tabela1[[#This Row],[cdsubacao]],LDO!$B$2:$E$115,4,0)</f>
        <v>6499 - Reconstituição de bens lesados</v>
      </c>
      <c r="T568" s="23" t="str">
        <f>CONCATENATE(Tabela1[[#This Row],[cdprograma]]," - ",Tabela1[[#This Row],[nmprograma]])</f>
        <v>915 - Gestão Estratégica - Ministério Público</v>
      </c>
    </row>
    <row r="569" spans="1:20" x14ac:dyDescent="0.25">
      <c r="A569">
        <v>410062</v>
      </c>
      <c r="B569" t="s">
        <v>213</v>
      </c>
      <c r="C569">
        <v>4</v>
      </c>
      <c r="D569" t="s">
        <v>169</v>
      </c>
      <c r="E569">
        <v>850</v>
      </c>
      <c r="F569" t="s">
        <v>163</v>
      </c>
      <c r="G569">
        <v>13933</v>
      </c>
      <c r="H569" t="s">
        <v>791</v>
      </c>
      <c r="I569">
        <v>33</v>
      </c>
      <c r="J569" t="s">
        <v>160</v>
      </c>
      <c r="K569" s="21">
        <v>45000</v>
      </c>
      <c r="L569" s="21">
        <v>9100.74</v>
      </c>
      <c r="M569" s="21">
        <v>9100.74</v>
      </c>
      <c r="N569" s="21">
        <v>9100.74</v>
      </c>
      <c r="O569" s="21">
        <v>9100.74</v>
      </c>
      <c r="P569" s="22" t="e">
        <f>VLOOKUP(Tabela1[[#This Row],[cdsubacao]],LDO!$B$2:$D$115,3,0)</f>
        <v>#N/A</v>
      </c>
      <c r="Q569" s="22" t="str">
        <f>CONCATENATE(Tabela1[[#This Row],[cdunidadegestora]]," - ",Tabela1[[#This Row],[nmunidadegestora]])</f>
        <v>410062 - Agência de Desenvolvimento Regional de Lages</v>
      </c>
      <c r="R569" s="22" t="str">
        <f>CONCATENATE(Tabela1[[#This Row],[cdfuncao]]," - ",Tabela1[[#This Row],[nmfuncao]])</f>
        <v>4 - Administração</v>
      </c>
      <c r="S569" s="23" t="e">
        <f>VLOOKUP(Tabela1[[#This Row],[cdsubacao]],LDO!$B$2:$E$115,4,0)</f>
        <v>#N/A</v>
      </c>
      <c r="T56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70" spans="1:20" x14ac:dyDescent="0.25">
      <c r="A570">
        <v>410044</v>
      </c>
      <c r="B570" t="s">
        <v>271</v>
      </c>
      <c r="C570">
        <v>4</v>
      </c>
      <c r="D570" t="s">
        <v>169</v>
      </c>
      <c r="E570">
        <v>900</v>
      </c>
      <c r="F570" t="s">
        <v>176</v>
      </c>
      <c r="G570">
        <v>13771</v>
      </c>
      <c r="H570" t="s">
        <v>792</v>
      </c>
      <c r="I570">
        <v>44</v>
      </c>
      <c r="J570" t="s">
        <v>219</v>
      </c>
      <c r="K570" s="21">
        <v>20000</v>
      </c>
      <c r="L570" s="21">
        <v>0</v>
      </c>
      <c r="M570" s="21">
        <v>0</v>
      </c>
      <c r="N570" s="21">
        <v>0</v>
      </c>
      <c r="O570" s="21">
        <v>0</v>
      </c>
      <c r="P570" s="22" t="e">
        <f>VLOOKUP(Tabela1[[#This Row],[cdsubacao]],LDO!$B$2:$D$115,3,0)</f>
        <v>#N/A</v>
      </c>
      <c r="Q570" s="22" t="str">
        <f>CONCATENATE(Tabela1[[#This Row],[cdunidadegestora]]," - ",Tabela1[[#This Row],[nmunidadegestora]])</f>
        <v>410044 - Agência de Desenvolvimento Regional de Campos Novos</v>
      </c>
      <c r="R570" s="22" t="str">
        <f>CONCATENATE(Tabela1[[#This Row],[cdfuncao]]," - ",Tabela1[[#This Row],[nmfuncao]])</f>
        <v>4 - Administração</v>
      </c>
      <c r="S570" s="23" t="e">
        <f>VLOOKUP(Tabela1[[#This Row],[cdsubacao]],LDO!$B$2:$E$115,4,0)</f>
        <v>#N/A</v>
      </c>
      <c r="T570" s="23" t="str">
        <f>CONCATENATE(Tabela1[[#This Row],[cdprograma]]," - ",Tabela1[[#This Row],[nmprograma]])</f>
        <v>900 - Gestão Administrativa - Poder Executivo</v>
      </c>
    </row>
    <row r="571" spans="1:20" x14ac:dyDescent="0.25">
      <c r="A571">
        <v>480091</v>
      </c>
      <c r="B571" t="s">
        <v>157</v>
      </c>
      <c r="C571">
        <v>10</v>
      </c>
      <c r="D571" t="s">
        <v>158</v>
      </c>
      <c r="E571">
        <v>400</v>
      </c>
      <c r="F571" t="s">
        <v>166</v>
      </c>
      <c r="G571">
        <v>11481</v>
      </c>
      <c r="H571" t="s">
        <v>186</v>
      </c>
      <c r="I571">
        <v>44</v>
      </c>
      <c r="J571" t="s">
        <v>219</v>
      </c>
      <c r="K571" s="21">
        <v>50000</v>
      </c>
      <c r="L571" s="21">
        <v>0</v>
      </c>
      <c r="M571" s="21">
        <v>0</v>
      </c>
      <c r="N571" s="21">
        <v>0</v>
      </c>
      <c r="O571" s="21">
        <v>0</v>
      </c>
      <c r="P571" s="22" t="e">
        <f>VLOOKUP(Tabela1[[#This Row],[cdsubacao]],LDO!$B$2:$D$115,3,0)</f>
        <v>#N/A</v>
      </c>
      <c r="Q571" s="22" t="str">
        <f>CONCATENATE(Tabela1[[#This Row],[cdunidadegestora]]," - ",Tabela1[[#This Row],[nmunidadegestora]])</f>
        <v>480091 - Fundo Estadual de Saúde</v>
      </c>
      <c r="R571" s="22" t="str">
        <f>CONCATENATE(Tabela1[[#This Row],[cdfuncao]]," - ",Tabela1[[#This Row],[nmfuncao]])</f>
        <v>10 - Saúde</v>
      </c>
      <c r="S571" s="23" t="e">
        <f>VLOOKUP(Tabela1[[#This Row],[cdsubacao]],LDO!$B$2:$E$115,4,0)</f>
        <v>#N/A</v>
      </c>
      <c r="T571" s="23" t="str">
        <f>CONCATENATE(Tabela1[[#This Row],[cdprograma]]," - ",Tabela1[[#This Row],[nmprograma]])</f>
        <v>400 - Gestão do SUS</v>
      </c>
    </row>
    <row r="572" spans="1:20" x14ac:dyDescent="0.25">
      <c r="A572">
        <v>270024</v>
      </c>
      <c r="B572" t="s">
        <v>372</v>
      </c>
      <c r="C572">
        <v>18</v>
      </c>
      <c r="D572" t="s">
        <v>192</v>
      </c>
      <c r="E572">
        <v>348</v>
      </c>
      <c r="F572" t="s">
        <v>650</v>
      </c>
      <c r="G572">
        <v>11681</v>
      </c>
      <c r="H572" t="s">
        <v>714</v>
      </c>
      <c r="I572">
        <v>44</v>
      </c>
      <c r="J572" t="s">
        <v>219</v>
      </c>
      <c r="K572" s="21">
        <v>0</v>
      </c>
      <c r="L572" s="21">
        <v>71998</v>
      </c>
      <c r="M572" s="21">
        <v>71998</v>
      </c>
      <c r="N572" s="21">
        <v>71998</v>
      </c>
      <c r="O572" s="21">
        <v>71998</v>
      </c>
      <c r="P572" s="22" t="e">
        <f>VLOOKUP(Tabela1[[#This Row],[cdsubacao]],LDO!$B$2:$D$115,3,0)</f>
        <v>#N/A</v>
      </c>
      <c r="Q572" s="22" t="str">
        <f>CONCATENATE(Tabela1[[#This Row],[cdunidadegestora]]," - ",Tabela1[[#This Row],[nmunidadegestora]])</f>
        <v>270024 - Fundação de Amparo à Pesquisa e Inovação do Estado de Santa Catarina</v>
      </c>
      <c r="R572" s="22" t="str">
        <f>CONCATENATE(Tabela1[[#This Row],[cdfuncao]]," - ",Tabela1[[#This Row],[nmfuncao]])</f>
        <v>18 - Gestão Ambiental</v>
      </c>
      <c r="S572" s="23" t="e">
        <f>VLOOKUP(Tabela1[[#This Row],[cdsubacao]],LDO!$B$2:$E$115,4,0)</f>
        <v>#N/A</v>
      </c>
      <c r="T572" s="23" t="str">
        <f>CONCATENATE(Tabela1[[#This Row],[cdprograma]]," - ",Tabela1[[#This Row],[nmprograma]])</f>
        <v>348 - Gestão Ambiental Estratégica</v>
      </c>
    </row>
    <row r="573" spans="1:20" x14ac:dyDescent="0.25">
      <c r="A573">
        <v>530001</v>
      </c>
      <c r="B573" t="s">
        <v>178</v>
      </c>
      <c r="C573">
        <v>26</v>
      </c>
      <c r="D573" t="s">
        <v>179</v>
      </c>
      <c r="E573">
        <v>140</v>
      </c>
      <c r="F573" t="s">
        <v>279</v>
      </c>
      <c r="G573">
        <v>14492</v>
      </c>
      <c r="H573" t="s">
        <v>793</v>
      </c>
      <c r="I573">
        <v>44</v>
      </c>
      <c r="J573" t="s">
        <v>219</v>
      </c>
      <c r="K573" s="21">
        <v>0</v>
      </c>
      <c r="L573" s="21">
        <v>43184512.149999999</v>
      </c>
      <c r="M573" s="21">
        <v>4343903.59</v>
      </c>
      <c r="N573" s="21">
        <v>3817492.47</v>
      </c>
      <c r="O573" s="21">
        <v>3817492.47</v>
      </c>
      <c r="P573" s="22" t="e">
        <f>VLOOKUP(Tabela1[[#This Row],[cdsubacao]],LDO!$B$2:$D$115,3,0)</f>
        <v>#N/A</v>
      </c>
      <c r="Q573" s="22" t="str">
        <f>CONCATENATE(Tabela1[[#This Row],[cdunidadegestora]]," - ",Tabela1[[#This Row],[nmunidadegestora]])</f>
        <v>530001 - Secretaria de Estado da Infraestrutura e Mobilidade</v>
      </c>
      <c r="R573" s="22" t="str">
        <f>CONCATENATE(Tabela1[[#This Row],[cdfuncao]]," - ",Tabela1[[#This Row],[nmfuncao]])</f>
        <v>26 - Transporte</v>
      </c>
      <c r="S573" s="23" t="e">
        <f>VLOOKUP(Tabela1[[#This Row],[cdsubacao]],LDO!$B$2:$E$115,4,0)</f>
        <v>#N/A</v>
      </c>
      <c r="T573" s="23" t="str">
        <f>CONCATENATE(Tabela1[[#This Row],[cdprograma]]," - ",Tabela1[[#This Row],[nmprograma]])</f>
        <v>140 - Reabilitação e Aumento de Capacidade de Rodovias</v>
      </c>
    </row>
    <row r="574" spans="1:20" x14ac:dyDescent="0.25">
      <c r="A574">
        <v>230022</v>
      </c>
      <c r="B574" t="s">
        <v>294</v>
      </c>
      <c r="C574">
        <v>13</v>
      </c>
      <c r="D574" t="s">
        <v>295</v>
      </c>
      <c r="E574">
        <v>660</v>
      </c>
      <c r="F574" t="s">
        <v>331</v>
      </c>
      <c r="G574">
        <v>11933</v>
      </c>
      <c r="H574" t="s">
        <v>794</v>
      </c>
      <c r="I574">
        <v>44</v>
      </c>
      <c r="J574" t="s">
        <v>219</v>
      </c>
      <c r="K574" s="21">
        <v>800000</v>
      </c>
      <c r="L574" s="21">
        <v>0</v>
      </c>
      <c r="M574" s="21">
        <v>0</v>
      </c>
      <c r="N574" s="21">
        <v>0</v>
      </c>
      <c r="O574" s="21">
        <v>0</v>
      </c>
      <c r="P574" s="22" t="e">
        <f>VLOOKUP(Tabela1[[#This Row],[cdsubacao]],LDO!$B$2:$D$115,3,0)</f>
        <v>#N/A</v>
      </c>
      <c r="Q574" s="22" t="str">
        <f>CONCATENATE(Tabela1[[#This Row],[cdunidadegestora]]," - ",Tabela1[[#This Row],[nmunidadegestora]])</f>
        <v>230022 - Fundação  Catarinense de Cultura</v>
      </c>
      <c r="R574" s="22" t="str">
        <f>CONCATENATE(Tabela1[[#This Row],[cdfuncao]]," - ",Tabela1[[#This Row],[nmfuncao]])</f>
        <v>13 - Cultura</v>
      </c>
      <c r="S574" s="23" t="e">
        <f>VLOOKUP(Tabela1[[#This Row],[cdsubacao]],LDO!$B$2:$E$115,4,0)</f>
        <v>#N/A</v>
      </c>
      <c r="T574" s="23" t="str">
        <f>CONCATENATE(Tabela1[[#This Row],[cdprograma]]," - ",Tabela1[[#This Row],[nmprograma]])</f>
        <v>660 - 2010, 2011, 2012, 2013, 2014, 2015, 2016, 2017, 2018, 2019: Pró-Cultura; 2020: Arte e Cultura</v>
      </c>
    </row>
    <row r="575" spans="1:20" x14ac:dyDescent="0.25">
      <c r="A575">
        <v>520030</v>
      </c>
      <c r="B575" t="s">
        <v>403</v>
      </c>
      <c r="C575">
        <v>4</v>
      </c>
      <c r="D575" t="s">
        <v>169</v>
      </c>
      <c r="E575">
        <v>850</v>
      </c>
      <c r="F575" t="s">
        <v>163</v>
      </c>
      <c r="G575">
        <v>2702</v>
      </c>
      <c r="H575" t="s">
        <v>795</v>
      </c>
      <c r="I575">
        <v>33</v>
      </c>
      <c r="J575" t="s">
        <v>160</v>
      </c>
      <c r="K575" s="21">
        <v>0</v>
      </c>
      <c r="L575" s="21">
        <v>2400</v>
      </c>
      <c r="M575" s="21">
        <v>2400</v>
      </c>
      <c r="N575" s="21">
        <v>2400</v>
      </c>
      <c r="O575" s="21">
        <v>2400</v>
      </c>
      <c r="P575" s="22" t="e">
        <f>VLOOKUP(Tabela1[[#This Row],[cdsubacao]],LDO!$B$2:$D$115,3,0)</f>
        <v>#N/A</v>
      </c>
      <c r="Q575" s="22" t="str">
        <f>CONCATENATE(Tabela1[[#This Row],[cdunidadegestora]]," - ",Tabela1[[#This Row],[nmunidadegestora]])</f>
        <v>520030 - Fundação Escola de Governo - ENA</v>
      </c>
      <c r="R575" s="22" t="str">
        <f>CONCATENATE(Tabela1[[#This Row],[cdfuncao]]," - ",Tabela1[[#This Row],[nmfuncao]])</f>
        <v>4 - Administração</v>
      </c>
      <c r="S575" s="23" t="e">
        <f>VLOOKUP(Tabela1[[#This Row],[cdsubacao]],LDO!$B$2:$E$115,4,0)</f>
        <v>#N/A</v>
      </c>
      <c r="T57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76" spans="1:20" x14ac:dyDescent="0.25">
      <c r="A576">
        <v>410053</v>
      </c>
      <c r="B576" t="s">
        <v>457</v>
      </c>
      <c r="C576">
        <v>4</v>
      </c>
      <c r="D576" t="s">
        <v>169</v>
      </c>
      <c r="E576">
        <v>900</v>
      </c>
      <c r="F576" t="s">
        <v>176</v>
      </c>
      <c r="G576">
        <v>13695</v>
      </c>
      <c r="H576" t="s">
        <v>796</v>
      </c>
      <c r="I576">
        <v>33</v>
      </c>
      <c r="J576" t="s">
        <v>160</v>
      </c>
      <c r="K576" s="21">
        <v>40000</v>
      </c>
      <c r="L576" s="21">
        <v>0</v>
      </c>
      <c r="M576" s="21">
        <v>0</v>
      </c>
      <c r="N576" s="21">
        <v>0</v>
      </c>
      <c r="O576" s="21">
        <v>0</v>
      </c>
      <c r="P576" s="22" t="e">
        <f>VLOOKUP(Tabela1[[#This Row],[cdsubacao]],LDO!$B$2:$D$115,3,0)</f>
        <v>#N/A</v>
      </c>
      <c r="Q576" s="22" t="str">
        <f>CONCATENATE(Tabela1[[#This Row],[cdunidadegestora]]," - ",Tabela1[[#This Row],[nmunidadegestora]])</f>
        <v>410053 - Agência de Desenvolvimento Regional de Itajai</v>
      </c>
      <c r="R576" s="22" t="str">
        <f>CONCATENATE(Tabela1[[#This Row],[cdfuncao]]," - ",Tabela1[[#This Row],[nmfuncao]])</f>
        <v>4 - Administração</v>
      </c>
      <c r="S576" s="23" t="e">
        <f>VLOOKUP(Tabela1[[#This Row],[cdsubacao]],LDO!$B$2:$E$115,4,0)</f>
        <v>#N/A</v>
      </c>
      <c r="T576" s="23" t="str">
        <f>CONCATENATE(Tabela1[[#This Row],[cdprograma]]," - ",Tabela1[[#This Row],[nmprograma]])</f>
        <v>900 - Gestão Administrativa - Poder Executivo</v>
      </c>
    </row>
    <row r="577" spans="1:20" x14ac:dyDescent="0.25">
      <c r="A577">
        <v>450001</v>
      </c>
      <c r="B577" t="s">
        <v>318</v>
      </c>
      <c r="C577">
        <v>12</v>
      </c>
      <c r="D577" t="s">
        <v>188</v>
      </c>
      <c r="E577">
        <v>900</v>
      </c>
      <c r="F577" t="s">
        <v>176</v>
      </c>
      <c r="G577">
        <v>5599</v>
      </c>
      <c r="H577" t="s">
        <v>797</v>
      </c>
      <c r="I577">
        <v>31</v>
      </c>
      <c r="J577" t="s">
        <v>165</v>
      </c>
      <c r="K577" s="21">
        <v>200000</v>
      </c>
      <c r="L577" s="21">
        <v>18000</v>
      </c>
      <c r="M577" s="21">
        <v>0</v>
      </c>
      <c r="N577" s="21">
        <v>0</v>
      </c>
      <c r="O577" s="21">
        <v>0</v>
      </c>
      <c r="P577" s="22" t="e">
        <f>VLOOKUP(Tabela1[[#This Row],[cdsubacao]],LDO!$B$2:$D$115,3,0)</f>
        <v>#N/A</v>
      </c>
      <c r="Q577" s="22" t="str">
        <f>CONCATENATE(Tabela1[[#This Row],[cdunidadegestora]]," - ",Tabela1[[#This Row],[nmunidadegestora]])</f>
        <v>450001 - Secretaria de Estado da Educação</v>
      </c>
      <c r="R577" s="22" t="str">
        <f>CONCATENATE(Tabela1[[#This Row],[cdfuncao]]," - ",Tabela1[[#This Row],[nmfuncao]])</f>
        <v>12 - Educação</v>
      </c>
      <c r="S577" s="23" t="e">
        <f>VLOOKUP(Tabela1[[#This Row],[cdsubacao]],LDO!$B$2:$E$115,4,0)</f>
        <v>#N/A</v>
      </c>
      <c r="T577" s="23" t="str">
        <f>CONCATENATE(Tabela1[[#This Row],[cdprograma]]," - ",Tabela1[[#This Row],[nmprograma]])</f>
        <v>900 - Gestão Administrativa - Poder Executivo</v>
      </c>
    </row>
    <row r="578" spans="1:20" x14ac:dyDescent="0.25">
      <c r="A578">
        <v>530025</v>
      </c>
      <c r="B578" t="s">
        <v>238</v>
      </c>
      <c r="C578">
        <v>26</v>
      </c>
      <c r="D578" t="s">
        <v>179</v>
      </c>
      <c r="E578">
        <v>110</v>
      </c>
      <c r="F578" t="s">
        <v>228</v>
      </c>
      <c r="G578">
        <v>9339</v>
      </c>
      <c r="H578" t="s">
        <v>285</v>
      </c>
      <c r="I578">
        <v>44</v>
      </c>
      <c r="J578" t="s">
        <v>219</v>
      </c>
      <c r="K578" s="21">
        <v>10000000</v>
      </c>
      <c r="L578" s="21">
        <v>0</v>
      </c>
      <c r="M578" s="21">
        <v>0</v>
      </c>
      <c r="N578" s="21">
        <v>0</v>
      </c>
      <c r="O578" s="21">
        <v>0</v>
      </c>
      <c r="P578" s="22" t="e">
        <f>VLOOKUP(Tabela1[[#This Row],[cdsubacao]],LDO!$B$2:$D$115,3,0)</f>
        <v>#N/A</v>
      </c>
      <c r="Q578" s="22" t="str">
        <f>CONCATENATE(Tabela1[[#This Row],[cdunidadegestora]]," - ",Tabela1[[#This Row],[nmunidadegestora]])</f>
        <v>530025 - Departamento Estadual de Infraestrutura</v>
      </c>
      <c r="R578" s="22" t="str">
        <f>CONCATENATE(Tabela1[[#This Row],[cdfuncao]]," - ",Tabela1[[#This Row],[nmfuncao]])</f>
        <v>26 - Transporte</v>
      </c>
      <c r="S578" s="23" t="e">
        <f>VLOOKUP(Tabela1[[#This Row],[cdsubacao]],LDO!$B$2:$E$115,4,0)</f>
        <v>#N/A</v>
      </c>
      <c r="T57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579" spans="1:20" x14ac:dyDescent="0.25">
      <c r="A579">
        <v>410048</v>
      </c>
      <c r="B579" t="s">
        <v>187</v>
      </c>
      <c r="C579">
        <v>12</v>
      </c>
      <c r="D579" t="s">
        <v>188</v>
      </c>
      <c r="E579">
        <v>610</v>
      </c>
      <c r="F579" t="s">
        <v>189</v>
      </c>
      <c r="G579">
        <v>13856</v>
      </c>
      <c r="H579" t="s">
        <v>798</v>
      </c>
      <c r="I579">
        <v>44</v>
      </c>
      <c r="J579" t="s">
        <v>219</v>
      </c>
      <c r="K579" s="21">
        <v>51064</v>
      </c>
      <c r="L579" s="21">
        <v>0</v>
      </c>
      <c r="M579" s="21">
        <v>0</v>
      </c>
      <c r="N579" s="21">
        <v>0</v>
      </c>
      <c r="O579" s="21">
        <v>0</v>
      </c>
      <c r="P579" s="22" t="e">
        <f>VLOOKUP(Tabela1[[#This Row],[cdsubacao]],LDO!$B$2:$D$115,3,0)</f>
        <v>#N/A</v>
      </c>
      <c r="Q579" s="22" t="str">
        <f>CONCATENATE(Tabela1[[#This Row],[cdunidadegestora]]," - ",Tabela1[[#This Row],[nmunidadegestora]])</f>
        <v>410048 - Agência de Desenvolvimento Regional de Rio do Sul</v>
      </c>
      <c r="R579" s="22" t="str">
        <f>CONCATENATE(Tabela1[[#This Row],[cdfuncao]]," - ",Tabela1[[#This Row],[nmfuncao]])</f>
        <v>12 - Educação</v>
      </c>
      <c r="S579" s="23" t="e">
        <f>VLOOKUP(Tabela1[[#This Row],[cdsubacao]],LDO!$B$2:$E$115,4,0)</f>
        <v>#N/A</v>
      </c>
      <c r="T579" s="23" t="str">
        <f>CONCATENATE(Tabela1[[#This Row],[cdprograma]]," - ",Tabela1[[#This Row],[nmprograma]])</f>
        <v>610 - Educação Básica com Qualidade e Equidade</v>
      </c>
    </row>
    <row r="580" spans="1:20" x14ac:dyDescent="0.25">
      <c r="A580">
        <v>530025</v>
      </c>
      <c r="B580" t="s">
        <v>238</v>
      </c>
      <c r="C580">
        <v>26</v>
      </c>
      <c r="D580" t="s">
        <v>179</v>
      </c>
      <c r="E580">
        <v>145</v>
      </c>
      <c r="F580" t="s">
        <v>381</v>
      </c>
      <c r="G580">
        <v>232</v>
      </c>
      <c r="H580" t="s">
        <v>799</v>
      </c>
      <c r="I580">
        <v>44</v>
      </c>
      <c r="J580" t="s">
        <v>219</v>
      </c>
      <c r="K580" s="21">
        <v>100000</v>
      </c>
      <c r="L580" s="21">
        <v>0</v>
      </c>
      <c r="M580" s="21">
        <v>0</v>
      </c>
      <c r="N580" s="21">
        <v>0</v>
      </c>
      <c r="O580" s="21">
        <v>0</v>
      </c>
      <c r="P580" s="22" t="e">
        <f>VLOOKUP(Tabela1[[#This Row],[cdsubacao]],LDO!$B$2:$D$115,3,0)</f>
        <v>#N/A</v>
      </c>
      <c r="Q580" s="22" t="str">
        <f>CONCATENATE(Tabela1[[#This Row],[cdunidadegestora]]," - ",Tabela1[[#This Row],[nmunidadegestora]])</f>
        <v>530025 - Departamento Estadual de Infraestrutura</v>
      </c>
      <c r="R580" s="22" t="str">
        <f>CONCATENATE(Tabela1[[#This Row],[cdfuncao]]," - ",Tabela1[[#This Row],[nmfuncao]])</f>
        <v>26 - Transporte</v>
      </c>
      <c r="S580" s="23" t="e">
        <f>VLOOKUP(Tabela1[[#This Row],[cdsubacao]],LDO!$B$2:$E$115,4,0)</f>
        <v>#N/A</v>
      </c>
      <c r="T580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581" spans="1:20" x14ac:dyDescent="0.25">
      <c r="A581">
        <v>520002</v>
      </c>
      <c r="B581" t="s">
        <v>171</v>
      </c>
      <c r="C581">
        <v>4</v>
      </c>
      <c r="D581" t="s">
        <v>169</v>
      </c>
      <c r="E581">
        <v>900</v>
      </c>
      <c r="F581" t="s">
        <v>176</v>
      </c>
      <c r="G581">
        <v>3224</v>
      </c>
      <c r="H581" t="s">
        <v>800</v>
      </c>
      <c r="I581">
        <v>45</v>
      </c>
      <c r="J581" t="s">
        <v>400</v>
      </c>
      <c r="K581" s="21">
        <v>1000</v>
      </c>
      <c r="L581" s="21">
        <v>1000</v>
      </c>
      <c r="M581" s="21">
        <v>0</v>
      </c>
      <c r="N581" s="21">
        <v>0</v>
      </c>
      <c r="O581" s="21">
        <v>0</v>
      </c>
      <c r="P581" s="22" t="e">
        <f>VLOOKUP(Tabela1[[#This Row],[cdsubacao]],LDO!$B$2:$D$115,3,0)</f>
        <v>#N/A</v>
      </c>
      <c r="Q581" s="22" t="str">
        <f>CONCATENATE(Tabela1[[#This Row],[cdunidadegestora]]," - ",Tabela1[[#This Row],[nmunidadegestora]])</f>
        <v>520002 - Encargos Gerais do Estado</v>
      </c>
      <c r="R581" s="22" t="str">
        <f>CONCATENATE(Tabela1[[#This Row],[cdfuncao]]," - ",Tabela1[[#This Row],[nmfuncao]])</f>
        <v>4 - Administração</v>
      </c>
      <c r="S581" s="23" t="e">
        <f>VLOOKUP(Tabela1[[#This Row],[cdsubacao]],LDO!$B$2:$E$115,4,0)</f>
        <v>#N/A</v>
      </c>
      <c r="T581" s="23" t="str">
        <f>CONCATENATE(Tabela1[[#This Row],[cdprograma]]," - ",Tabela1[[#This Row],[nmprograma]])</f>
        <v>900 - Gestão Administrativa - Poder Executivo</v>
      </c>
    </row>
    <row r="582" spans="1:20" x14ac:dyDescent="0.25">
      <c r="A582">
        <v>470001</v>
      </c>
      <c r="B582" t="s">
        <v>287</v>
      </c>
      <c r="C582">
        <v>4</v>
      </c>
      <c r="D582" t="s">
        <v>169</v>
      </c>
      <c r="E582">
        <v>850</v>
      </c>
      <c r="F582" t="s">
        <v>163</v>
      </c>
      <c r="G582">
        <v>919</v>
      </c>
      <c r="H582" t="s">
        <v>801</v>
      </c>
      <c r="I582">
        <v>31</v>
      </c>
      <c r="J582" t="s">
        <v>165</v>
      </c>
      <c r="K582" s="21">
        <v>111779818</v>
      </c>
      <c r="L582" s="21">
        <v>91633788.950000003</v>
      </c>
      <c r="M582" s="21">
        <v>90271036.290000007</v>
      </c>
      <c r="N582" s="21">
        <v>90219543.689999998</v>
      </c>
      <c r="O582" s="21">
        <v>90167136.920000002</v>
      </c>
      <c r="P582" s="22" t="e">
        <f>VLOOKUP(Tabela1[[#This Row],[cdsubacao]],LDO!$B$2:$D$115,3,0)</f>
        <v>#N/A</v>
      </c>
      <c r="Q582" s="22" t="str">
        <f>CONCATENATE(Tabela1[[#This Row],[cdunidadegestora]]," - ",Tabela1[[#This Row],[nmunidadegestora]])</f>
        <v>470001 - Secretaria de Estado da Administração</v>
      </c>
      <c r="R582" s="22" t="str">
        <f>CONCATENATE(Tabela1[[#This Row],[cdfuncao]]," - ",Tabela1[[#This Row],[nmfuncao]])</f>
        <v>4 - Administração</v>
      </c>
      <c r="S582" s="23" t="e">
        <f>VLOOKUP(Tabela1[[#This Row],[cdsubacao]],LDO!$B$2:$E$115,4,0)</f>
        <v>#N/A</v>
      </c>
      <c r="T58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83" spans="1:20" x14ac:dyDescent="0.25">
      <c r="A583">
        <v>160085</v>
      </c>
      <c r="B583" t="s">
        <v>314</v>
      </c>
      <c r="C583">
        <v>6</v>
      </c>
      <c r="D583" t="s">
        <v>182</v>
      </c>
      <c r="E583">
        <v>705</v>
      </c>
      <c r="F583" t="s">
        <v>486</v>
      </c>
      <c r="G583">
        <v>4423</v>
      </c>
      <c r="H583" t="s">
        <v>802</v>
      </c>
      <c r="I583">
        <v>33</v>
      </c>
      <c r="J583" t="s">
        <v>160</v>
      </c>
      <c r="K583" s="21">
        <v>51589263</v>
      </c>
      <c r="L583" s="21">
        <v>53251422.509999998</v>
      </c>
      <c r="M583" s="21">
        <v>53006185.5</v>
      </c>
      <c r="N583" s="21">
        <v>53006185.5</v>
      </c>
      <c r="O583" s="21">
        <v>52171882.780000001</v>
      </c>
      <c r="P583" s="22" t="e">
        <f>VLOOKUP(Tabela1[[#This Row],[cdsubacao]],LDO!$B$2:$D$115,3,0)</f>
        <v>#N/A</v>
      </c>
      <c r="Q583" s="22" t="str">
        <f>CONCATENATE(Tabela1[[#This Row],[cdunidadegestora]]," - ",Tabela1[[#This Row],[nmunidadegestora]])</f>
        <v>160085 - Fundo de Melhoria do Corpo de Bombeiros Militar</v>
      </c>
      <c r="R583" s="22" t="str">
        <f>CONCATENATE(Tabela1[[#This Row],[cdfuncao]]," - ",Tabela1[[#This Row],[nmfuncao]])</f>
        <v>6 - Segurança Pública</v>
      </c>
      <c r="S583" s="23" t="e">
        <f>VLOOKUP(Tabela1[[#This Row],[cdsubacao]],LDO!$B$2:$E$115,4,0)</f>
        <v>#N/A</v>
      </c>
      <c r="T583" s="23" t="str">
        <f>CONCATENATE(Tabela1[[#This Row],[cdprograma]]," - ",Tabela1[[#This Row],[nmprograma]])</f>
        <v>705 - Segurança Cidadã</v>
      </c>
    </row>
    <row r="584" spans="1:20" x14ac:dyDescent="0.25">
      <c r="A584">
        <v>440023</v>
      </c>
      <c r="B584" t="s">
        <v>202</v>
      </c>
      <c r="C584">
        <v>20</v>
      </c>
      <c r="D584" t="s">
        <v>203</v>
      </c>
      <c r="E584">
        <v>310</v>
      </c>
      <c r="F584" t="s">
        <v>204</v>
      </c>
      <c r="G584">
        <v>2171</v>
      </c>
      <c r="H584" t="s">
        <v>803</v>
      </c>
      <c r="I584">
        <v>33</v>
      </c>
      <c r="J584" t="s">
        <v>160</v>
      </c>
      <c r="K584" s="21">
        <v>8569876</v>
      </c>
      <c r="L584" s="21">
        <v>10122510.119999999</v>
      </c>
      <c r="M584" s="21">
        <v>8652785.0999999996</v>
      </c>
      <c r="N584" s="21">
        <v>8140388.1100000003</v>
      </c>
      <c r="O584" s="21">
        <v>7614225.21</v>
      </c>
      <c r="P584" s="22" t="e">
        <f>VLOOKUP(Tabela1[[#This Row],[cdsubacao]],LDO!$B$2:$D$115,3,0)</f>
        <v>#N/A</v>
      </c>
      <c r="Q584" s="22" t="str">
        <f>CONCATENATE(Tabela1[[#This Row],[cdunidadegestora]]," - ",Tabela1[[#This Row],[nmunidadegestora]])</f>
        <v>440023 - Empresa de Pesquisa Agropecuária e Extensão Rural de Santa Catarina S.A.</v>
      </c>
      <c r="R584" s="22" t="str">
        <f>CONCATENATE(Tabela1[[#This Row],[cdfuncao]]," - ",Tabela1[[#This Row],[nmfuncao]])</f>
        <v>20 - Agricultura</v>
      </c>
      <c r="S584" s="23" t="e">
        <f>VLOOKUP(Tabela1[[#This Row],[cdsubacao]],LDO!$B$2:$E$115,4,0)</f>
        <v>#N/A</v>
      </c>
      <c r="T584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585" spans="1:20" x14ac:dyDescent="0.25">
      <c r="A585">
        <v>410056</v>
      </c>
      <c r="B585" t="s">
        <v>223</v>
      </c>
      <c r="C585">
        <v>12</v>
      </c>
      <c r="D585" t="s">
        <v>188</v>
      </c>
      <c r="E585">
        <v>610</v>
      </c>
      <c r="F585" t="s">
        <v>189</v>
      </c>
      <c r="G585">
        <v>13824</v>
      </c>
      <c r="H585" t="s">
        <v>224</v>
      </c>
      <c r="I585">
        <v>33</v>
      </c>
      <c r="J585" t="s">
        <v>160</v>
      </c>
      <c r="K585" s="21">
        <v>4562429</v>
      </c>
      <c r="L585" s="21">
        <v>836195.59</v>
      </c>
      <c r="M585" s="21">
        <v>836195.59</v>
      </c>
      <c r="N585" s="21">
        <v>836195.59</v>
      </c>
      <c r="O585" s="21">
        <v>836195.59</v>
      </c>
      <c r="P585" s="22" t="e">
        <f>VLOOKUP(Tabela1[[#This Row],[cdsubacao]],LDO!$B$2:$D$115,3,0)</f>
        <v>#N/A</v>
      </c>
      <c r="Q585" s="22" t="str">
        <f>CONCATENATE(Tabela1[[#This Row],[cdunidadegestora]]," - ",Tabela1[[#This Row],[nmunidadegestora]])</f>
        <v>410056 - Agência de Desenvolvimento Regional de Criciúma</v>
      </c>
      <c r="R585" s="22" t="str">
        <f>CONCATENATE(Tabela1[[#This Row],[cdfuncao]]," - ",Tabela1[[#This Row],[nmfuncao]])</f>
        <v>12 - Educação</v>
      </c>
      <c r="S585" s="23" t="e">
        <f>VLOOKUP(Tabela1[[#This Row],[cdsubacao]],LDO!$B$2:$E$115,4,0)</f>
        <v>#N/A</v>
      </c>
      <c r="T585" s="23" t="str">
        <f>CONCATENATE(Tabela1[[#This Row],[cdprograma]]," - ",Tabela1[[#This Row],[nmprograma]])</f>
        <v>610 - Educação Básica com Qualidade e Equidade</v>
      </c>
    </row>
    <row r="586" spans="1:20" x14ac:dyDescent="0.25">
      <c r="A586">
        <v>410001</v>
      </c>
      <c r="B586" t="s">
        <v>175</v>
      </c>
      <c r="C586">
        <v>4</v>
      </c>
      <c r="D586" t="s">
        <v>169</v>
      </c>
      <c r="E586">
        <v>900</v>
      </c>
      <c r="F586" t="s">
        <v>176</v>
      </c>
      <c r="G586">
        <v>3538</v>
      </c>
      <c r="H586" t="s">
        <v>696</v>
      </c>
      <c r="I586">
        <v>33</v>
      </c>
      <c r="J586" t="s">
        <v>160</v>
      </c>
      <c r="K586" s="21">
        <v>12086842</v>
      </c>
      <c r="L586" s="21">
        <v>12063276.73</v>
      </c>
      <c r="M586" s="21">
        <v>12037554.880000001</v>
      </c>
      <c r="N586" s="21">
        <v>10440325.460000001</v>
      </c>
      <c r="O586" s="21">
        <v>9022230.4000000004</v>
      </c>
      <c r="P586" s="22" t="e">
        <f>VLOOKUP(Tabela1[[#This Row],[cdsubacao]],LDO!$B$2:$D$115,3,0)</f>
        <v>#N/A</v>
      </c>
      <c r="Q586" s="22" t="str">
        <f>CONCATENATE(Tabela1[[#This Row],[cdunidadegestora]]," - ",Tabela1[[#This Row],[nmunidadegestora]])</f>
        <v>410001 - Casa Civil</v>
      </c>
      <c r="R586" s="22" t="str">
        <f>CONCATENATE(Tabela1[[#This Row],[cdfuncao]]," - ",Tabela1[[#This Row],[nmfuncao]])</f>
        <v>4 - Administração</v>
      </c>
      <c r="S586" s="23" t="e">
        <f>VLOOKUP(Tabela1[[#This Row],[cdsubacao]],LDO!$B$2:$E$115,4,0)</f>
        <v>#N/A</v>
      </c>
      <c r="T586" s="23" t="str">
        <f>CONCATENATE(Tabela1[[#This Row],[cdprograma]]," - ",Tabela1[[#This Row],[nmprograma]])</f>
        <v>900 - Gestão Administrativa - Poder Executivo</v>
      </c>
    </row>
    <row r="587" spans="1:20" x14ac:dyDescent="0.25">
      <c r="A587">
        <v>410012</v>
      </c>
      <c r="B587" t="s">
        <v>540</v>
      </c>
      <c r="C587">
        <v>6</v>
      </c>
      <c r="D587" t="s">
        <v>182</v>
      </c>
      <c r="E587">
        <v>706</v>
      </c>
      <c r="F587" t="s">
        <v>183</v>
      </c>
      <c r="G587">
        <v>6605</v>
      </c>
      <c r="H587" t="s">
        <v>687</v>
      </c>
      <c r="I587">
        <v>31</v>
      </c>
      <c r="J587" t="s">
        <v>165</v>
      </c>
      <c r="K587" s="21">
        <v>0</v>
      </c>
      <c r="L587" s="21">
        <v>1210530.8600000001</v>
      </c>
      <c r="M587" s="21">
        <v>1210530.8600000001</v>
      </c>
      <c r="N587" s="21">
        <v>1210530.8600000001</v>
      </c>
      <c r="O587" s="21">
        <v>1209012.8600000001</v>
      </c>
      <c r="P587" s="22" t="e">
        <f>VLOOKUP(Tabela1[[#This Row],[cdsubacao]],LDO!$B$2:$D$115,3,0)</f>
        <v>#N/A</v>
      </c>
      <c r="Q587" s="22" t="str">
        <f>CONCATENATE(Tabela1[[#This Row],[cdunidadegestora]]," - ",Tabela1[[#This Row],[nmunidadegestora]])</f>
        <v>410012 - Departamento Estadual de Trânsito</v>
      </c>
      <c r="R587" s="22" t="str">
        <f>CONCATENATE(Tabela1[[#This Row],[cdfuncao]]," - ",Tabela1[[#This Row],[nmfuncao]])</f>
        <v>6 - Segurança Pública</v>
      </c>
      <c r="S587" s="23" t="e">
        <f>VLOOKUP(Tabela1[[#This Row],[cdsubacao]],LDO!$B$2:$E$115,4,0)</f>
        <v>#N/A</v>
      </c>
      <c r="T587" s="23" t="str">
        <f>CONCATENATE(Tabela1[[#This Row],[cdprograma]]," - ",Tabela1[[#This Row],[nmprograma]])</f>
        <v>706 - De Olho no Crime</v>
      </c>
    </row>
    <row r="588" spans="1:20" x14ac:dyDescent="0.25">
      <c r="A588">
        <v>410044</v>
      </c>
      <c r="B588" t="s">
        <v>271</v>
      </c>
      <c r="C588">
        <v>12</v>
      </c>
      <c r="D588" t="s">
        <v>188</v>
      </c>
      <c r="E588">
        <v>610</v>
      </c>
      <c r="F588" t="s">
        <v>189</v>
      </c>
      <c r="G588">
        <v>13766</v>
      </c>
      <c r="H588" t="s">
        <v>804</v>
      </c>
      <c r="I588">
        <v>33</v>
      </c>
      <c r="J588" t="s">
        <v>160</v>
      </c>
      <c r="K588" s="21">
        <v>1055380</v>
      </c>
      <c r="L588" s="21">
        <v>91892.47</v>
      </c>
      <c r="M588" s="21">
        <v>91892.47</v>
      </c>
      <c r="N588" s="21">
        <v>91892.47</v>
      </c>
      <c r="O588" s="21">
        <v>91892.47</v>
      </c>
      <c r="P588" s="22" t="e">
        <f>VLOOKUP(Tabela1[[#This Row],[cdsubacao]],LDO!$B$2:$D$115,3,0)</f>
        <v>#N/A</v>
      </c>
      <c r="Q588" s="22" t="str">
        <f>CONCATENATE(Tabela1[[#This Row],[cdunidadegestora]]," - ",Tabela1[[#This Row],[nmunidadegestora]])</f>
        <v>410044 - Agência de Desenvolvimento Regional de Campos Novos</v>
      </c>
      <c r="R588" s="22" t="str">
        <f>CONCATENATE(Tabela1[[#This Row],[cdfuncao]]," - ",Tabela1[[#This Row],[nmfuncao]])</f>
        <v>12 - Educação</v>
      </c>
      <c r="S588" s="23" t="e">
        <f>VLOOKUP(Tabela1[[#This Row],[cdsubacao]],LDO!$B$2:$E$115,4,0)</f>
        <v>#N/A</v>
      </c>
      <c r="T588" s="23" t="str">
        <f>CONCATENATE(Tabela1[[#This Row],[cdprograma]]," - ",Tabela1[[#This Row],[nmprograma]])</f>
        <v>610 - Educação Básica com Qualidade e Equidade</v>
      </c>
    </row>
    <row r="589" spans="1:20" x14ac:dyDescent="0.25">
      <c r="A589">
        <v>410047</v>
      </c>
      <c r="B589" t="s">
        <v>269</v>
      </c>
      <c r="C589">
        <v>4</v>
      </c>
      <c r="D589" t="s">
        <v>169</v>
      </c>
      <c r="E589">
        <v>850</v>
      </c>
      <c r="F589" t="s">
        <v>163</v>
      </c>
      <c r="G589">
        <v>13819</v>
      </c>
      <c r="H589" t="s">
        <v>805</v>
      </c>
      <c r="I589">
        <v>33</v>
      </c>
      <c r="J589" t="s">
        <v>160</v>
      </c>
      <c r="K589" s="21">
        <v>50000</v>
      </c>
      <c r="L589" s="21">
        <v>23483.78</v>
      </c>
      <c r="M589" s="21">
        <v>23483.78</v>
      </c>
      <c r="N589" s="21">
        <v>23483.78</v>
      </c>
      <c r="O589" s="21">
        <v>23483.78</v>
      </c>
      <c r="P589" s="22" t="e">
        <f>VLOOKUP(Tabela1[[#This Row],[cdsubacao]],LDO!$B$2:$D$115,3,0)</f>
        <v>#N/A</v>
      </c>
      <c r="Q589" s="22" t="str">
        <f>CONCATENATE(Tabela1[[#This Row],[cdunidadegestora]]," - ",Tabela1[[#This Row],[nmunidadegestora]])</f>
        <v>410047 - Agência de Desenvolvimento Regional de Curitibanos</v>
      </c>
      <c r="R589" s="22" t="str">
        <f>CONCATENATE(Tabela1[[#This Row],[cdfuncao]]," - ",Tabela1[[#This Row],[nmfuncao]])</f>
        <v>4 - Administração</v>
      </c>
      <c r="S589" s="23" t="e">
        <f>VLOOKUP(Tabela1[[#This Row],[cdsubacao]],LDO!$B$2:$E$115,4,0)</f>
        <v>#N/A</v>
      </c>
      <c r="T58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590" spans="1:20" x14ac:dyDescent="0.25">
      <c r="A590">
        <v>270029</v>
      </c>
      <c r="B590" t="s">
        <v>755</v>
      </c>
      <c r="C590">
        <v>4</v>
      </c>
      <c r="D590" t="s">
        <v>169</v>
      </c>
      <c r="E590">
        <v>950</v>
      </c>
      <c r="F590" t="s">
        <v>756</v>
      </c>
      <c r="G590">
        <v>13009</v>
      </c>
      <c r="H590" t="s">
        <v>806</v>
      </c>
      <c r="I590">
        <v>33</v>
      </c>
      <c r="J590" t="s">
        <v>160</v>
      </c>
      <c r="K590" s="21">
        <v>227972</v>
      </c>
      <c r="L590" s="21">
        <v>337972</v>
      </c>
      <c r="M590" s="21">
        <v>277796.57</v>
      </c>
      <c r="N590" s="21">
        <v>277796.57</v>
      </c>
      <c r="O590" s="21">
        <v>260528.22</v>
      </c>
      <c r="P590" s="22" t="e">
        <f>VLOOKUP(Tabela1[[#This Row],[cdsubacao]],LDO!$B$2:$D$115,3,0)</f>
        <v>#N/A</v>
      </c>
      <c r="Q590" s="22" t="str">
        <f>CONCATENATE(Tabela1[[#This Row],[cdunidadegestora]]," - ",Tabela1[[#This Row],[nmunidadegestora]])</f>
        <v>270029 - Agência de Regulação de Serviços Públicos de Santa Catarina - Aresc</v>
      </c>
      <c r="R590" s="22" t="str">
        <f>CONCATENATE(Tabela1[[#This Row],[cdfuncao]]," - ",Tabela1[[#This Row],[nmfuncao]])</f>
        <v>4 - Administração</v>
      </c>
      <c r="S590" s="23" t="e">
        <f>VLOOKUP(Tabela1[[#This Row],[cdsubacao]],LDO!$B$2:$E$115,4,0)</f>
        <v>#N/A</v>
      </c>
      <c r="T590" s="23" t="str">
        <f>CONCATENATE(Tabela1[[#This Row],[cdprograma]]," - ",Tabela1[[#This Row],[nmprograma]])</f>
        <v>950 - Defesa dos Interesses Sociais</v>
      </c>
    </row>
    <row r="591" spans="1:20" x14ac:dyDescent="0.25">
      <c r="A591">
        <v>410051</v>
      </c>
      <c r="B591" t="s">
        <v>230</v>
      </c>
      <c r="C591">
        <v>12</v>
      </c>
      <c r="D591" t="s">
        <v>188</v>
      </c>
      <c r="E591">
        <v>625</v>
      </c>
      <c r="F591" t="s">
        <v>196</v>
      </c>
      <c r="G591">
        <v>13635</v>
      </c>
      <c r="H591" t="s">
        <v>807</v>
      </c>
      <c r="I591">
        <v>33</v>
      </c>
      <c r="J591" t="s">
        <v>160</v>
      </c>
      <c r="K591" s="21">
        <v>228588</v>
      </c>
      <c r="L591" s="21">
        <v>63352.95</v>
      </c>
      <c r="M591" s="21">
        <v>63352.95</v>
      </c>
      <c r="N591" s="21">
        <v>63352.95</v>
      </c>
      <c r="O591" s="21">
        <v>63352.95</v>
      </c>
      <c r="P591" s="22" t="e">
        <f>VLOOKUP(Tabela1[[#This Row],[cdsubacao]],LDO!$B$2:$D$115,3,0)</f>
        <v>#N/A</v>
      </c>
      <c r="Q591" s="22" t="str">
        <f>CONCATENATE(Tabela1[[#This Row],[cdunidadegestora]]," - ",Tabela1[[#This Row],[nmunidadegestora]])</f>
        <v>410051 - Agência de Desenvolvimento Regional de Blumenau</v>
      </c>
      <c r="R591" s="22" t="str">
        <f>CONCATENATE(Tabela1[[#This Row],[cdfuncao]]," - ",Tabela1[[#This Row],[nmfuncao]])</f>
        <v>12 - Educação</v>
      </c>
      <c r="S591" s="23" t="e">
        <f>VLOOKUP(Tabela1[[#This Row],[cdsubacao]],LDO!$B$2:$E$115,4,0)</f>
        <v>#N/A</v>
      </c>
      <c r="T591" s="23" t="str">
        <f>CONCATENATE(Tabela1[[#This Row],[cdprograma]]," - ",Tabela1[[#This Row],[nmprograma]])</f>
        <v>625 - Valorização dos Profissionais da Educação</v>
      </c>
    </row>
    <row r="592" spans="1:20" x14ac:dyDescent="0.25">
      <c r="A592">
        <v>160085</v>
      </c>
      <c r="B592" t="s">
        <v>314</v>
      </c>
      <c r="C592">
        <v>6</v>
      </c>
      <c r="D592" t="s">
        <v>182</v>
      </c>
      <c r="E592">
        <v>705</v>
      </c>
      <c r="F592" t="s">
        <v>486</v>
      </c>
      <c r="G592">
        <v>13131</v>
      </c>
      <c r="H592" t="s">
        <v>808</v>
      </c>
      <c r="I592">
        <v>33</v>
      </c>
      <c r="J592" t="s">
        <v>160</v>
      </c>
      <c r="K592" s="21">
        <v>907169</v>
      </c>
      <c r="L592" s="21">
        <v>565674.79</v>
      </c>
      <c r="M592" s="21">
        <v>417697.34</v>
      </c>
      <c r="N592" s="21">
        <v>400442.98</v>
      </c>
      <c r="O592" s="21">
        <v>400442.98</v>
      </c>
      <c r="P592" s="22" t="e">
        <f>VLOOKUP(Tabela1[[#This Row],[cdsubacao]],LDO!$B$2:$D$115,3,0)</f>
        <v>#N/A</v>
      </c>
      <c r="Q592" s="22" t="str">
        <f>CONCATENATE(Tabela1[[#This Row],[cdunidadegestora]]," - ",Tabela1[[#This Row],[nmunidadegestora]])</f>
        <v>160085 - Fundo de Melhoria do Corpo de Bombeiros Militar</v>
      </c>
      <c r="R592" s="22" t="str">
        <f>CONCATENATE(Tabela1[[#This Row],[cdfuncao]]," - ",Tabela1[[#This Row],[nmfuncao]])</f>
        <v>6 - Segurança Pública</v>
      </c>
      <c r="S592" s="23" t="e">
        <f>VLOOKUP(Tabela1[[#This Row],[cdsubacao]],LDO!$B$2:$E$115,4,0)</f>
        <v>#N/A</v>
      </c>
      <c r="T592" s="23" t="str">
        <f>CONCATENATE(Tabela1[[#This Row],[cdprograma]]," - ",Tabela1[[#This Row],[nmprograma]])</f>
        <v>705 - Segurança Cidadã</v>
      </c>
    </row>
    <row r="593" spans="1:20" x14ac:dyDescent="0.25">
      <c r="A593">
        <v>270023</v>
      </c>
      <c r="B593" t="s">
        <v>379</v>
      </c>
      <c r="C593">
        <v>23</v>
      </c>
      <c r="D593" t="s">
        <v>258</v>
      </c>
      <c r="E593">
        <v>900</v>
      </c>
      <c r="F593" t="s">
        <v>176</v>
      </c>
      <c r="G593">
        <v>5253</v>
      </c>
      <c r="H593" t="s">
        <v>809</v>
      </c>
      <c r="I593">
        <v>33</v>
      </c>
      <c r="J593" t="s">
        <v>160</v>
      </c>
      <c r="K593" s="21">
        <v>3267551</v>
      </c>
      <c r="L593" s="21">
        <v>3252839.87</v>
      </c>
      <c r="M593" s="21">
        <v>2573127.9500000002</v>
      </c>
      <c r="N593" s="21">
        <v>2358564.25</v>
      </c>
      <c r="O593" s="21">
        <v>2344289.75</v>
      </c>
      <c r="P593" s="22" t="e">
        <f>VLOOKUP(Tabela1[[#This Row],[cdsubacao]],LDO!$B$2:$D$115,3,0)</f>
        <v>#N/A</v>
      </c>
      <c r="Q593" s="22" t="str">
        <f>CONCATENATE(Tabela1[[#This Row],[cdunidadegestora]]," - ",Tabela1[[#This Row],[nmunidadegestora]])</f>
        <v>270023 - Junta Comercial do Estado de Santa Catarina</v>
      </c>
      <c r="R593" s="22" t="str">
        <f>CONCATENATE(Tabela1[[#This Row],[cdfuncao]]," - ",Tabela1[[#This Row],[nmfuncao]])</f>
        <v>23 - Comércio e Serviços</v>
      </c>
      <c r="S593" s="23" t="e">
        <f>VLOOKUP(Tabela1[[#This Row],[cdsubacao]],LDO!$B$2:$E$115,4,0)</f>
        <v>#N/A</v>
      </c>
      <c r="T593" s="23" t="str">
        <f>CONCATENATE(Tabela1[[#This Row],[cdprograma]]," - ",Tabela1[[#This Row],[nmprograma]])</f>
        <v>900 - Gestão Administrativa - Poder Executivo</v>
      </c>
    </row>
    <row r="594" spans="1:20" x14ac:dyDescent="0.25">
      <c r="A594">
        <v>480091</v>
      </c>
      <c r="B594" t="s">
        <v>157</v>
      </c>
      <c r="C594">
        <v>10</v>
      </c>
      <c r="D594" t="s">
        <v>158</v>
      </c>
      <c r="E594">
        <v>430</v>
      </c>
      <c r="F594" t="s">
        <v>159</v>
      </c>
      <c r="G594">
        <v>11441</v>
      </c>
      <c r="H594" t="s">
        <v>810</v>
      </c>
      <c r="I594">
        <v>44</v>
      </c>
      <c r="J594" t="s">
        <v>219</v>
      </c>
      <c r="K594" s="21">
        <v>0</v>
      </c>
      <c r="L594" s="21">
        <v>4124966</v>
      </c>
      <c r="M594" s="21">
        <v>4097783.77</v>
      </c>
      <c r="N594" s="21">
        <v>4097783.77</v>
      </c>
      <c r="O594" s="21">
        <v>4097783.77</v>
      </c>
      <c r="P594" s="22" t="e">
        <f>VLOOKUP(Tabela1[[#This Row],[cdsubacao]],LDO!$B$2:$D$115,3,0)</f>
        <v>#N/A</v>
      </c>
      <c r="Q594" s="22" t="str">
        <f>CONCATENATE(Tabela1[[#This Row],[cdunidadegestora]]," - ",Tabela1[[#This Row],[nmunidadegestora]])</f>
        <v>480091 - Fundo Estadual de Saúde</v>
      </c>
      <c r="R594" s="22" t="str">
        <f>CONCATENATE(Tabela1[[#This Row],[cdfuncao]]," - ",Tabela1[[#This Row],[nmfuncao]])</f>
        <v>10 - Saúde</v>
      </c>
      <c r="S594" s="23" t="e">
        <f>VLOOKUP(Tabela1[[#This Row],[cdsubacao]],LDO!$B$2:$E$115,4,0)</f>
        <v>#N/A</v>
      </c>
      <c r="T594" s="23" t="str">
        <f>CONCATENATE(Tabela1[[#This Row],[cdprograma]]," - ",Tabela1[[#This Row],[nmprograma]])</f>
        <v>430 - Atenção de Média e Alta Complexidade Ambulatorial e Hospitalar</v>
      </c>
    </row>
    <row r="595" spans="1:20" x14ac:dyDescent="0.25">
      <c r="A595">
        <v>530001</v>
      </c>
      <c r="B595" t="s">
        <v>178</v>
      </c>
      <c r="C595">
        <v>26</v>
      </c>
      <c r="D595" t="s">
        <v>179</v>
      </c>
      <c r="E595">
        <v>105</v>
      </c>
      <c r="F595" t="s">
        <v>384</v>
      </c>
      <c r="G595">
        <v>14320</v>
      </c>
      <c r="H595" t="s">
        <v>811</v>
      </c>
      <c r="I595">
        <v>44</v>
      </c>
      <c r="J595" t="s">
        <v>219</v>
      </c>
      <c r="K595" s="21">
        <v>0</v>
      </c>
      <c r="L595" s="21">
        <v>663940.23</v>
      </c>
      <c r="M595" s="21">
        <v>0</v>
      </c>
      <c r="N595" s="21">
        <v>0</v>
      </c>
      <c r="O595" s="21">
        <v>0</v>
      </c>
      <c r="P595" s="22" t="e">
        <f>VLOOKUP(Tabela1[[#This Row],[cdsubacao]],LDO!$B$2:$D$115,3,0)</f>
        <v>#N/A</v>
      </c>
      <c r="Q595" s="22" t="str">
        <f>CONCATENATE(Tabela1[[#This Row],[cdunidadegestora]]," - ",Tabela1[[#This Row],[nmunidadegestora]])</f>
        <v>530001 - Secretaria de Estado da Infraestrutura e Mobilidade</v>
      </c>
      <c r="R595" s="22" t="str">
        <f>CONCATENATE(Tabela1[[#This Row],[cdfuncao]]," - ",Tabela1[[#This Row],[nmfuncao]])</f>
        <v>26 - Transporte</v>
      </c>
      <c r="S595" s="23" t="e">
        <f>VLOOKUP(Tabela1[[#This Row],[cdsubacao]],LDO!$B$2:$E$115,4,0)</f>
        <v>#N/A</v>
      </c>
      <c r="T595" s="23" t="str">
        <f>CONCATENATE(Tabela1[[#This Row],[cdprograma]]," - ",Tabela1[[#This Row],[nmprograma]])</f>
        <v>105 - 2010, 2011: ProPav Urbano; 2012, 2013, 2014, 2015, 2016, 2017, 2018, 2019, 2020: Mobilidade Urbana</v>
      </c>
    </row>
    <row r="596" spans="1:20" x14ac:dyDescent="0.25">
      <c r="A596">
        <v>480091</v>
      </c>
      <c r="B596" t="s">
        <v>157</v>
      </c>
      <c r="C596">
        <v>10</v>
      </c>
      <c r="D596" t="s">
        <v>158</v>
      </c>
      <c r="E596">
        <v>430</v>
      </c>
      <c r="F596" t="s">
        <v>159</v>
      </c>
      <c r="G596">
        <v>13342</v>
      </c>
      <c r="H596" t="s">
        <v>812</v>
      </c>
      <c r="I596">
        <v>44</v>
      </c>
      <c r="J596" t="s">
        <v>219</v>
      </c>
      <c r="K596" s="21">
        <v>100000</v>
      </c>
      <c r="L596" s="21">
        <v>0</v>
      </c>
      <c r="M596" s="21">
        <v>0</v>
      </c>
      <c r="N596" s="21">
        <v>0</v>
      </c>
      <c r="O596" s="21">
        <v>0</v>
      </c>
      <c r="P596" s="22" t="e">
        <f>VLOOKUP(Tabela1[[#This Row],[cdsubacao]],LDO!$B$2:$D$115,3,0)</f>
        <v>#N/A</v>
      </c>
      <c r="Q596" s="22" t="str">
        <f>CONCATENATE(Tabela1[[#This Row],[cdunidadegestora]]," - ",Tabela1[[#This Row],[nmunidadegestora]])</f>
        <v>480091 - Fundo Estadual de Saúde</v>
      </c>
      <c r="R596" s="22" t="str">
        <f>CONCATENATE(Tabela1[[#This Row],[cdfuncao]]," - ",Tabela1[[#This Row],[nmfuncao]])</f>
        <v>10 - Saúde</v>
      </c>
      <c r="S596" s="23" t="e">
        <f>VLOOKUP(Tabela1[[#This Row],[cdsubacao]],LDO!$B$2:$E$115,4,0)</f>
        <v>#N/A</v>
      </c>
      <c r="T596" s="23" t="str">
        <f>CONCATENATE(Tabela1[[#This Row],[cdprograma]]," - ",Tabela1[[#This Row],[nmprograma]])</f>
        <v>430 - Atenção de Média e Alta Complexidade Ambulatorial e Hospitalar</v>
      </c>
    </row>
    <row r="597" spans="1:20" x14ac:dyDescent="0.25">
      <c r="A597">
        <v>160085</v>
      </c>
      <c r="B597" t="s">
        <v>314</v>
      </c>
      <c r="C597">
        <v>26</v>
      </c>
      <c r="D597" t="s">
        <v>179</v>
      </c>
      <c r="E597">
        <v>120</v>
      </c>
      <c r="F597" t="s">
        <v>424</v>
      </c>
      <c r="G597">
        <v>5697</v>
      </c>
      <c r="H597" t="s">
        <v>813</v>
      </c>
      <c r="I597">
        <v>33</v>
      </c>
      <c r="J597" t="s">
        <v>160</v>
      </c>
      <c r="K597" s="21">
        <v>0</v>
      </c>
      <c r="L597" s="21">
        <v>60262</v>
      </c>
      <c r="M597" s="21">
        <v>60262</v>
      </c>
      <c r="N597" s="21">
        <v>59562</v>
      </c>
      <c r="O597" s="21">
        <v>59562</v>
      </c>
      <c r="P597" s="22" t="e">
        <f>VLOOKUP(Tabela1[[#This Row],[cdsubacao]],LDO!$B$2:$D$115,3,0)</f>
        <v>#N/A</v>
      </c>
      <c r="Q597" s="22" t="str">
        <f>CONCATENATE(Tabela1[[#This Row],[cdunidadegestora]]," - ",Tabela1[[#This Row],[nmunidadegestora]])</f>
        <v>160085 - Fundo de Melhoria do Corpo de Bombeiros Militar</v>
      </c>
      <c r="R597" s="22" t="str">
        <f>CONCATENATE(Tabela1[[#This Row],[cdfuncao]]," - ",Tabela1[[#This Row],[nmfuncao]])</f>
        <v>26 - Transporte</v>
      </c>
      <c r="S597" s="23" t="e">
        <f>VLOOKUP(Tabela1[[#This Row],[cdsubacao]],LDO!$B$2:$E$115,4,0)</f>
        <v>#N/A</v>
      </c>
      <c r="T597" s="23" t="str">
        <f>CONCATENATE(Tabela1[[#This Row],[cdprograma]]," - ",Tabela1[[#This Row],[nmprograma]])</f>
        <v>120 - Integração Logística</v>
      </c>
    </row>
    <row r="598" spans="1:20" x14ac:dyDescent="0.25">
      <c r="A598">
        <v>530001</v>
      </c>
      <c r="B598" t="s">
        <v>178</v>
      </c>
      <c r="C598">
        <v>26</v>
      </c>
      <c r="D598" t="s">
        <v>179</v>
      </c>
      <c r="E598">
        <v>130</v>
      </c>
      <c r="F598" t="s">
        <v>208</v>
      </c>
      <c r="G598">
        <v>14452</v>
      </c>
      <c r="H598" t="s">
        <v>209</v>
      </c>
      <c r="I598">
        <v>44</v>
      </c>
      <c r="J598" t="s">
        <v>219</v>
      </c>
      <c r="K598" s="21">
        <v>0</v>
      </c>
      <c r="L598" s="21">
        <v>162269.01</v>
      </c>
      <c r="M598" s="21">
        <v>73729.990000000005</v>
      </c>
      <c r="N598" s="21">
        <v>23729.99</v>
      </c>
      <c r="O598" s="21">
        <v>23729.99</v>
      </c>
      <c r="P598" s="22" t="e">
        <f>VLOOKUP(Tabela1[[#This Row],[cdsubacao]],LDO!$B$2:$D$115,3,0)</f>
        <v>#N/A</v>
      </c>
      <c r="Q598" s="22" t="str">
        <f>CONCATENATE(Tabela1[[#This Row],[cdunidadegestora]]," - ",Tabela1[[#This Row],[nmunidadegestora]])</f>
        <v>530001 - Secretaria de Estado da Infraestrutura e Mobilidade</v>
      </c>
      <c r="R598" s="22" t="str">
        <f>CONCATENATE(Tabela1[[#This Row],[cdfuncao]]," - ",Tabela1[[#This Row],[nmfuncao]])</f>
        <v>26 - Transporte</v>
      </c>
      <c r="S598" s="23" t="e">
        <f>VLOOKUP(Tabela1[[#This Row],[cdsubacao]],LDO!$B$2:$E$115,4,0)</f>
        <v>#N/A</v>
      </c>
      <c r="T598" s="23" t="str">
        <f>CONCATENATE(Tabela1[[#This Row],[cdprograma]]," - ",Tabela1[[#This Row],[nmprograma]])</f>
        <v>130 - Conservação e Segurança Rodoviária</v>
      </c>
    </row>
    <row r="599" spans="1:20" x14ac:dyDescent="0.25">
      <c r="A599">
        <v>470076</v>
      </c>
      <c r="B599" t="s">
        <v>240</v>
      </c>
      <c r="C599">
        <v>9</v>
      </c>
      <c r="D599" t="s">
        <v>162</v>
      </c>
      <c r="E599">
        <v>860</v>
      </c>
      <c r="F599" t="s">
        <v>241</v>
      </c>
      <c r="G599">
        <v>9380</v>
      </c>
      <c r="H599" t="s">
        <v>814</v>
      </c>
      <c r="I599">
        <v>31</v>
      </c>
      <c r="J599" t="s">
        <v>165</v>
      </c>
      <c r="K599" s="21">
        <v>40300000</v>
      </c>
      <c r="L599" s="21">
        <v>4582199.58</v>
      </c>
      <c r="M599" s="21">
        <v>0</v>
      </c>
      <c r="N599" s="21">
        <v>0</v>
      </c>
      <c r="O599" s="21">
        <v>0</v>
      </c>
      <c r="P599" s="22" t="e">
        <f>VLOOKUP(Tabela1[[#This Row],[cdsubacao]],LDO!$B$2:$D$115,3,0)</f>
        <v>#N/A</v>
      </c>
      <c r="Q599" s="22" t="str">
        <f>CONCATENATE(Tabela1[[#This Row],[cdunidadegestora]]," - ",Tabela1[[#This Row],[nmunidadegestora]])</f>
        <v>470076 - Fundo Financeiro</v>
      </c>
      <c r="R599" s="22" t="str">
        <f>CONCATENATE(Tabela1[[#This Row],[cdfuncao]]," - ",Tabela1[[#This Row],[nmfuncao]])</f>
        <v>9 - Previdência Social</v>
      </c>
      <c r="S599" s="23" t="e">
        <f>VLOOKUP(Tabela1[[#This Row],[cdsubacao]],LDO!$B$2:$E$115,4,0)</f>
        <v>#N/A</v>
      </c>
      <c r="T599" s="23" t="str">
        <f>CONCATENATE(Tabela1[[#This Row],[cdprograma]]," - ",Tabela1[[#This Row],[nmprograma]])</f>
        <v>860 - Gestão Previdenciária</v>
      </c>
    </row>
    <row r="600" spans="1:20" x14ac:dyDescent="0.25">
      <c r="A600">
        <v>480091</v>
      </c>
      <c r="B600" t="s">
        <v>157</v>
      </c>
      <c r="C600">
        <v>10</v>
      </c>
      <c r="D600" t="s">
        <v>158</v>
      </c>
      <c r="E600">
        <v>430</v>
      </c>
      <c r="F600" t="s">
        <v>159</v>
      </c>
      <c r="G600">
        <v>13331</v>
      </c>
      <c r="H600" t="s">
        <v>815</v>
      </c>
      <c r="I600">
        <v>44</v>
      </c>
      <c r="J600" t="s">
        <v>219</v>
      </c>
      <c r="K600" s="21">
        <v>100000</v>
      </c>
      <c r="L600" s="21">
        <v>0</v>
      </c>
      <c r="M600" s="21">
        <v>0</v>
      </c>
      <c r="N600" s="21">
        <v>0</v>
      </c>
      <c r="O600" s="21">
        <v>0</v>
      </c>
      <c r="P600" s="22" t="e">
        <f>VLOOKUP(Tabela1[[#This Row],[cdsubacao]],LDO!$B$2:$D$115,3,0)</f>
        <v>#N/A</v>
      </c>
      <c r="Q600" s="22" t="str">
        <f>CONCATENATE(Tabela1[[#This Row],[cdunidadegestora]]," - ",Tabela1[[#This Row],[nmunidadegestora]])</f>
        <v>480091 - Fundo Estadual de Saúde</v>
      </c>
      <c r="R600" s="22" t="str">
        <f>CONCATENATE(Tabela1[[#This Row],[cdfuncao]]," - ",Tabela1[[#This Row],[nmfuncao]])</f>
        <v>10 - Saúde</v>
      </c>
      <c r="S600" s="23" t="e">
        <f>VLOOKUP(Tabela1[[#This Row],[cdsubacao]],LDO!$B$2:$E$115,4,0)</f>
        <v>#N/A</v>
      </c>
      <c r="T600" s="23" t="str">
        <f>CONCATENATE(Tabela1[[#This Row],[cdprograma]]," - ",Tabela1[[#This Row],[nmprograma]])</f>
        <v>430 - Atenção de Média e Alta Complexidade Ambulatorial e Hospitalar</v>
      </c>
    </row>
    <row r="601" spans="1:20" x14ac:dyDescent="0.25">
      <c r="A601">
        <v>410051</v>
      </c>
      <c r="B601" t="s">
        <v>230</v>
      </c>
      <c r="C601">
        <v>10</v>
      </c>
      <c r="D601" t="s">
        <v>158</v>
      </c>
      <c r="E601">
        <v>430</v>
      </c>
      <c r="F601" t="s">
        <v>159</v>
      </c>
      <c r="G601">
        <v>13270</v>
      </c>
      <c r="H601" t="s">
        <v>588</v>
      </c>
      <c r="I601">
        <v>33</v>
      </c>
      <c r="J601" t="s">
        <v>160</v>
      </c>
      <c r="K601" s="21">
        <v>0</v>
      </c>
      <c r="L601" s="21">
        <v>181</v>
      </c>
      <c r="M601" s="21">
        <v>181</v>
      </c>
      <c r="N601" s="21">
        <v>181</v>
      </c>
      <c r="O601" s="21">
        <v>181</v>
      </c>
      <c r="P601" s="22" t="e">
        <f>VLOOKUP(Tabela1[[#This Row],[cdsubacao]],LDO!$B$2:$D$115,3,0)</f>
        <v>#N/A</v>
      </c>
      <c r="Q601" s="22" t="str">
        <f>CONCATENATE(Tabela1[[#This Row],[cdunidadegestora]]," - ",Tabela1[[#This Row],[nmunidadegestora]])</f>
        <v>410051 - Agência de Desenvolvimento Regional de Blumenau</v>
      </c>
      <c r="R601" s="22" t="str">
        <f>CONCATENATE(Tabela1[[#This Row],[cdfuncao]]," - ",Tabela1[[#This Row],[nmfuncao]])</f>
        <v>10 - Saúde</v>
      </c>
      <c r="S601" s="23" t="e">
        <f>VLOOKUP(Tabela1[[#This Row],[cdsubacao]],LDO!$B$2:$E$115,4,0)</f>
        <v>#N/A</v>
      </c>
      <c r="T601" s="23" t="str">
        <f>CONCATENATE(Tabela1[[#This Row],[cdprograma]]," - ",Tabela1[[#This Row],[nmprograma]])</f>
        <v>430 - Atenção de Média e Alta Complexidade Ambulatorial e Hospitalar</v>
      </c>
    </row>
    <row r="602" spans="1:20" x14ac:dyDescent="0.25">
      <c r="A602">
        <v>410039</v>
      </c>
      <c r="B602" t="s">
        <v>498</v>
      </c>
      <c r="C602">
        <v>10</v>
      </c>
      <c r="D602" t="s">
        <v>158</v>
      </c>
      <c r="E602">
        <v>400</v>
      </c>
      <c r="F602" t="s">
        <v>166</v>
      </c>
      <c r="G602">
        <v>11481</v>
      </c>
      <c r="H602" t="s">
        <v>186</v>
      </c>
      <c r="I602">
        <v>33</v>
      </c>
      <c r="J602" t="s">
        <v>160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2" t="e">
        <f>VLOOKUP(Tabela1[[#This Row],[cdsubacao]],LDO!$B$2:$D$115,3,0)</f>
        <v>#N/A</v>
      </c>
      <c r="Q602" s="22" t="str">
        <f>CONCATENATE(Tabela1[[#This Row],[cdunidadegestora]]," - ",Tabela1[[#This Row],[nmunidadegestora]])</f>
        <v>410039 - Agência de Desenvolvimento Regional de São Lourenço do Oeste</v>
      </c>
      <c r="R602" s="22" t="str">
        <f>CONCATENATE(Tabela1[[#This Row],[cdfuncao]]," - ",Tabela1[[#This Row],[nmfuncao]])</f>
        <v>10 - Saúde</v>
      </c>
      <c r="S602" s="23" t="e">
        <f>VLOOKUP(Tabela1[[#This Row],[cdsubacao]],LDO!$B$2:$E$115,4,0)</f>
        <v>#N/A</v>
      </c>
      <c r="T602" s="23" t="str">
        <f>CONCATENATE(Tabela1[[#This Row],[cdprograma]]," - ",Tabela1[[#This Row],[nmprograma]])</f>
        <v>400 - Gestão do SUS</v>
      </c>
    </row>
    <row r="603" spans="1:20" x14ac:dyDescent="0.25">
      <c r="A603">
        <v>550091</v>
      </c>
      <c r="B603" t="s">
        <v>513</v>
      </c>
      <c r="C603">
        <v>6</v>
      </c>
      <c r="D603" t="s">
        <v>182</v>
      </c>
      <c r="E603">
        <v>735</v>
      </c>
      <c r="F603" t="s">
        <v>514</v>
      </c>
      <c r="G603">
        <v>12481</v>
      </c>
      <c r="H603" t="s">
        <v>515</v>
      </c>
      <c r="I603">
        <v>33</v>
      </c>
      <c r="J603" t="s">
        <v>160</v>
      </c>
      <c r="K603" s="21">
        <v>2000000</v>
      </c>
      <c r="L603" s="21">
        <v>97427.06</v>
      </c>
      <c r="M603" s="21">
        <v>30100</v>
      </c>
      <c r="N603" s="21">
        <v>30100</v>
      </c>
      <c r="O603" s="21">
        <v>30100</v>
      </c>
      <c r="P603" s="22" t="e">
        <f>VLOOKUP(Tabela1[[#This Row],[cdsubacao]],LDO!$B$2:$D$115,3,0)</f>
        <v>#N/A</v>
      </c>
      <c r="Q603" s="22" t="str">
        <f>CONCATENATE(Tabela1[[#This Row],[cdunidadegestora]]," - ",Tabela1[[#This Row],[nmunidadegestora]])</f>
        <v>550091 - Fundo Estadual de Defesa Civil</v>
      </c>
      <c r="R603" s="22" t="str">
        <f>CONCATENATE(Tabela1[[#This Row],[cdfuncao]]," - ",Tabela1[[#This Row],[nmfuncao]])</f>
        <v>6 - Segurança Pública</v>
      </c>
      <c r="S603" s="23" t="e">
        <f>VLOOKUP(Tabela1[[#This Row],[cdsubacao]],LDO!$B$2:$E$115,4,0)</f>
        <v>#N/A</v>
      </c>
      <c r="T603" s="23" t="str">
        <f>CONCATENATE(Tabela1[[#This Row],[cdprograma]]," - ",Tabela1[[#This Row],[nmprograma]])</f>
        <v>735 - Gestão de Desastres</v>
      </c>
    </row>
    <row r="604" spans="1:20" x14ac:dyDescent="0.25">
      <c r="A604">
        <v>410045</v>
      </c>
      <c r="B604" t="s">
        <v>534</v>
      </c>
      <c r="C604">
        <v>12</v>
      </c>
      <c r="D604" t="s">
        <v>188</v>
      </c>
      <c r="E604">
        <v>626</v>
      </c>
      <c r="F604" t="s">
        <v>816</v>
      </c>
      <c r="G604">
        <v>12658</v>
      </c>
      <c r="H604" t="s">
        <v>817</v>
      </c>
      <c r="I604">
        <v>44</v>
      </c>
      <c r="J604" t="s">
        <v>219</v>
      </c>
      <c r="K604" s="21">
        <v>0</v>
      </c>
      <c r="L604" s="21">
        <v>250250.78</v>
      </c>
      <c r="M604" s="21">
        <v>250250.78</v>
      </c>
      <c r="N604" s="21">
        <v>250250.78</v>
      </c>
      <c r="O604" s="21">
        <v>250250.78</v>
      </c>
      <c r="P604" s="22" t="e">
        <f>VLOOKUP(Tabela1[[#This Row],[cdsubacao]],LDO!$B$2:$D$115,3,0)</f>
        <v>#N/A</v>
      </c>
      <c r="Q604" s="22" t="str">
        <f>CONCATENATE(Tabela1[[#This Row],[cdunidadegestora]]," - ",Tabela1[[#This Row],[nmunidadegestora]])</f>
        <v>410045 - Agência de Desenvolvimento Regional de Videira</v>
      </c>
      <c r="R604" s="22" t="str">
        <f>CONCATENATE(Tabela1[[#This Row],[cdfuncao]]," - ",Tabela1[[#This Row],[nmfuncao]])</f>
        <v>12 - Educação</v>
      </c>
      <c r="S604" s="23" t="e">
        <f>VLOOKUP(Tabela1[[#This Row],[cdsubacao]],LDO!$B$2:$E$115,4,0)</f>
        <v>#N/A</v>
      </c>
      <c r="T604" s="23" t="str">
        <f>CONCATENATE(Tabela1[[#This Row],[cdprograma]]," - ",Tabela1[[#This Row],[nmprograma]])</f>
        <v>626 - Redução das Desigualdades e Valorização da Diversidade</v>
      </c>
    </row>
    <row r="605" spans="1:20" x14ac:dyDescent="0.25">
      <c r="A605">
        <v>230021</v>
      </c>
      <c r="B605" t="s">
        <v>333</v>
      </c>
      <c r="C605">
        <v>12</v>
      </c>
      <c r="D605" t="s">
        <v>188</v>
      </c>
      <c r="E605">
        <v>635</v>
      </c>
      <c r="F605" t="s">
        <v>818</v>
      </c>
      <c r="G605">
        <v>14201</v>
      </c>
      <c r="H605" t="s">
        <v>819</v>
      </c>
      <c r="I605">
        <v>44</v>
      </c>
      <c r="J605" t="s">
        <v>219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2" t="e">
        <f>VLOOKUP(Tabela1[[#This Row],[cdsubacao]],LDO!$B$2:$D$115,3,0)</f>
        <v>#N/A</v>
      </c>
      <c r="Q605" s="22" t="str">
        <f>CONCATENATE(Tabela1[[#This Row],[cdunidadegestora]]," - ",Tabela1[[#This Row],[nmunidadegestora]])</f>
        <v>230021 - Fundação Catarinense de Esporte</v>
      </c>
      <c r="R605" s="22" t="str">
        <f>CONCATENATE(Tabela1[[#This Row],[cdfuncao]]," - ",Tabela1[[#This Row],[nmfuncao]])</f>
        <v>12 - Educação</v>
      </c>
      <c r="S605" s="23" t="e">
        <f>VLOOKUP(Tabela1[[#This Row],[cdsubacao]],LDO!$B$2:$E$115,4,0)</f>
        <v>#N/A</v>
      </c>
      <c r="T605" s="23" t="str">
        <f>CONCATENATE(Tabela1[[#This Row],[cdprograma]]," - ",Tabela1[[#This Row],[nmprograma]])</f>
        <v>635 - Desenvolvimento do Desporto Educacional</v>
      </c>
    </row>
    <row r="606" spans="1:20" x14ac:dyDescent="0.25">
      <c r="A606">
        <v>530001</v>
      </c>
      <c r="B606" t="s">
        <v>178</v>
      </c>
      <c r="C606">
        <v>26</v>
      </c>
      <c r="D606" t="s">
        <v>179</v>
      </c>
      <c r="E606">
        <v>120</v>
      </c>
      <c r="F606" t="s">
        <v>424</v>
      </c>
      <c r="G606">
        <v>12962</v>
      </c>
      <c r="H606" t="s">
        <v>820</v>
      </c>
      <c r="I606">
        <v>44</v>
      </c>
      <c r="J606" t="s">
        <v>219</v>
      </c>
      <c r="K606" s="21">
        <v>1000000</v>
      </c>
      <c r="L606" s="21">
        <v>1000000</v>
      </c>
      <c r="M606" s="21">
        <v>0</v>
      </c>
      <c r="N606" s="21">
        <v>0</v>
      </c>
      <c r="O606" s="21">
        <v>0</v>
      </c>
      <c r="P606" s="22" t="e">
        <f>VLOOKUP(Tabela1[[#This Row],[cdsubacao]],LDO!$B$2:$D$115,3,0)</f>
        <v>#N/A</v>
      </c>
      <c r="Q606" s="22" t="str">
        <f>CONCATENATE(Tabela1[[#This Row],[cdunidadegestora]]," - ",Tabela1[[#This Row],[nmunidadegestora]])</f>
        <v>530001 - Secretaria de Estado da Infraestrutura e Mobilidade</v>
      </c>
      <c r="R606" s="22" t="str">
        <f>CONCATENATE(Tabela1[[#This Row],[cdfuncao]]," - ",Tabela1[[#This Row],[nmfuncao]])</f>
        <v>26 - Transporte</v>
      </c>
      <c r="S606" s="23" t="e">
        <f>VLOOKUP(Tabela1[[#This Row],[cdsubacao]],LDO!$B$2:$E$115,4,0)</f>
        <v>#N/A</v>
      </c>
      <c r="T606" s="23" t="str">
        <f>CONCATENATE(Tabela1[[#This Row],[cdprograma]]," - ",Tabela1[[#This Row],[nmprograma]])</f>
        <v>120 - Integração Logística</v>
      </c>
    </row>
    <row r="607" spans="1:20" x14ac:dyDescent="0.25">
      <c r="A607">
        <v>550091</v>
      </c>
      <c r="B607" t="s">
        <v>513</v>
      </c>
      <c r="C607">
        <v>6</v>
      </c>
      <c r="D607" t="s">
        <v>182</v>
      </c>
      <c r="E607">
        <v>730</v>
      </c>
      <c r="F607" t="s">
        <v>315</v>
      </c>
      <c r="G607">
        <v>11886</v>
      </c>
      <c r="H607" t="s">
        <v>821</v>
      </c>
      <c r="I607">
        <v>44</v>
      </c>
      <c r="J607" t="s">
        <v>219</v>
      </c>
      <c r="K607" s="21">
        <v>260000</v>
      </c>
      <c r="L607" s="21">
        <v>5340830.34</v>
      </c>
      <c r="M607" s="21">
        <v>431175</v>
      </c>
      <c r="N607" s="21">
        <v>9990</v>
      </c>
      <c r="O607" s="21">
        <v>9990</v>
      </c>
      <c r="P607" s="22" t="e">
        <f>VLOOKUP(Tabela1[[#This Row],[cdsubacao]],LDO!$B$2:$D$115,3,0)</f>
        <v>#N/A</v>
      </c>
      <c r="Q607" s="22" t="str">
        <f>CONCATENATE(Tabela1[[#This Row],[cdunidadegestora]]," - ",Tabela1[[#This Row],[nmunidadegestora]])</f>
        <v>550091 - Fundo Estadual de Defesa Civil</v>
      </c>
      <c r="R607" s="22" t="str">
        <f>CONCATENATE(Tabela1[[#This Row],[cdfuncao]]," - ",Tabela1[[#This Row],[nmfuncao]])</f>
        <v>6 - Segurança Pública</v>
      </c>
      <c r="S607" s="23" t="e">
        <f>VLOOKUP(Tabela1[[#This Row],[cdsubacao]],LDO!$B$2:$E$115,4,0)</f>
        <v>#N/A</v>
      </c>
      <c r="T607" s="23" t="str">
        <f>CONCATENATE(Tabela1[[#This Row],[cdprograma]]," - ",Tabela1[[#This Row],[nmprograma]])</f>
        <v>730 - Gestão de Riscos</v>
      </c>
    </row>
    <row r="608" spans="1:20" x14ac:dyDescent="0.25">
      <c r="A608">
        <v>530025</v>
      </c>
      <c r="B608" t="s">
        <v>238</v>
      </c>
      <c r="C608">
        <v>26</v>
      </c>
      <c r="D608" t="s">
        <v>179</v>
      </c>
      <c r="E608">
        <v>130</v>
      </c>
      <c r="F608" t="s">
        <v>208</v>
      </c>
      <c r="G608">
        <v>79</v>
      </c>
      <c r="H608" t="s">
        <v>774</v>
      </c>
      <c r="I608">
        <v>44</v>
      </c>
      <c r="J608" t="s">
        <v>219</v>
      </c>
      <c r="K608" s="21">
        <v>2400000</v>
      </c>
      <c r="L608" s="21">
        <v>47730.99</v>
      </c>
      <c r="M608" s="21">
        <v>47730.99</v>
      </c>
      <c r="N608" s="21">
        <v>47730.99</v>
      </c>
      <c r="O608" s="21">
        <v>47730.99</v>
      </c>
      <c r="P608" s="22" t="e">
        <f>VLOOKUP(Tabela1[[#This Row],[cdsubacao]],LDO!$B$2:$D$115,3,0)</f>
        <v>#N/A</v>
      </c>
      <c r="Q608" s="22" t="str">
        <f>CONCATENATE(Tabela1[[#This Row],[cdunidadegestora]]," - ",Tabela1[[#This Row],[nmunidadegestora]])</f>
        <v>530025 - Departamento Estadual de Infraestrutura</v>
      </c>
      <c r="R608" s="22" t="str">
        <f>CONCATENATE(Tabela1[[#This Row],[cdfuncao]]," - ",Tabela1[[#This Row],[nmfuncao]])</f>
        <v>26 - Transporte</v>
      </c>
      <c r="S608" s="23" t="e">
        <f>VLOOKUP(Tabela1[[#This Row],[cdsubacao]],LDO!$B$2:$E$115,4,0)</f>
        <v>#N/A</v>
      </c>
      <c r="T608" s="23" t="str">
        <f>CONCATENATE(Tabela1[[#This Row],[cdprograma]]," - ",Tabela1[[#This Row],[nmprograma]])</f>
        <v>130 - Conservação e Segurança Rodoviária</v>
      </c>
    </row>
    <row r="609" spans="1:20" x14ac:dyDescent="0.25">
      <c r="A609">
        <v>410041</v>
      </c>
      <c r="B609" t="s">
        <v>471</v>
      </c>
      <c r="C609">
        <v>12</v>
      </c>
      <c r="D609" t="s">
        <v>188</v>
      </c>
      <c r="E609">
        <v>610</v>
      </c>
      <c r="F609" t="s">
        <v>189</v>
      </c>
      <c r="G609">
        <v>13709</v>
      </c>
      <c r="H609" t="s">
        <v>822</v>
      </c>
      <c r="I609">
        <v>44</v>
      </c>
      <c r="J609" t="s">
        <v>219</v>
      </c>
      <c r="K609" s="21">
        <v>62650</v>
      </c>
      <c r="L609" s="21">
        <v>0</v>
      </c>
      <c r="M609" s="21">
        <v>0</v>
      </c>
      <c r="N609" s="21">
        <v>0</v>
      </c>
      <c r="O609" s="21">
        <v>0</v>
      </c>
      <c r="P609" s="22" t="e">
        <f>VLOOKUP(Tabela1[[#This Row],[cdsubacao]],LDO!$B$2:$D$115,3,0)</f>
        <v>#N/A</v>
      </c>
      <c r="Q609" s="22" t="str">
        <f>CONCATENATE(Tabela1[[#This Row],[cdunidadegestora]]," - ",Tabela1[[#This Row],[nmunidadegestora]])</f>
        <v>410041 - Agência de Desenvolvimento Regional de Xanxerê</v>
      </c>
      <c r="R609" s="22" t="str">
        <f>CONCATENATE(Tabela1[[#This Row],[cdfuncao]]," - ",Tabela1[[#This Row],[nmfuncao]])</f>
        <v>12 - Educação</v>
      </c>
      <c r="S609" s="23" t="e">
        <f>VLOOKUP(Tabela1[[#This Row],[cdsubacao]],LDO!$B$2:$E$115,4,0)</f>
        <v>#N/A</v>
      </c>
      <c r="T609" s="23" t="str">
        <f>CONCATENATE(Tabela1[[#This Row],[cdprograma]]," - ",Tabela1[[#This Row],[nmprograma]])</f>
        <v>610 - Educação Básica com Qualidade e Equidade</v>
      </c>
    </row>
    <row r="610" spans="1:20" x14ac:dyDescent="0.25">
      <c r="A610">
        <v>410060</v>
      </c>
      <c r="B610" t="s">
        <v>168</v>
      </c>
      <c r="C610">
        <v>12</v>
      </c>
      <c r="D610" t="s">
        <v>188</v>
      </c>
      <c r="E610">
        <v>625</v>
      </c>
      <c r="F610" t="s">
        <v>196</v>
      </c>
      <c r="G610">
        <v>13905</v>
      </c>
      <c r="H610" t="s">
        <v>823</v>
      </c>
      <c r="I610">
        <v>33</v>
      </c>
      <c r="J610" t="s">
        <v>160</v>
      </c>
      <c r="K610" s="21">
        <v>216154</v>
      </c>
      <c r="L610" s="21">
        <v>39850.29</v>
      </c>
      <c r="M610" s="21">
        <v>39850.29</v>
      </c>
      <c r="N610" s="21">
        <v>39850.29</v>
      </c>
      <c r="O610" s="21">
        <v>39850.29</v>
      </c>
      <c r="P610" s="22" t="e">
        <f>VLOOKUP(Tabela1[[#This Row],[cdsubacao]],LDO!$B$2:$D$115,3,0)</f>
        <v>#N/A</v>
      </c>
      <c r="Q610" s="22" t="str">
        <f>CONCATENATE(Tabela1[[#This Row],[cdunidadegestora]]," - ",Tabela1[[#This Row],[nmunidadegestora]])</f>
        <v>410060 - Agência de Desenvolvimento Regional de Mafra</v>
      </c>
      <c r="R610" s="22" t="str">
        <f>CONCATENATE(Tabela1[[#This Row],[cdfuncao]]," - ",Tabela1[[#This Row],[nmfuncao]])</f>
        <v>12 - Educação</v>
      </c>
      <c r="S610" s="23" t="e">
        <f>VLOOKUP(Tabela1[[#This Row],[cdsubacao]],LDO!$B$2:$E$115,4,0)</f>
        <v>#N/A</v>
      </c>
      <c r="T610" s="23" t="str">
        <f>CONCATENATE(Tabela1[[#This Row],[cdprograma]]," - ",Tabela1[[#This Row],[nmprograma]])</f>
        <v>625 - Valorização dos Profissionais da Educação</v>
      </c>
    </row>
    <row r="611" spans="1:20" x14ac:dyDescent="0.25">
      <c r="A611">
        <v>410001</v>
      </c>
      <c r="B611" t="s">
        <v>175</v>
      </c>
      <c r="C611">
        <v>24</v>
      </c>
      <c r="D611" t="s">
        <v>266</v>
      </c>
      <c r="E611">
        <v>810</v>
      </c>
      <c r="F611" t="s">
        <v>267</v>
      </c>
      <c r="G611">
        <v>14618</v>
      </c>
      <c r="H611" t="s">
        <v>824</v>
      </c>
      <c r="I611">
        <v>33</v>
      </c>
      <c r="J611" t="s">
        <v>160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2" t="e">
        <f>VLOOKUP(Tabela1[[#This Row],[cdsubacao]],LDO!$B$2:$D$115,3,0)</f>
        <v>#N/A</v>
      </c>
      <c r="Q611" s="22" t="str">
        <f>CONCATENATE(Tabela1[[#This Row],[cdunidadegestora]]," - ",Tabela1[[#This Row],[nmunidadegestora]])</f>
        <v>410001 - Casa Civil</v>
      </c>
      <c r="R611" s="22" t="str">
        <f>CONCATENATE(Tabela1[[#This Row],[cdfuncao]]," - ",Tabela1[[#This Row],[nmfuncao]])</f>
        <v>24 - Comunicações</v>
      </c>
      <c r="S611" s="23" t="e">
        <f>VLOOKUP(Tabela1[[#This Row],[cdsubacao]],LDO!$B$2:$E$115,4,0)</f>
        <v>#N/A</v>
      </c>
      <c r="T611" s="23" t="str">
        <f>CONCATENATE(Tabela1[[#This Row],[cdprograma]]," - ",Tabela1[[#This Row],[nmprograma]])</f>
        <v>810 - Comunicação do Poder Executivo</v>
      </c>
    </row>
    <row r="612" spans="1:20" x14ac:dyDescent="0.25">
      <c r="A612">
        <v>450001</v>
      </c>
      <c r="B612" t="s">
        <v>318</v>
      </c>
      <c r="C612">
        <v>12</v>
      </c>
      <c r="D612" t="s">
        <v>188</v>
      </c>
      <c r="E612">
        <v>990</v>
      </c>
      <c r="F612" t="s">
        <v>172</v>
      </c>
      <c r="G612">
        <v>14226</v>
      </c>
      <c r="H612" t="s">
        <v>580</v>
      </c>
      <c r="I612">
        <v>46</v>
      </c>
      <c r="J612" t="s">
        <v>174</v>
      </c>
      <c r="K612" s="21">
        <v>10000000</v>
      </c>
      <c r="L612" s="21">
        <v>354760.49</v>
      </c>
      <c r="M612" s="21">
        <v>0</v>
      </c>
      <c r="N612" s="21">
        <v>0</v>
      </c>
      <c r="O612" s="21">
        <v>0</v>
      </c>
      <c r="P612" s="22" t="e">
        <f>VLOOKUP(Tabela1[[#This Row],[cdsubacao]],LDO!$B$2:$D$115,3,0)</f>
        <v>#N/A</v>
      </c>
      <c r="Q612" s="22" t="str">
        <f>CONCATENATE(Tabela1[[#This Row],[cdunidadegestora]]," - ",Tabela1[[#This Row],[nmunidadegestora]])</f>
        <v>450001 - Secretaria de Estado da Educação</v>
      </c>
      <c r="R612" s="22" t="str">
        <f>CONCATENATE(Tabela1[[#This Row],[cdfuncao]]," - ",Tabela1[[#This Row],[nmfuncao]])</f>
        <v>12 - Educação</v>
      </c>
      <c r="S612" s="23" t="e">
        <f>VLOOKUP(Tabela1[[#This Row],[cdsubacao]],LDO!$B$2:$E$115,4,0)</f>
        <v>#N/A</v>
      </c>
      <c r="T612" s="23" t="str">
        <f>CONCATENATE(Tabela1[[#This Row],[cdprograma]]," - ",Tabela1[[#This Row],[nmprograma]])</f>
        <v>990 - Encargos Especiais</v>
      </c>
    </row>
    <row r="613" spans="1:20" x14ac:dyDescent="0.25">
      <c r="A613">
        <v>470092</v>
      </c>
      <c r="B613" t="s">
        <v>355</v>
      </c>
      <c r="C613">
        <v>4</v>
      </c>
      <c r="D613" t="s">
        <v>169</v>
      </c>
      <c r="E613">
        <v>900</v>
      </c>
      <c r="F613" t="s">
        <v>176</v>
      </c>
      <c r="G613">
        <v>11569</v>
      </c>
      <c r="H613" t="s">
        <v>825</v>
      </c>
      <c r="I613">
        <v>33</v>
      </c>
      <c r="J613" t="s">
        <v>160</v>
      </c>
      <c r="K613" s="21">
        <v>107889576</v>
      </c>
      <c r="L613" s="21">
        <v>107889576</v>
      </c>
      <c r="M613" s="21">
        <v>78452606.959999993</v>
      </c>
      <c r="N613" s="21">
        <v>71732412.519999996</v>
      </c>
      <c r="O613" s="21">
        <v>71732412.519999996</v>
      </c>
      <c r="P613" s="22" t="e">
        <f>VLOOKUP(Tabela1[[#This Row],[cdsubacao]],LDO!$B$2:$D$115,3,0)</f>
        <v>#N/A</v>
      </c>
      <c r="Q613" s="22" t="str">
        <f>CONCATENATE(Tabela1[[#This Row],[cdunidadegestora]]," - ",Tabela1[[#This Row],[nmunidadegestora]])</f>
        <v>470092 - Fundo do Plano de Saúde dos Servidores Públicos Estaduais</v>
      </c>
      <c r="R613" s="22" t="str">
        <f>CONCATENATE(Tabela1[[#This Row],[cdfuncao]]," - ",Tabela1[[#This Row],[nmfuncao]])</f>
        <v>4 - Administração</v>
      </c>
      <c r="S613" s="23" t="e">
        <f>VLOOKUP(Tabela1[[#This Row],[cdsubacao]],LDO!$B$2:$E$115,4,0)</f>
        <v>#N/A</v>
      </c>
      <c r="T613" s="23" t="str">
        <f>CONCATENATE(Tabela1[[#This Row],[cdprograma]]," - ",Tabela1[[#This Row],[nmprograma]])</f>
        <v>900 - Gestão Administrativa - Poder Executivo</v>
      </c>
    </row>
    <row r="614" spans="1:20" x14ac:dyDescent="0.25">
      <c r="A614">
        <v>160097</v>
      </c>
      <c r="B614" t="s">
        <v>181</v>
      </c>
      <c r="C614">
        <v>18</v>
      </c>
      <c r="D614" t="s">
        <v>192</v>
      </c>
      <c r="E614">
        <v>348</v>
      </c>
      <c r="F614" t="s">
        <v>650</v>
      </c>
      <c r="G614">
        <v>11692</v>
      </c>
      <c r="H614" t="s">
        <v>826</v>
      </c>
      <c r="I614">
        <v>33</v>
      </c>
      <c r="J614" t="s">
        <v>160</v>
      </c>
      <c r="K614" s="21">
        <v>0</v>
      </c>
      <c r="L614" s="21">
        <v>499508.13</v>
      </c>
      <c r="M614" s="21">
        <v>499508.13</v>
      </c>
      <c r="N614" s="21">
        <v>336422.7</v>
      </c>
      <c r="O614" s="21">
        <v>253997.71</v>
      </c>
      <c r="P614" s="22" t="e">
        <f>VLOOKUP(Tabela1[[#This Row],[cdsubacao]],LDO!$B$2:$D$115,3,0)</f>
        <v>#N/A</v>
      </c>
      <c r="Q614" s="22" t="str">
        <f>CONCATENATE(Tabela1[[#This Row],[cdunidadegestora]]," - ",Tabela1[[#This Row],[nmunidadegestora]])</f>
        <v>160097 - Fundo de Melhoria da Polícia Militar</v>
      </c>
      <c r="R614" s="22" t="str">
        <f>CONCATENATE(Tabela1[[#This Row],[cdfuncao]]," - ",Tabela1[[#This Row],[nmfuncao]])</f>
        <v>18 - Gestão Ambiental</v>
      </c>
      <c r="S614" s="23" t="e">
        <f>VLOOKUP(Tabela1[[#This Row],[cdsubacao]],LDO!$B$2:$E$115,4,0)</f>
        <v>#N/A</v>
      </c>
      <c r="T614" s="23" t="str">
        <f>CONCATENATE(Tabela1[[#This Row],[cdprograma]]," - ",Tabela1[[#This Row],[nmprograma]])</f>
        <v>348 - Gestão Ambiental Estratégica</v>
      </c>
    </row>
    <row r="615" spans="1:20" x14ac:dyDescent="0.25">
      <c r="A615">
        <v>440022</v>
      </c>
      <c r="B615" t="s">
        <v>412</v>
      </c>
      <c r="C615">
        <v>20</v>
      </c>
      <c r="D615" t="s">
        <v>203</v>
      </c>
      <c r="E615">
        <v>850</v>
      </c>
      <c r="F615" t="s">
        <v>163</v>
      </c>
      <c r="G615">
        <v>3451</v>
      </c>
      <c r="H615" t="s">
        <v>827</v>
      </c>
      <c r="I615">
        <v>33</v>
      </c>
      <c r="J615" t="s">
        <v>160</v>
      </c>
      <c r="K615" s="21">
        <v>500000</v>
      </c>
      <c r="L615" s="21">
        <v>500000</v>
      </c>
      <c r="M615" s="21">
        <v>413262.02</v>
      </c>
      <c r="N615" s="21">
        <v>413262.02</v>
      </c>
      <c r="O615" s="21">
        <v>413262.02</v>
      </c>
      <c r="P615" s="22" t="e">
        <f>VLOOKUP(Tabela1[[#This Row],[cdsubacao]],LDO!$B$2:$D$115,3,0)</f>
        <v>#N/A</v>
      </c>
      <c r="Q615" s="22" t="str">
        <f>CONCATENATE(Tabela1[[#This Row],[cdunidadegestora]]," - ",Tabela1[[#This Row],[nmunidadegestora]])</f>
        <v>440022 - Companhia Integrada de Desenvolvimento Agrícola de Santa Catarina</v>
      </c>
      <c r="R615" s="22" t="str">
        <f>CONCATENATE(Tabela1[[#This Row],[cdfuncao]]," - ",Tabela1[[#This Row],[nmfuncao]])</f>
        <v>20 - Agricultura</v>
      </c>
      <c r="S615" s="23" t="e">
        <f>VLOOKUP(Tabela1[[#This Row],[cdsubacao]],LDO!$B$2:$E$115,4,0)</f>
        <v>#N/A</v>
      </c>
      <c r="T61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16" spans="1:20" x14ac:dyDescent="0.25">
      <c r="A616">
        <v>230022</v>
      </c>
      <c r="B616" t="s">
        <v>294</v>
      </c>
      <c r="C616">
        <v>4</v>
      </c>
      <c r="D616" t="s">
        <v>169</v>
      </c>
      <c r="E616">
        <v>210</v>
      </c>
      <c r="F616" t="s">
        <v>261</v>
      </c>
      <c r="G616">
        <v>14203</v>
      </c>
      <c r="H616" t="s">
        <v>262</v>
      </c>
      <c r="I616">
        <v>33</v>
      </c>
      <c r="J616" t="s">
        <v>160</v>
      </c>
      <c r="K616" s="21">
        <v>0</v>
      </c>
      <c r="L616" s="21">
        <v>150000</v>
      </c>
      <c r="M616" s="21">
        <v>150000</v>
      </c>
      <c r="N616" s="21">
        <v>0</v>
      </c>
      <c r="O616" s="21">
        <v>0</v>
      </c>
      <c r="P616" s="22" t="e">
        <f>VLOOKUP(Tabela1[[#This Row],[cdsubacao]],LDO!$B$2:$D$115,3,0)</f>
        <v>#N/A</v>
      </c>
      <c r="Q616" s="22" t="str">
        <f>CONCATENATE(Tabela1[[#This Row],[cdunidadegestora]]," - ",Tabela1[[#This Row],[nmunidadegestora]])</f>
        <v>230022 - Fundação  Catarinense de Cultura</v>
      </c>
      <c r="R616" s="22" t="str">
        <f>CONCATENATE(Tabela1[[#This Row],[cdfuncao]]," - ",Tabela1[[#This Row],[nmfuncao]])</f>
        <v>4 - Administração</v>
      </c>
      <c r="S616" s="23" t="e">
        <f>VLOOKUP(Tabela1[[#This Row],[cdsubacao]],LDO!$B$2:$E$115,4,0)</f>
        <v>#N/A</v>
      </c>
      <c r="T616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617" spans="1:20" x14ac:dyDescent="0.25">
      <c r="A617">
        <v>540096</v>
      </c>
      <c r="B617" t="s">
        <v>235</v>
      </c>
      <c r="C617">
        <v>14</v>
      </c>
      <c r="D617" t="s">
        <v>216</v>
      </c>
      <c r="E617">
        <v>760</v>
      </c>
      <c r="F617" t="s">
        <v>217</v>
      </c>
      <c r="G617">
        <v>10920</v>
      </c>
      <c r="H617" t="s">
        <v>393</v>
      </c>
      <c r="I617">
        <v>44</v>
      </c>
      <c r="J617" t="s">
        <v>219</v>
      </c>
      <c r="K617" s="21">
        <v>0</v>
      </c>
      <c r="L617" s="21">
        <v>617290.94999999995</v>
      </c>
      <c r="M617" s="21">
        <v>142720.12</v>
      </c>
      <c r="N617" s="21">
        <v>22245.32</v>
      </c>
      <c r="O617" s="21">
        <v>22245.32</v>
      </c>
      <c r="P617" s="22" t="e">
        <f>VLOOKUP(Tabela1[[#This Row],[cdsubacao]],LDO!$B$2:$D$115,3,0)</f>
        <v>#N/A</v>
      </c>
      <c r="Q617" s="22" t="str">
        <f>CONCATENATE(Tabela1[[#This Row],[cdunidadegestora]]," - ",Tabela1[[#This Row],[nmunidadegestora]])</f>
        <v>540096 - Fundo Penitenciário do Estado de Santa Catarina - FUPESC</v>
      </c>
      <c r="R617" s="22" t="str">
        <f>CONCATENATE(Tabela1[[#This Row],[cdfuncao]]," - ",Tabela1[[#This Row],[nmfuncao]])</f>
        <v>14 - Direitos da Cidadania</v>
      </c>
      <c r="S617" s="23" t="e">
        <f>VLOOKUP(Tabela1[[#This Row],[cdsubacao]],LDO!$B$2:$E$115,4,0)</f>
        <v>#N/A</v>
      </c>
      <c r="T617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618" spans="1:20" x14ac:dyDescent="0.25">
      <c r="A618">
        <v>470022</v>
      </c>
      <c r="B618" t="s">
        <v>161</v>
      </c>
      <c r="C618">
        <v>9</v>
      </c>
      <c r="D618" t="s">
        <v>162</v>
      </c>
      <c r="E618">
        <v>900</v>
      </c>
      <c r="F618" t="s">
        <v>176</v>
      </c>
      <c r="G618">
        <v>2301</v>
      </c>
      <c r="H618" t="s">
        <v>828</v>
      </c>
      <c r="I618">
        <v>33</v>
      </c>
      <c r="J618" t="s">
        <v>160</v>
      </c>
      <c r="K618" s="21">
        <v>284703</v>
      </c>
      <c r="L618" s="21">
        <v>680713.08</v>
      </c>
      <c r="M618" s="21">
        <v>81960.86</v>
      </c>
      <c r="N618" s="21">
        <v>48014.48</v>
      </c>
      <c r="O618" s="21">
        <v>48014.48</v>
      </c>
      <c r="P618" s="22" t="e">
        <f>VLOOKUP(Tabela1[[#This Row],[cdsubacao]],LDO!$B$2:$D$115,3,0)</f>
        <v>#N/A</v>
      </c>
      <c r="Q618" s="22" t="str">
        <f>CONCATENATE(Tabela1[[#This Row],[cdunidadegestora]]," - ",Tabela1[[#This Row],[nmunidadegestora]])</f>
        <v>470022 - Instituto de Previdência do Estado de Santa Catarina</v>
      </c>
      <c r="R618" s="22" t="str">
        <f>CONCATENATE(Tabela1[[#This Row],[cdfuncao]]," - ",Tabela1[[#This Row],[nmfuncao]])</f>
        <v>9 - Previdência Social</v>
      </c>
      <c r="S618" s="23" t="e">
        <f>VLOOKUP(Tabela1[[#This Row],[cdsubacao]],LDO!$B$2:$E$115,4,0)</f>
        <v>#N/A</v>
      </c>
      <c r="T618" s="23" t="str">
        <f>CONCATENATE(Tabela1[[#This Row],[cdprograma]]," - ",Tabela1[[#This Row],[nmprograma]])</f>
        <v>900 - Gestão Administrativa - Poder Executivo</v>
      </c>
    </row>
    <row r="619" spans="1:20" x14ac:dyDescent="0.25">
      <c r="A619">
        <v>410044</v>
      </c>
      <c r="B619" t="s">
        <v>271</v>
      </c>
      <c r="C619">
        <v>12</v>
      </c>
      <c r="D619" t="s">
        <v>188</v>
      </c>
      <c r="E619">
        <v>610</v>
      </c>
      <c r="F619" t="s">
        <v>189</v>
      </c>
      <c r="G619">
        <v>13766</v>
      </c>
      <c r="H619" t="s">
        <v>804</v>
      </c>
      <c r="I619">
        <v>44</v>
      </c>
      <c r="J619" t="s">
        <v>219</v>
      </c>
      <c r="K619" s="21">
        <v>27061</v>
      </c>
      <c r="L619" s="21">
        <v>480</v>
      </c>
      <c r="M619" s="21">
        <v>480</v>
      </c>
      <c r="N619" s="21">
        <v>480</v>
      </c>
      <c r="O619" s="21">
        <v>480</v>
      </c>
      <c r="P619" s="22" t="e">
        <f>VLOOKUP(Tabela1[[#This Row],[cdsubacao]],LDO!$B$2:$D$115,3,0)</f>
        <v>#N/A</v>
      </c>
      <c r="Q619" s="22" t="str">
        <f>CONCATENATE(Tabela1[[#This Row],[cdunidadegestora]]," - ",Tabela1[[#This Row],[nmunidadegestora]])</f>
        <v>410044 - Agência de Desenvolvimento Regional de Campos Novos</v>
      </c>
      <c r="R619" s="22" t="str">
        <f>CONCATENATE(Tabela1[[#This Row],[cdfuncao]]," - ",Tabela1[[#This Row],[nmfuncao]])</f>
        <v>12 - Educação</v>
      </c>
      <c r="S619" s="23" t="e">
        <f>VLOOKUP(Tabela1[[#This Row],[cdsubacao]],LDO!$B$2:$E$115,4,0)</f>
        <v>#N/A</v>
      </c>
      <c r="T619" s="23" t="str">
        <f>CONCATENATE(Tabela1[[#This Row],[cdprograma]]," - ",Tabela1[[#This Row],[nmprograma]])</f>
        <v>610 - Educação Básica com Qualidade e Equidade</v>
      </c>
    </row>
    <row r="620" spans="1:20" x14ac:dyDescent="0.25">
      <c r="A620">
        <v>470022</v>
      </c>
      <c r="B620" t="s">
        <v>161</v>
      </c>
      <c r="C620">
        <v>9</v>
      </c>
      <c r="D620" t="s">
        <v>162</v>
      </c>
      <c r="E620">
        <v>900</v>
      </c>
      <c r="F620" t="s">
        <v>176</v>
      </c>
      <c r="G620">
        <v>2264</v>
      </c>
      <c r="H620" t="s">
        <v>829</v>
      </c>
      <c r="I620">
        <v>44</v>
      </c>
      <c r="J620" t="s">
        <v>219</v>
      </c>
      <c r="K620" s="21">
        <v>400000</v>
      </c>
      <c r="L620" s="21">
        <v>700000</v>
      </c>
      <c r="M620" s="21">
        <v>5986.34</v>
      </c>
      <c r="N620" s="21">
        <v>5986.34</v>
      </c>
      <c r="O620" s="21">
        <v>5986.34</v>
      </c>
      <c r="P620" s="22" t="e">
        <f>VLOOKUP(Tabela1[[#This Row],[cdsubacao]],LDO!$B$2:$D$115,3,0)</f>
        <v>#N/A</v>
      </c>
      <c r="Q620" s="22" t="str">
        <f>CONCATENATE(Tabela1[[#This Row],[cdunidadegestora]]," - ",Tabela1[[#This Row],[nmunidadegestora]])</f>
        <v>470022 - Instituto de Previdência do Estado de Santa Catarina</v>
      </c>
      <c r="R620" s="22" t="str">
        <f>CONCATENATE(Tabela1[[#This Row],[cdfuncao]]," - ",Tabela1[[#This Row],[nmfuncao]])</f>
        <v>9 - Previdência Social</v>
      </c>
      <c r="S620" s="23" t="e">
        <f>VLOOKUP(Tabela1[[#This Row],[cdsubacao]],LDO!$B$2:$E$115,4,0)</f>
        <v>#N/A</v>
      </c>
      <c r="T620" s="23" t="str">
        <f>CONCATENATE(Tabela1[[#This Row],[cdprograma]]," - ",Tabela1[[#This Row],[nmprograma]])</f>
        <v>900 - Gestão Administrativa - Poder Executivo</v>
      </c>
    </row>
    <row r="621" spans="1:20" x14ac:dyDescent="0.25">
      <c r="A621">
        <v>520002</v>
      </c>
      <c r="B621" t="s">
        <v>171</v>
      </c>
      <c r="C621">
        <v>28</v>
      </c>
      <c r="D621" t="s">
        <v>172</v>
      </c>
      <c r="E621">
        <v>900</v>
      </c>
      <c r="F621" t="s">
        <v>176</v>
      </c>
      <c r="G621">
        <v>14252</v>
      </c>
      <c r="H621" t="s">
        <v>830</v>
      </c>
      <c r="I621">
        <v>33</v>
      </c>
      <c r="J621" t="s">
        <v>160</v>
      </c>
      <c r="K621" s="21">
        <v>260000000</v>
      </c>
      <c r="L621" s="21">
        <v>199660272.90000001</v>
      </c>
      <c r="M621" s="21">
        <v>199660272.90000001</v>
      </c>
      <c r="N621" s="21">
        <v>199660272.90000001</v>
      </c>
      <c r="O621" s="21">
        <v>199660272.90000001</v>
      </c>
      <c r="P621" s="22" t="e">
        <f>VLOOKUP(Tabela1[[#This Row],[cdsubacao]],LDO!$B$2:$D$115,3,0)</f>
        <v>#N/A</v>
      </c>
      <c r="Q621" s="22" t="str">
        <f>CONCATENATE(Tabela1[[#This Row],[cdunidadegestora]]," - ",Tabela1[[#This Row],[nmunidadegestora]])</f>
        <v>520002 - Encargos Gerais do Estado</v>
      </c>
      <c r="R621" s="22" t="str">
        <f>CONCATENATE(Tabela1[[#This Row],[cdfuncao]]," - ",Tabela1[[#This Row],[nmfuncao]])</f>
        <v>28 - Encargos Especiais</v>
      </c>
      <c r="S621" s="23" t="e">
        <f>VLOOKUP(Tabela1[[#This Row],[cdsubacao]],LDO!$B$2:$E$115,4,0)</f>
        <v>#N/A</v>
      </c>
      <c r="T621" s="23" t="str">
        <f>CONCATENATE(Tabela1[[#This Row],[cdprograma]]," - ",Tabela1[[#This Row],[nmprograma]])</f>
        <v>900 - Gestão Administrativa - Poder Executivo</v>
      </c>
    </row>
    <row r="622" spans="1:20" x14ac:dyDescent="0.25">
      <c r="A622">
        <v>480091</v>
      </c>
      <c r="B622" t="s">
        <v>157</v>
      </c>
      <c r="C622">
        <v>10</v>
      </c>
      <c r="D622" t="s">
        <v>158</v>
      </c>
      <c r="E622">
        <v>100</v>
      </c>
      <c r="F622" t="s">
        <v>310</v>
      </c>
      <c r="G622">
        <v>12492</v>
      </c>
      <c r="H622" t="s">
        <v>831</v>
      </c>
      <c r="I622">
        <v>44</v>
      </c>
      <c r="J622" t="s">
        <v>219</v>
      </c>
      <c r="K622" s="21">
        <v>0</v>
      </c>
      <c r="L622" s="21">
        <v>819858.29</v>
      </c>
      <c r="M622" s="21">
        <v>814206.16</v>
      </c>
      <c r="N622" s="21">
        <v>814206.16</v>
      </c>
      <c r="O622" s="21">
        <v>814206.16</v>
      </c>
      <c r="P622" s="22" t="e">
        <f>VLOOKUP(Tabela1[[#This Row],[cdsubacao]],LDO!$B$2:$D$115,3,0)</f>
        <v>#N/A</v>
      </c>
      <c r="Q622" s="22" t="str">
        <f>CONCATENATE(Tabela1[[#This Row],[cdunidadegestora]]," - ",Tabela1[[#This Row],[nmunidadegestora]])</f>
        <v>480091 - Fundo Estadual de Saúde</v>
      </c>
      <c r="R622" s="22" t="str">
        <f>CONCATENATE(Tabela1[[#This Row],[cdfuncao]]," - ",Tabela1[[#This Row],[nmfuncao]])</f>
        <v>10 - Saúde</v>
      </c>
      <c r="S622" s="23" t="e">
        <f>VLOOKUP(Tabela1[[#This Row],[cdsubacao]],LDO!$B$2:$E$115,4,0)</f>
        <v>#N/A</v>
      </c>
      <c r="T622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623" spans="1:20" x14ac:dyDescent="0.25">
      <c r="A623">
        <v>470091</v>
      </c>
      <c r="B623" t="s">
        <v>289</v>
      </c>
      <c r="C623">
        <v>4</v>
      </c>
      <c r="D623" t="s">
        <v>169</v>
      </c>
      <c r="E623">
        <v>900</v>
      </c>
      <c r="F623" t="s">
        <v>176</v>
      </c>
      <c r="G623">
        <v>12967</v>
      </c>
      <c r="H623" t="s">
        <v>832</v>
      </c>
      <c r="I623">
        <v>44</v>
      </c>
      <c r="J623" t="s">
        <v>219</v>
      </c>
      <c r="K623" s="21">
        <v>0</v>
      </c>
      <c r="L623" s="21">
        <v>9000</v>
      </c>
      <c r="M623" s="21">
        <v>8060</v>
      </c>
      <c r="N623" s="21">
        <v>8060</v>
      </c>
      <c r="O623" s="21">
        <v>8060</v>
      </c>
      <c r="P623" s="22" t="e">
        <f>VLOOKUP(Tabela1[[#This Row],[cdsubacao]],LDO!$B$2:$D$115,3,0)</f>
        <v>#N/A</v>
      </c>
      <c r="Q623" s="22" t="str">
        <f>CONCATENATE(Tabela1[[#This Row],[cdunidadegestora]]," - ",Tabela1[[#This Row],[nmunidadegestora]])</f>
        <v>470091 - Fundo de Materiais, Publicações e Impressos Oficiais</v>
      </c>
      <c r="R623" s="22" t="str">
        <f>CONCATENATE(Tabela1[[#This Row],[cdfuncao]]," - ",Tabela1[[#This Row],[nmfuncao]])</f>
        <v>4 - Administração</v>
      </c>
      <c r="S623" s="23" t="e">
        <f>VLOOKUP(Tabela1[[#This Row],[cdsubacao]],LDO!$B$2:$E$115,4,0)</f>
        <v>#N/A</v>
      </c>
      <c r="T623" s="23" t="str">
        <f>CONCATENATE(Tabela1[[#This Row],[cdprograma]]," - ",Tabela1[[#This Row],[nmprograma]])</f>
        <v>900 - Gestão Administrativa - Poder Executivo</v>
      </c>
    </row>
    <row r="624" spans="1:20" x14ac:dyDescent="0.25">
      <c r="A624">
        <v>160084</v>
      </c>
      <c r="B624" t="s">
        <v>370</v>
      </c>
      <c r="C624">
        <v>15</v>
      </c>
      <c r="D624" t="s">
        <v>246</v>
      </c>
      <c r="E624">
        <v>300</v>
      </c>
      <c r="F624" t="s">
        <v>247</v>
      </c>
      <c r="G624">
        <v>11118</v>
      </c>
      <c r="H624" t="s">
        <v>248</v>
      </c>
      <c r="I624">
        <v>44</v>
      </c>
      <c r="J624" t="s">
        <v>219</v>
      </c>
      <c r="K624" s="21">
        <v>0</v>
      </c>
      <c r="L624" s="21">
        <v>100000</v>
      </c>
      <c r="M624" s="21">
        <v>100000</v>
      </c>
      <c r="N624" s="21">
        <v>0</v>
      </c>
      <c r="O624" s="21">
        <v>0</v>
      </c>
      <c r="P624" s="22" t="e">
        <f>VLOOKUP(Tabela1[[#This Row],[cdsubacao]],LDO!$B$2:$D$115,3,0)</f>
        <v>#N/A</v>
      </c>
      <c r="Q624" s="22" t="str">
        <f>CONCATENATE(Tabela1[[#This Row],[cdunidadegestora]]," - ",Tabela1[[#This Row],[nmunidadegestora]])</f>
        <v>160084 - Fundo de Melhoria da Polícia Civil</v>
      </c>
      <c r="R624" s="22" t="str">
        <f>CONCATENATE(Tabela1[[#This Row],[cdfuncao]]," - ",Tabela1[[#This Row],[nmfuncao]])</f>
        <v>15 - Urbanismo</v>
      </c>
      <c r="S624" s="23" t="e">
        <f>VLOOKUP(Tabela1[[#This Row],[cdsubacao]],LDO!$B$2:$E$115,4,0)</f>
        <v>#N/A</v>
      </c>
      <c r="T624" s="23" t="str">
        <f>CONCATENATE(Tabela1[[#This Row],[cdprograma]]," - ",Tabela1[[#This Row],[nmprograma]])</f>
        <v>300 - Qualidade de Vida no Campo e na Cidade</v>
      </c>
    </row>
    <row r="625" spans="1:20" x14ac:dyDescent="0.25">
      <c r="A625">
        <v>410011</v>
      </c>
      <c r="B625" t="s">
        <v>257</v>
      </c>
      <c r="C625">
        <v>23</v>
      </c>
      <c r="D625" t="s">
        <v>258</v>
      </c>
      <c r="E625">
        <v>640</v>
      </c>
      <c r="F625" t="s">
        <v>259</v>
      </c>
      <c r="G625">
        <v>14597</v>
      </c>
      <c r="H625" t="s">
        <v>440</v>
      </c>
      <c r="I625">
        <v>33</v>
      </c>
      <c r="J625" t="s">
        <v>160</v>
      </c>
      <c r="K625" s="21">
        <v>0</v>
      </c>
      <c r="L625" s="21">
        <v>5000</v>
      </c>
      <c r="M625" s="21">
        <v>0</v>
      </c>
      <c r="N625" s="21">
        <v>0</v>
      </c>
      <c r="O625" s="21">
        <v>0</v>
      </c>
      <c r="P625" s="22" t="e">
        <f>VLOOKUP(Tabela1[[#This Row],[cdsubacao]],LDO!$B$2:$D$115,3,0)</f>
        <v>#N/A</v>
      </c>
      <c r="Q625" s="22" t="str">
        <f>CONCATENATE(Tabela1[[#This Row],[cdunidadegestora]]," - ",Tabela1[[#This Row],[nmunidadegestora]])</f>
        <v>410011 - Agência de Desenvolvimento do Turismo de Santa Catarina</v>
      </c>
      <c r="R625" s="22" t="str">
        <f>CONCATENATE(Tabela1[[#This Row],[cdfuncao]]," - ",Tabela1[[#This Row],[nmfuncao]])</f>
        <v>23 - Comércio e Serviços</v>
      </c>
      <c r="S625" s="23" t="e">
        <f>VLOOKUP(Tabela1[[#This Row],[cdsubacao]],LDO!$B$2:$E$115,4,0)</f>
        <v>#N/A</v>
      </c>
      <c r="T625" s="23" t="str">
        <f>CONCATENATE(Tabela1[[#This Row],[cdprograma]]," - ",Tabela1[[#This Row],[nmprograma]])</f>
        <v>640 - Desenvolvimento do Turismo Catarinense</v>
      </c>
    </row>
    <row r="626" spans="1:20" x14ac:dyDescent="0.25">
      <c r="A626">
        <v>480091</v>
      </c>
      <c r="B626" t="s">
        <v>157</v>
      </c>
      <c r="C626">
        <v>10</v>
      </c>
      <c r="D626" t="s">
        <v>158</v>
      </c>
      <c r="E626">
        <v>101</v>
      </c>
      <c r="F626" t="s">
        <v>254</v>
      </c>
      <c r="G626">
        <v>14229</v>
      </c>
      <c r="H626" t="s">
        <v>833</v>
      </c>
      <c r="I626">
        <v>44</v>
      </c>
      <c r="J626" t="s">
        <v>219</v>
      </c>
      <c r="K626" s="21">
        <v>2000000</v>
      </c>
      <c r="L626" s="21">
        <v>6300000</v>
      </c>
      <c r="M626" s="21">
        <v>0</v>
      </c>
      <c r="N626" s="21">
        <v>0</v>
      </c>
      <c r="O626" s="21">
        <v>0</v>
      </c>
      <c r="P626" s="22" t="e">
        <f>VLOOKUP(Tabela1[[#This Row],[cdsubacao]],LDO!$B$2:$D$115,3,0)</f>
        <v>#N/A</v>
      </c>
      <c r="Q626" s="22" t="str">
        <f>CONCATENATE(Tabela1[[#This Row],[cdunidadegestora]]," - ",Tabela1[[#This Row],[nmunidadegestora]])</f>
        <v>480091 - Fundo Estadual de Saúde</v>
      </c>
      <c r="R626" s="22" t="str">
        <f>CONCATENATE(Tabela1[[#This Row],[cdfuncao]]," - ",Tabela1[[#This Row],[nmfuncao]])</f>
        <v>10 - Saúde</v>
      </c>
      <c r="S626" s="23" t="e">
        <f>VLOOKUP(Tabela1[[#This Row],[cdsubacao]],LDO!$B$2:$E$115,4,0)</f>
        <v>#N/A</v>
      </c>
      <c r="T626" s="23" t="str">
        <f>CONCATENATE(Tabela1[[#This Row],[cdprograma]]," - ",Tabela1[[#This Row],[nmprograma]])</f>
        <v>101 - Acelera Santa Catarina</v>
      </c>
    </row>
    <row r="627" spans="1:20" x14ac:dyDescent="0.25">
      <c r="A627">
        <v>480091</v>
      </c>
      <c r="B627" t="s">
        <v>157</v>
      </c>
      <c r="C627">
        <v>10</v>
      </c>
      <c r="D627" t="s">
        <v>158</v>
      </c>
      <c r="E627">
        <v>430</v>
      </c>
      <c r="F627" t="s">
        <v>159</v>
      </c>
      <c r="G627">
        <v>13341</v>
      </c>
      <c r="H627" t="s">
        <v>834</v>
      </c>
      <c r="I627">
        <v>33</v>
      </c>
      <c r="J627" t="s">
        <v>160</v>
      </c>
      <c r="K627" s="21">
        <v>100000</v>
      </c>
      <c r="L627" s="21">
        <v>0</v>
      </c>
      <c r="M627" s="21">
        <v>0</v>
      </c>
      <c r="N627" s="21">
        <v>0</v>
      </c>
      <c r="O627" s="21">
        <v>0</v>
      </c>
      <c r="P627" s="22" t="e">
        <f>VLOOKUP(Tabela1[[#This Row],[cdsubacao]],LDO!$B$2:$D$115,3,0)</f>
        <v>#N/A</v>
      </c>
      <c r="Q627" s="22" t="str">
        <f>CONCATENATE(Tabela1[[#This Row],[cdunidadegestora]]," - ",Tabela1[[#This Row],[nmunidadegestora]])</f>
        <v>480091 - Fundo Estadual de Saúde</v>
      </c>
      <c r="R627" s="22" t="str">
        <f>CONCATENATE(Tabela1[[#This Row],[cdfuncao]]," - ",Tabela1[[#This Row],[nmfuncao]])</f>
        <v>10 - Saúde</v>
      </c>
      <c r="S627" s="23" t="e">
        <f>VLOOKUP(Tabela1[[#This Row],[cdsubacao]],LDO!$B$2:$E$115,4,0)</f>
        <v>#N/A</v>
      </c>
      <c r="T627" s="23" t="str">
        <f>CONCATENATE(Tabela1[[#This Row],[cdprograma]]," - ",Tabela1[[#This Row],[nmprograma]])</f>
        <v>430 - Atenção de Média e Alta Complexidade Ambulatorial e Hospitalar</v>
      </c>
    </row>
    <row r="628" spans="1:20" x14ac:dyDescent="0.25">
      <c r="A628">
        <v>520001</v>
      </c>
      <c r="B628" t="s">
        <v>291</v>
      </c>
      <c r="C628">
        <v>2</v>
      </c>
      <c r="D628" t="s">
        <v>349</v>
      </c>
      <c r="E628">
        <v>930</v>
      </c>
      <c r="F628" t="s">
        <v>350</v>
      </c>
      <c r="G628">
        <v>14040</v>
      </c>
      <c r="H628" t="s">
        <v>835</v>
      </c>
      <c r="I628">
        <v>33</v>
      </c>
      <c r="J628" t="s">
        <v>160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2" t="e">
        <f>VLOOKUP(Tabela1[[#This Row],[cdsubacao]],LDO!$B$2:$D$115,3,0)</f>
        <v>#N/A</v>
      </c>
      <c r="Q628" s="22" t="str">
        <f>CONCATENATE(Tabela1[[#This Row],[cdunidadegestora]]," - ",Tabela1[[#This Row],[nmunidadegestora]])</f>
        <v>520001 - Secretaria de Estado da Fazenda</v>
      </c>
      <c r="R628" s="22" t="str">
        <f>CONCATENATE(Tabela1[[#This Row],[cdfuncao]]," - ",Tabela1[[#This Row],[nmfuncao]])</f>
        <v>2 - Judiciária</v>
      </c>
      <c r="S628" s="23" t="e">
        <f>VLOOKUP(Tabela1[[#This Row],[cdsubacao]],LDO!$B$2:$E$115,4,0)</f>
        <v>#N/A</v>
      </c>
      <c r="T628" s="23" t="str">
        <f>CONCATENATE(Tabela1[[#This Row],[cdprograma]]," - ",Tabela1[[#This Row],[nmprograma]])</f>
        <v>930 - Gestão Administrativa - Poder Judiciário</v>
      </c>
    </row>
    <row r="629" spans="1:20" x14ac:dyDescent="0.25">
      <c r="A629">
        <v>470093</v>
      </c>
      <c r="B629" t="s">
        <v>341</v>
      </c>
      <c r="C629">
        <v>4</v>
      </c>
      <c r="D629" t="s">
        <v>169</v>
      </c>
      <c r="E629">
        <v>900</v>
      </c>
      <c r="F629" t="s">
        <v>176</v>
      </c>
      <c r="G629">
        <v>11571</v>
      </c>
      <c r="H629" t="s">
        <v>836</v>
      </c>
      <c r="I629">
        <v>44</v>
      </c>
      <c r="J629" t="s">
        <v>219</v>
      </c>
      <c r="K629" s="21">
        <v>2796809</v>
      </c>
      <c r="L629" s="21">
        <v>2995709</v>
      </c>
      <c r="M629" s="21">
        <v>198900</v>
      </c>
      <c r="N629" s="21">
        <v>198900</v>
      </c>
      <c r="O629" s="21">
        <v>198900</v>
      </c>
      <c r="P629" s="22" t="e">
        <f>VLOOKUP(Tabela1[[#This Row],[cdsubacao]],LDO!$B$2:$D$115,3,0)</f>
        <v>#N/A</v>
      </c>
      <c r="Q629" s="22" t="str">
        <f>CONCATENATE(Tabela1[[#This Row],[cdunidadegestora]]," - ",Tabela1[[#This Row],[nmunidadegestora]])</f>
        <v>470093 - Fundo Patrimonial</v>
      </c>
      <c r="R629" s="22" t="str">
        <f>CONCATENATE(Tabela1[[#This Row],[cdfuncao]]," - ",Tabela1[[#This Row],[nmfuncao]])</f>
        <v>4 - Administração</v>
      </c>
      <c r="S629" s="23" t="e">
        <f>VLOOKUP(Tabela1[[#This Row],[cdsubacao]],LDO!$B$2:$E$115,4,0)</f>
        <v>#N/A</v>
      </c>
      <c r="T629" s="23" t="str">
        <f>CONCATENATE(Tabela1[[#This Row],[cdprograma]]," - ",Tabela1[[#This Row],[nmprograma]])</f>
        <v>900 - Gestão Administrativa - Poder Executivo</v>
      </c>
    </row>
    <row r="630" spans="1:20" x14ac:dyDescent="0.25">
      <c r="A630">
        <v>480091</v>
      </c>
      <c r="B630" t="s">
        <v>157</v>
      </c>
      <c r="C630">
        <v>10</v>
      </c>
      <c r="D630" t="s">
        <v>158</v>
      </c>
      <c r="E630">
        <v>990</v>
      </c>
      <c r="F630" t="s">
        <v>172</v>
      </c>
      <c r="G630">
        <v>14230</v>
      </c>
      <c r="H630" t="s">
        <v>546</v>
      </c>
      <c r="I630">
        <v>32</v>
      </c>
      <c r="J630" t="s">
        <v>581</v>
      </c>
      <c r="K630" s="21">
        <v>41722427</v>
      </c>
      <c r="L630" s="21">
        <v>2185764.44</v>
      </c>
      <c r="M630" s="21">
        <v>0</v>
      </c>
      <c r="N630" s="21">
        <v>0</v>
      </c>
      <c r="O630" s="21">
        <v>0</v>
      </c>
      <c r="P630" s="22" t="e">
        <f>VLOOKUP(Tabela1[[#This Row],[cdsubacao]],LDO!$B$2:$D$115,3,0)</f>
        <v>#N/A</v>
      </c>
      <c r="Q630" s="22" t="str">
        <f>CONCATENATE(Tabela1[[#This Row],[cdunidadegestora]]," - ",Tabela1[[#This Row],[nmunidadegestora]])</f>
        <v>480091 - Fundo Estadual de Saúde</v>
      </c>
      <c r="R630" s="22" t="str">
        <f>CONCATENATE(Tabela1[[#This Row],[cdfuncao]]," - ",Tabela1[[#This Row],[nmfuncao]])</f>
        <v>10 - Saúde</v>
      </c>
      <c r="S630" s="23" t="e">
        <f>VLOOKUP(Tabela1[[#This Row],[cdsubacao]],LDO!$B$2:$E$115,4,0)</f>
        <v>#N/A</v>
      </c>
      <c r="T630" s="23" t="str">
        <f>CONCATENATE(Tabela1[[#This Row],[cdprograma]]," - ",Tabela1[[#This Row],[nmprograma]])</f>
        <v>990 - Encargos Especiais</v>
      </c>
    </row>
    <row r="631" spans="1:20" x14ac:dyDescent="0.25">
      <c r="A631">
        <v>480091</v>
      </c>
      <c r="B631" t="s">
        <v>157</v>
      </c>
      <c r="C631">
        <v>10</v>
      </c>
      <c r="D631" t="s">
        <v>158</v>
      </c>
      <c r="E631">
        <v>400</v>
      </c>
      <c r="F631" t="s">
        <v>166</v>
      </c>
      <c r="G631">
        <v>13253</v>
      </c>
      <c r="H631" t="s">
        <v>837</v>
      </c>
      <c r="I631">
        <v>33</v>
      </c>
      <c r="J631" t="s">
        <v>160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2" t="e">
        <f>VLOOKUP(Tabela1[[#This Row],[cdsubacao]],LDO!$B$2:$D$115,3,0)</f>
        <v>#N/A</v>
      </c>
      <c r="Q631" s="22" t="str">
        <f>CONCATENATE(Tabela1[[#This Row],[cdunidadegestora]]," - ",Tabela1[[#This Row],[nmunidadegestora]])</f>
        <v>480091 - Fundo Estadual de Saúde</v>
      </c>
      <c r="R631" s="22" t="str">
        <f>CONCATENATE(Tabela1[[#This Row],[cdfuncao]]," - ",Tabela1[[#This Row],[nmfuncao]])</f>
        <v>10 - Saúde</v>
      </c>
      <c r="S631" s="23" t="e">
        <f>VLOOKUP(Tabela1[[#This Row],[cdsubacao]],LDO!$B$2:$E$115,4,0)</f>
        <v>#N/A</v>
      </c>
      <c r="T631" s="23" t="str">
        <f>CONCATENATE(Tabela1[[#This Row],[cdprograma]]," - ",Tabela1[[#This Row],[nmprograma]])</f>
        <v>400 - Gestão do SUS</v>
      </c>
    </row>
    <row r="632" spans="1:20" x14ac:dyDescent="0.25">
      <c r="A632">
        <v>410011</v>
      </c>
      <c r="B632" t="s">
        <v>257</v>
      </c>
      <c r="C632">
        <v>23</v>
      </c>
      <c r="D632" t="s">
        <v>258</v>
      </c>
      <c r="E632">
        <v>640</v>
      </c>
      <c r="F632" t="s">
        <v>259</v>
      </c>
      <c r="G632">
        <v>14119</v>
      </c>
      <c r="H632" t="s">
        <v>838</v>
      </c>
      <c r="I632">
        <v>33</v>
      </c>
      <c r="J632" t="s">
        <v>160</v>
      </c>
      <c r="K632" s="21">
        <v>0</v>
      </c>
      <c r="L632" s="21">
        <v>92239.77</v>
      </c>
      <c r="M632" s="21">
        <v>92239.77</v>
      </c>
      <c r="N632" s="21">
        <v>92239.77</v>
      </c>
      <c r="O632" s="21">
        <v>92239.77</v>
      </c>
      <c r="P632" s="22" t="e">
        <f>VLOOKUP(Tabela1[[#This Row],[cdsubacao]],LDO!$B$2:$D$115,3,0)</f>
        <v>#N/A</v>
      </c>
      <c r="Q632" s="22" t="str">
        <f>CONCATENATE(Tabela1[[#This Row],[cdunidadegestora]]," - ",Tabela1[[#This Row],[nmunidadegestora]])</f>
        <v>410011 - Agência de Desenvolvimento do Turismo de Santa Catarina</v>
      </c>
      <c r="R632" s="22" t="str">
        <f>CONCATENATE(Tabela1[[#This Row],[cdfuncao]]," - ",Tabela1[[#This Row],[nmfuncao]])</f>
        <v>23 - Comércio e Serviços</v>
      </c>
      <c r="S632" s="23" t="e">
        <f>VLOOKUP(Tabela1[[#This Row],[cdsubacao]],LDO!$B$2:$E$115,4,0)</f>
        <v>#N/A</v>
      </c>
      <c r="T632" s="23" t="str">
        <f>CONCATENATE(Tabela1[[#This Row],[cdprograma]]," - ",Tabela1[[#This Row],[nmprograma]])</f>
        <v>640 - Desenvolvimento do Turismo Catarinense</v>
      </c>
    </row>
    <row r="633" spans="1:20" x14ac:dyDescent="0.25">
      <c r="A633">
        <v>440001</v>
      </c>
      <c r="B633" t="s">
        <v>481</v>
      </c>
      <c r="C633">
        <v>20</v>
      </c>
      <c r="D633" t="s">
        <v>203</v>
      </c>
      <c r="E633">
        <v>300</v>
      </c>
      <c r="F633" t="s">
        <v>247</v>
      </c>
      <c r="G633">
        <v>11332</v>
      </c>
      <c r="H633" t="s">
        <v>839</v>
      </c>
      <c r="I633">
        <v>44</v>
      </c>
      <c r="J633" t="s">
        <v>219</v>
      </c>
      <c r="K633" s="21">
        <v>0</v>
      </c>
      <c r="L633" s="21">
        <v>167400</v>
      </c>
      <c r="M633" s="21">
        <v>0</v>
      </c>
      <c r="N633" s="21">
        <v>0</v>
      </c>
      <c r="O633" s="21">
        <v>0</v>
      </c>
      <c r="P633" s="22" t="e">
        <f>VLOOKUP(Tabela1[[#This Row],[cdsubacao]],LDO!$B$2:$D$115,3,0)</f>
        <v>#N/A</v>
      </c>
      <c r="Q633" s="22" t="str">
        <f>CONCATENATE(Tabela1[[#This Row],[cdunidadegestora]]," - ",Tabela1[[#This Row],[nmunidadegestora]])</f>
        <v>440001 - Secretaria de Estado da Agricultura, Pesca e Desenvolvimento Rural</v>
      </c>
      <c r="R633" s="22" t="str">
        <f>CONCATENATE(Tabela1[[#This Row],[cdfuncao]]," - ",Tabela1[[#This Row],[nmfuncao]])</f>
        <v>20 - Agricultura</v>
      </c>
      <c r="S633" s="23" t="e">
        <f>VLOOKUP(Tabela1[[#This Row],[cdsubacao]],LDO!$B$2:$E$115,4,0)</f>
        <v>#N/A</v>
      </c>
      <c r="T633" s="23" t="str">
        <f>CONCATENATE(Tabela1[[#This Row],[cdprograma]]," - ",Tabela1[[#This Row],[nmprograma]])</f>
        <v>300 - Qualidade de Vida no Campo e na Cidade</v>
      </c>
    </row>
    <row r="634" spans="1:20" x14ac:dyDescent="0.25">
      <c r="A634">
        <v>270001</v>
      </c>
      <c r="B634" t="s">
        <v>418</v>
      </c>
      <c r="C634">
        <v>18</v>
      </c>
      <c r="D634" t="s">
        <v>192</v>
      </c>
      <c r="E634">
        <v>350</v>
      </c>
      <c r="F634" t="s">
        <v>282</v>
      </c>
      <c r="G634">
        <v>7658</v>
      </c>
      <c r="H634" t="s">
        <v>731</v>
      </c>
      <c r="I634">
        <v>33</v>
      </c>
      <c r="J634" t="s">
        <v>160</v>
      </c>
      <c r="K634" s="21">
        <v>0</v>
      </c>
      <c r="L634" s="21">
        <v>1325003.23</v>
      </c>
      <c r="M634" s="21">
        <v>1325003.23</v>
      </c>
      <c r="N634" s="21">
        <v>1325003.23</v>
      </c>
      <c r="O634" s="21">
        <v>1325003.23</v>
      </c>
      <c r="P634" s="22" t="str">
        <f>VLOOKUP(Tabela1[[#This Row],[cdsubacao]],LDO!$B$2:$D$115,3,0)</f>
        <v>LDO</v>
      </c>
      <c r="Q634" s="22" t="str">
        <f>CONCATENATE(Tabela1[[#This Row],[cdunidadegestora]]," - ",Tabela1[[#This Row],[nmunidadegestora]])</f>
        <v>270001 - Secretaria de Estado do Desenvolvimento Econômico Sustentável</v>
      </c>
      <c r="R634" s="22" t="str">
        <f>CONCATENATE(Tabela1[[#This Row],[cdfuncao]]," - ",Tabela1[[#This Row],[nmfuncao]])</f>
        <v>18 - Gestão Ambiental</v>
      </c>
      <c r="S634" s="23" t="str">
        <f>VLOOKUP(Tabela1[[#This Row],[cdsubacao]],LDO!$B$2:$E$115,4,0)</f>
        <v>7658 - Fortalecimento dos comitês de gerenciamento de bacias hidrográficas - SDS</v>
      </c>
      <c r="T634" s="23" t="str">
        <f>CONCATENATE(Tabela1[[#This Row],[cdprograma]]," - ",Tabela1[[#This Row],[nmprograma]])</f>
        <v>350 - Gestão dos Recursos Hídricos</v>
      </c>
    </row>
    <row r="635" spans="1:20" x14ac:dyDescent="0.25">
      <c r="A635">
        <v>520092</v>
      </c>
      <c r="B635" t="s">
        <v>667</v>
      </c>
      <c r="C635">
        <v>4</v>
      </c>
      <c r="D635" t="s">
        <v>169</v>
      </c>
      <c r="E635">
        <v>830</v>
      </c>
      <c r="F635" t="s">
        <v>575</v>
      </c>
      <c r="G635">
        <v>14247</v>
      </c>
      <c r="H635" t="s">
        <v>840</v>
      </c>
      <c r="I635">
        <v>44</v>
      </c>
      <c r="J635" t="s">
        <v>219</v>
      </c>
      <c r="K635" s="21">
        <v>4084000</v>
      </c>
      <c r="L635" s="21">
        <v>4084000</v>
      </c>
      <c r="M635" s="21">
        <v>0</v>
      </c>
      <c r="N635" s="21">
        <v>0</v>
      </c>
      <c r="O635" s="21">
        <v>0</v>
      </c>
      <c r="P635" s="22" t="e">
        <f>VLOOKUP(Tabela1[[#This Row],[cdsubacao]],LDO!$B$2:$D$115,3,0)</f>
        <v>#N/A</v>
      </c>
      <c r="Q635" s="22" t="str">
        <f>CONCATENATE(Tabela1[[#This Row],[cdunidadegestora]]," - ",Tabela1[[#This Row],[nmunidadegestora]])</f>
        <v>520092 - Fundo de Esforço Fiscal</v>
      </c>
      <c r="R635" s="22" t="str">
        <f>CONCATENATE(Tabela1[[#This Row],[cdfuncao]]," - ",Tabela1[[#This Row],[nmfuncao]])</f>
        <v>4 - Administração</v>
      </c>
      <c r="S635" s="23" t="e">
        <f>VLOOKUP(Tabela1[[#This Row],[cdsubacao]],LDO!$B$2:$E$115,4,0)</f>
        <v>#N/A</v>
      </c>
      <c r="T635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636" spans="1:20" x14ac:dyDescent="0.25">
      <c r="A636">
        <v>520002</v>
      </c>
      <c r="B636" t="s">
        <v>171</v>
      </c>
      <c r="C636">
        <v>4</v>
      </c>
      <c r="D636" t="s">
        <v>169</v>
      </c>
      <c r="E636">
        <v>900</v>
      </c>
      <c r="F636" t="s">
        <v>176</v>
      </c>
      <c r="G636">
        <v>3218</v>
      </c>
      <c r="H636" t="s">
        <v>841</v>
      </c>
      <c r="I636">
        <v>45</v>
      </c>
      <c r="J636" t="s">
        <v>400</v>
      </c>
      <c r="K636" s="21">
        <v>1000</v>
      </c>
      <c r="L636" s="21">
        <v>1000</v>
      </c>
      <c r="M636" s="21">
        <v>0</v>
      </c>
      <c r="N636" s="21">
        <v>0</v>
      </c>
      <c r="O636" s="21">
        <v>0</v>
      </c>
      <c r="P636" s="22" t="e">
        <f>VLOOKUP(Tabela1[[#This Row],[cdsubacao]],LDO!$B$2:$D$115,3,0)</f>
        <v>#N/A</v>
      </c>
      <c r="Q636" s="22" t="str">
        <f>CONCATENATE(Tabela1[[#This Row],[cdunidadegestora]]," - ",Tabela1[[#This Row],[nmunidadegestora]])</f>
        <v>520002 - Encargos Gerais do Estado</v>
      </c>
      <c r="R636" s="22" t="str">
        <f>CONCATENATE(Tabela1[[#This Row],[cdfuncao]]," - ",Tabela1[[#This Row],[nmfuncao]])</f>
        <v>4 - Administração</v>
      </c>
      <c r="S636" s="23" t="e">
        <f>VLOOKUP(Tabela1[[#This Row],[cdsubacao]],LDO!$B$2:$E$115,4,0)</f>
        <v>#N/A</v>
      </c>
      <c r="T636" s="23" t="str">
        <f>CONCATENATE(Tabela1[[#This Row],[cdprograma]]," - ",Tabela1[[#This Row],[nmprograma]])</f>
        <v>900 - Gestão Administrativa - Poder Executivo</v>
      </c>
    </row>
    <row r="637" spans="1:20" x14ac:dyDescent="0.25">
      <c r="A637">
        <v>450021</v>
      </c>
      <c r="B637" t="s">
        <v>250</v>
      </c>
      <c r="C637">
        <v>12</v>
      </c>
      <c r="D637" t="s">
        <v>188</v>
      </c>
      <c r="E637">
        <v>520</v>
      </c>
      <c r="F637" t="s">
        <v>303</v>
      </c>
      <c r="G637">
        <v>11097</v>
      </c>
      <c r="H637" t="s">
        <v>842</v>
      </c>
      <c r="I637">
        <v>33</v>
      </c>
      <c r="J637" t="s">
        <v>160</v>
      </c>
      <c r="K637" s="21">
        <v>29000000</v>
      </c>
      <c r="L637" s="21">
        <v>28712680.350000001</v>
      </c>
      <c r="M637" s="21">
        <v>28578343.920000002</v>
      </c>
      <c r="N637" s="21">
        <v>28575401.309999999</v>
      </c>
      <c r="O637" s="21">
        <v>28575344.649999999</v>
      </c>
      <c r="P637" s="22" t="e">
        <f>VLOOKUP(Tabela1[[#This Row],[cdsubacao]],LDO!$B$2:$D$115,3,0)</f>
        <v>#N/A</v>
      </c>
      <c r="Q637" s="22" t="str">
        <f>CONCATENATE(Tabela1[[#This Row],[cdunidadegestora]]," - ",Tabela1[[#This Row],[nmunidadegestora]])</f>
        <v>450021 - Fundação Catarinense de Educação Especial</v>
      </c>
      <c r="R637" s="22" t="str">
        <f>CONCATENATE(Tabela1[[#This Row],[cdfuncao]]," - ",Tabela1[[#This Row],[nmfuncao]])</f>
        <v>12 - Educação</v>
      </c>
      <c r="S637" s="23" t="e">
        <f>VLOOKUP(Tabela1[[#This Row],[cdsubacao]],LDO!$B$2:$E$115,4,0)</f>
        <v>#N/A</v>
      </c>
      <c r="T637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638" spans="1:20" x14ac:dyDescent="0.25">
      <c r="A638">
        <v>430001</v>
      </c>
      <c r="B638" t="s">
        <v>347</v>
      </c>
      <c r="C638">
        <v>4</v>
      </c>
      <c r="D638" t="s">
        <v>169</v>
      </c>
      <c r="E638">
        <v>900</v>
      </c>
      <c r="F638" t="s">
        <v>176</v>
      </c>
      <c r="G638">
        <v>4730</v>
      </c>
      <c r="H638" t="s">
        <v>843</v>
      </c>
      <c r="I638">
        <v>33</v>
      </c>
      <c r="J638" t="s">
        <v>160</v>
      </c>
      <c r="K638" s="21">
        <v>417928</v>
      </c>
      <c r="L638" s="21">
        <v>140107.73000000001</v>
      </c>
      <c r="M638" s="21">
        <v>140107.73000000001</v>
      </c>
      <c r="N638" s="21">
        <v>139073.72</v>
      </c>
      <c r="O638" s="21">
        <v>139073.72</v>
      </c>
      <c r="P638" s="22" t="e">
        <f>VLOOKUP(Tabela1[[#This Row],[cdsubacao]],LDO!$B$2:$D$115,3,0)</f>
        <v>#N/A</v>
      </c>
      <c r="Q638" s="22" t="str">
        <f>CONCATENATE(Tabela1[[#This Row],[cdunidadegestora]]," - ",Tabela1[[#This Row],[nmunidadegestora]])</f>
        <v>430001 - Procuradoria-Geral junto ao Tribunal de Contas</v>
      </c>
      <c r="R638" s="22" t="str">
        <f>CONCATENATE(Tabela1[[#This Row],[cdfuncao]]," - ",Tabela1[[#This Row],[nmfuncao]])</f>
        <v>4 - Administração</v>
      </c>
      <c r="S638" s="23" t="e">
        <f>VLOOKUP(Tabela1[[#This Row],[cdsubacao]],LDO!$B$2:$E$115,4,0)</f>
        <v>#N/A</v>
      </c>
      <c r="T638" s="23" t="str">
        <f>CONCATENATE(Tabela1[[#This Row],[cdprograma]]," - ",Tabela1[[#This Row],[nmprograma]])</f>
        <v>900 - Gestão Administrativa - Poder Executivo</v>
      </c>
    </row>
    <row r="639" spans="1:20" x14ac:dyDescent="0.25">
      <c r="A639">
        <v>440023</v>
      </c>
      <c r="B639" t="s">
        <v>202</v>
      </c>
      <c r="C639">
        <v>20</v>
      </c>
      <c r="D639" t="s">
        <v>203</v>
      </c>
      <c r="E639">
        <v>310</v>
      </c>
      <c r="F639" t="s">
        <v>204</v>
      </c>
      <c r="G639">
        <v>890</v>
      </c>
      <c r="H639" t="s">
        <v>205</v>
      </c>
      <c r="I639">
        <v>31</v>
      </c>
      <c r="J639" t="s">
        <v>165</v>
      </c>
      <c r="K639" s="21">
        <v>307907786</v>
      </c>
      <c r="L639" s="21">
        <v>290731265.41000003</v>
      </c>
      <c r="M639" s="21">
        <v>290027958.75999999</v>
      </c>
      <c r="N639" s="21">
        <v>290027958.75999999</v>
      </c>
      <c r="O639" s="21">
        <v>282792679.25</v>
      </c>
      <c r="P639" s="22" t="e">
        <f>VLOOKUP(Tabela1[[#This Row],[cdsubacao]],LDO!$B$2:$D$115,3,0)</f>
        <v>#N/A</v>
      </c>
      <c r="Q639" s="22" t="str">
        <f>CONCATENATE(Tabela1[[#This Row],[cdunidadegestora]]," - ",Tabela1[[#This Row],[nmunidadegestora]])</f>
        <v>440023 - Empresa de Pesquisa Agropecuária e Extensão Rural de Santa Catarina S.A.</v>
      </c>
      <c r="R639" s="22" t="str">
        <f>CONCATENATE(Tabela1[[#This Row],[cdfuncao]]," - ",Tabela1[[#This Row],[nmfuncao]])</f>
        <v>20 - Agricultura</v>
      </c>
      <c r="S639" s="23" t="e">
        <f>VLOOKUP(Tabela1[[#This Row],[cdsubacao]],LDO!$B$2:$E$115,4,0)</f>
        <v>#N/A</v>
      </c>
      <c r="T639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640" spans="1:20" x14ac:dyDescent="0.25">
      <c r="A640">
        <v>270001</v>
      </c>
      <c r="B640" t="s">
        <v>418</v>
      </c>
      <c r="C640">
        <v>18</v>
      </c>
      <c r="D640" t="s">
        <v>192</v>
      </c>
      <c r="E640">
        <v>850</v>
      </c>
      <c r="F640" t="s">
        <v>163</v>
      </c>
      <c r="G640">
        <v>893</v>
      </c>
      <c r="H640" t="s">
        <v>844</v>
      </c>
      <c r="I640">
        <v>31</v>
      </c>
      <c r="J640" t="s">
        <v>165</v>
      </c>
      <c r="K640" s="21">
        <v>9989919</v>
      </c>
      <c r="L640" s="21">
        <v>12924316.82</v>
      </c>
      <c r="M640" s="21">
        <v>12902887.42</v>
      </c>
      <c r="N640" s="21">
        <v>12902887.42</v>
      </c>
      <c r="O640" s="21">
        <v>12837154.33</v>
      </c>
      <c r="P640" s="22" t="e">
        <f>VLOOKUP(Tabela1[[#This Row],[cdsubacao]],LDO!$B$2:$D$115,3,0)</f>
        <v>#N/A</v>
      </c>
      <c r="Q640" s="22" t="str">
        <f>CONCATENATE(Tabela1[[#This Row],[cdunidadegestora]]," - ",Tabela1[[#This Row],[nmunidadegestora]])</f>
        <v>270001 - Secretaria de Estado do Desenvolvimento Econômico Sustentável</v>
      </c>
      <c r="R640" s="22" t="str">
        <f>CONCATENATE(Tabela1[[#This Row],[cdfuncao]]," - ",Tabela1[[#This Row],[nmfuncao]])</f>
        <v>18 - Gestão Ambiental</v>
      </c>
      <c r="S640" s="23" t="e">
        <f>VLOOKUP(Tabela1[[#This Row],[cdsubacao]],LDO!$B$2:$E$115,4,0)</f>
        <v>#N/A</v>
      </c>
      <c r="T64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41" spans="1:20" x14ac:dyDescent="0.25">
      <c r="A641">
        <v>410062</v>
      </c>
      <c r="B641" t="s">
        <v>213</v>
      </c>
      <c r="C641">
        <v>4</v>
      </c>
      <c r="D641" t="s">
        <v>169</v>
      </c>
      <c r="E641">
        <v>850</v>
      </c>
      <c r="F641" t="s">
        <v>163</v>
      </c>
      <c r="G641">
        <v>13932</v>
      </c>
      <c r="H641" t="s">
        <v>845</v>
      </c>
      <c r="I641">
        <v>31</v>
      </c>
      <c r="J641" t="s">
        <v>165</v>
      </c>
      <c r="K641" s="21">
        <v>2144483</v>
      </c>
      <c r="L641" s="21">
        <v>1159835.5900000001</v>
      </c>
      <c r="M641" s="21">
        <v>1159835.5900000001</v>
      </c>
      <c r="N641" s="21">
        <v>1159835.5900000001</v>
      </c>
      <c r="O641" s="21">
        <v>1159835.5900000001</v>
      </c>
      <c r="P641" s="22" t="e">
        <f>VLOOKUP(Tabela1[[#This Row],[cdsubacao]],LDO!$B$2:$D$115,3,0)</f>
        <v>#N/A</v>
      </c>
      <c r="Q641" s="22" t="str">
        <f>CONCATENATE(Tabela1[[#This Row],[cdunidadegestora]]," - ",Tabela1[[#This Row],[nmunidadegestora]])</f>
        <v>410062 - Agência de Desenvolvimento Regional de Lages</v>
      </c>
      <c r="R641" s="22" t="str">
        <f>CONCATENATE(Tabela1[[#This Row],[cdfuncao]]," - ",Tabela1[[#This Row],[nmfuncao]])</f>
        <v>4 - Administração</v>
      </c>
      <c r="S641" s="23" t="e">
        <f>VLOOKUP(Tabela1[[#This Row],[cdsubacao]],LDO!$B$2:$E$115,4,0)</f>
        <v>#N/A</v>
      </c>
      <c r="T64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42" spans="1:20" x14ac:dyDescent="0.25">
      <c r="A642">
        <v>410055</v>
      </c>
      <c r="B642" t="s">
        <v>447</v>
      </c>
      <c r="C642">
        <v>12</v>
      </c>
      <c r="D642" t="s">
        <v>188</v>
      </c>
      <c r="E642">
        <v>610</v>
      </c>
      <c r="F642" t="s">
        <v>189</v>
      </c>
      <c r="G642">
        <v>13795</v>
      </c>
      <c r="H642" t="s">
        <v>718</v>
      </c>
      <c r="I642">
        <v>33</v>
      </c>
      <c r="J642" t="s">
        <v>160</v>
      </c>
      <c r="K642" s="21">
        <v>2241354</v>
      </c>
      <c r="L642" s="21">
        <v>592520.25</v>
      </c>
      <c r="M642" s="21">
        <v>592520.25</v>
      </c>
      <c r="N642" s="21">
        <v>592520.25</v>
      </c>
      <c r="O642" s="21">
        <v>592520.25</v>
      </c>
      <c r="P642" s="22" t="e">
        <f>VLOOKUP(Tabela1[[#This Row],[cdsubacao]],LDO!$B$2:$D$115,3,0)</f>
        <v>#N/A</v>
      </c>
      <c r="Q642" s="22" t="str">
        <f>CONCATENATE(Tabela1[[#This Row],[cdunidadegestora]]," - ",Tabela1[[#This Row],[nmunidadegestora]])</f>
        <v>410055 - Agência de Desenvolvimento Regional de Tubarão</v>
      </c>
      <c r="R642" s="22" t="str">
        <f>CONCATENATE(Tabela1[[#This Row],[cdfuncao]]," - ",Tabela1[[#This Row],[nmfuncao]])</f>
        <v>12 - Educação</v>
      </c>
      <c r="S642" s="23" t="e">
        <f>VLOOKUP(Tabela1[[#This Row],[cdsubacao]],LDO!$B$2:$E$115,4,0)</f>
        <v>#N/A</v>
      </c>
      <c r="T642" s="23" t="str">
        <f>CONCATENATE(Tabela1[[#This Row],[cdprograma]]," - ",Tabela1[[#This Row],[nmprograma]])</f>
        <v>610 - Educação Básica com Qualidade e Equidade</v>
      </c>
    </row>
    <row r="643" spans="1:20" x14ac:dyDescent="0.25">
      <c r="A643">
        <v>550091</v>
      </c>
      <c r="B643" t="s">
        <v>513</v>
      </c>
      <c r="C643">
        <v>18</v>
      </c>
      <c r="D643" t="s">
        <v>192</v>
      </c>
      <c r="E643">
        <v>350</v>
      </c>
      <c r="F643" t="s">
        <v>282</v>
      </c>
      <c r="G643">
        <v>12730</v>
      </c>
      <c r="H643" t="s">
        <v>846</v>
      </c>
      <c r="I643">
        <v>33</v>
      </c>
      <c r="J643" t="s">
        <v>160</v>
      </c>
      <c r="K643" s="21">
        <v>1880359</v>
      </c>
      <c r="L643" s="21">
        <v>3311025.61</v>
      </c>
      <c r="M643" s="21">
        <v>1741052.63</v>
      </c>
      <c r="N643" s="21">
        <v>1579048.69</v>
      </c>
      <c r="O643" s="21">
        <v>1465514.39</v>
      </c>
      <c r="P643" s="22" t="str">
        <f>VLOOKUP(Tabela1[[#This Row],[cdsubacao]],LDO!$B$2:$D$115,3,0)</f>
        <v>LDO</v>
      </c>
      <c r="Q643" s="22" t="str">
        <f>CONCATENATE(Tabela1[[#This Row],[cdunidadegestora]]," - ",Tabela1[[#This Row],[nmunidadegestora]])</f>
        <v>550091 - Fundo Estadual de Defesa Civil</v>
      </c>
      <c r="R643" s="22" t="str">
        <f>CONCATENATE(Tabela1[[#This Row],[cdfuncao]]," - ",Tabela1[[#This Row],[nmfuncao]])</f>
        <v>18 - Gestão Ambiental</v>
      </c>
      <c r="S643" s="23" t="str">
        <f>VLOOKUP(Tabela1[[#This Row],[cdsubacao]],LDO!$B$2:$E$115,4,0)</f>
        <v>12730 - Reforma, manutenção e conservação de barragens</v>
      </c>
      <c r="T643" s="23" t="str">
        <f>CONCATENATE(Tabela1[[#This Row],[cdprograma]]," - ",Tabela1[[#This Row],[nmprograma]])</f>
        <v>350 - Gestão dos Recursos Hídricos</v>
      </c>
    </row>
    <row r="644" spans="1:20" x14ac:dyDescent="0.25">
      <c r="A644">
        <v>410001</v>
      </c>
      <c r="B644" t="s">
        <v>175</v>
      </c>
      <c r="C644">
        <v>4</v>
      </c>
      <c r="D644" t="s">
        <v>169</v>
      </c>
      <c r="E644">
        <v>900</v>
      </c>
      <c r="F644" t="s">
        <v>176</v>
      </c>
      <c r="G644">
        <v>3596</v>
      </c>
      <c r="H644" t="s">
        <v>783</v>
      </c>
      <c r="I644">
        <v>33</v>
      </c>
      <c r="J644" t="s">
        <v>160</v>
      </c>
      <c r="K644" s="21">
        <v>486322</v>
      </c>
      <c r="L644" s="21">
        <v>425626.66</v>
      </c>
      <c r="M644" s="21">
        <v>425626.66</v>
      </c>
      <c r="N644" s="21">
        <v>364751.79</v>
      </c>
      <c r="O644" s="21">
        <v>296140.5</v>
      </c>
      <c r="P644" s="22" t="e">
        <f>VLOOKUP(Tabela1[[#This Row],[cdsubacao]],LDO!$B$2:$D$115,3,0)</f>
        <v>#N/A</v>
      </c>
      <c r="Q644" s="22" t="str">
        <f>CONCATENATE(Tabela1[[#This Row],[cdunidadegestora]]," - ",Tabela1[[#This Row],[nmunidadegestora]])</f>
        <v>410001 - Casa Civil</v>
      </c>
      <c r="R644" s="22" t="str">
        <f>CONCATENATE(Tabela1[[#This Row],[cdfuncao]]," - ",Tabela1[[#This Row],[nmfuncao]])</f>
        <v>4 - Administração</v>
      </c>
      <c r="S644" s="23" t="e">
        <f>VLOOKUP(Tabela1[[#This Row],[cdsubacao]],LDO!$B$2:$E$115,4,0)</f>
        <v>#N/A</v>
      </c>
      <c r="T644" s="23" t="str">
        <f>CONCATENATE(Tabela1[[#This Row],[cdprograma]]," - ",Tabela1[[#This Row],[nmprograma]])</f>
        <v>900 - Gestão Administrativa - Poder Executivo</v>
      </c>
    </row>
    <row r="645" spans="1:20" x14ac:dyDescent="0.25">
      <c r="A645">
        <v>410038</v>
      </c>
      <c r="B645" t="s">
        <v>273</v>
      </c>
      <c r="C645">
        <v>12</v>
      </c>
      <c r="D645" t="s">
        <v>188</v>
      </c>
      <c r="E645">
        <v>625</v>
      </c>
      <c r="F645" t="s">
        <v>196</v>
      </c>
      <c r="G645">
        <v>13648</v>
      </c>
      <c r="H645" t="s">
        <v>847</v>
      </c>
      <c r="I645">
        <v>31</v>
      </c>
      <c r="J645" t="s">
        <v>165</v>
      </c>
      <c r="K645" s="21">
        <v>6077408</v>
      </c>
      <c r="L645" s="21">
        <v>744940.17</v>
      </c>
      <c r="M645" s="21">
        <v>744940.17</v>
      </c>
      <c r="N645" s="21">
        <v>744940.17</v>
      </c>
      <c r="O645" s="21">
        <v>744940.17</v>
      </c>
      <c r="P645" s="22" t="e">
        <f>VLOOKUP(Tabela1[[#This Row],[cdsubacao]],LDO!$B$2:$D$115,3,0)</f>
        <v>#N/A</v>
      </c>
      <c r="Q645" s="22" t="str">
        <f>CONCATENATE(Tabela1[[#This Row],[cdunidadegestora]]," - ",Tabela1[[#This Row],[nmunidadegestora]])</f>
        <v>410038 - Agência de Desenvolvimento Regional de Maravilha</v>
      </c>
      <c r="R645" s="22" t="str">
        <f>CONCATENATE(Tabela1[[#This Row],[cdfuncao]]," - ",Tabela1[[#This Row],[nmfuncao]])</f>
        <v>12 - Educação</v>
      </c>
      <c r="S645" s="23" t="e">
        <f>VLOOKUP(Tabela1[[#This Row],[cdsubacao]],LDO!$B$2:$E$115,4,0)</f>
        <v>#N/A</v>
      </c>
      <c r="T645" s="23" t="str">
        <f>CONCATENATE(Tabela1[[#This Row],[cdprograma]]," - ",Tabela1[[#This Row],[nmprograma]])</f>
        <v>625 - Valorização dos Profissionais da Educação</v>
      </c>
    </row>
    <row r="646" spans="1:20" x14ac:dyDescent="0.25">
      <c r="A646">
        <v>410045</v>
      </c>
      <c r="B646" t="s">
        <v>534</v>
      </c>
      <c r="C646">
        <v>4</v>
      </c>
      <c r="D646" t="s">
        <v>169</v>
      </c>
      <c r="E646">
        <v>900</v>
      </c>
      <c r="F646" t="s">
        <v>176</v>
      </c>
      <c r="G646">
        <v>13783</v>
      </c>
      <c r="H646" t="s">
        <v>848</v>
      </c>
      <c r="I646">
        <v>33</v>
      </c>
      <c r="J646" t="s">
        <v>160</v>
      </c>
      <c r="K646" s="21">
        <v>372630</v>
      </c>
      <c r="L646" s="21">
        <v>79039.539999999994</v>
      </c>
      <c r="M646" s="21">
        <v>79039.539999999994</v>
      </c>
      <c r="N646" s="21">
        <v>79039.539999999994</v>
      </c>
      <c r="O646" s="21">
        <v>79039.539999999994</v>
      </c>
      <c r="P646" s="22" t="e">
        <f>VLOOKUP(Tabela1[[#This Row],[cdsubacao]],LDO!$B$2:$D$115,3,0)</f>
        <v>#N/A</v>
      </c>
      <c r="Q646" s="22" t="str">
        <f>CONCATENATE(Tabela1[[#This Row],[cdunidadegestora]]," - ",Tabela1[[#This Row],[nmunidadegestora]])</f>
        <v>410045 - Agência de Desenvolvimento Regional de Videira</v>
      </c>
      <c r="R646" s="22" t="str">
        <f>CONCATENATE(Tabela1[[#This Row],[cdfuncao]]," - ",Tabela1[[#This Row],[nmfuncao]])</f>
        <v>4 - Administração</v>
      </c>
      <c r="S646" s="23" t="e">
        <f>VLOOKUP(Tabela1[[#This Row],[cdsubacao]],LDO!$B$2:$E$115,4,0)</f>
        <v>#N/A</v>
      </c>
      <c r="T646" s="23" t="str">
        <f>CONCATENATE(Tabela1[[#This Row],[cdprograma]]," - ",Tabela1[[#This Row],[nmprograma]])</f>
        <v>900 - Gestão Administrativa - Poder Executivo</v>
      </c>
    </row>
    <row r="647" spans="1:20" x14ac:dyDescent="0.25">
      <c r="A647">
        <v>530001</v>
      </c>
      <c r="B647" t="s">
        <v>178</v>
      </c>
      <c r="C647">
        <v>26</v>
      </c>
      <c r="D647" t="s">
        <v>179</v>
      </c>
      <c r="E647">
        <v>105</v>
      </c>
      <c r="F647" t="s">
        <v>384</v>
      </c>
      <c r="G647">
        <v>8577</v>
      </c>
      <c r="H647" t="s">
        <v>641</v>
      </c>
      <c r="I647">
        <v>44</v>
      </c>
      <c r="J647" t="s">
        <v>219</v>
      </c>
      <c r="K647" s="21">
        <v>25000000</v>
      </c>
      <c r="L647" s="21">
        <v>28481469.030000001</v>
      </c>
      <c r="M647" s="21">
        <v>11761743.109999999</v>
      </c>
      <c r="N647" s="21">
        <v>11761743.109999999</v>
      </c>
      <c r="O647" s="21">
        <v>11761743.109999999</v>
      </c>
      <c r="P647" s="22" t="e">
        <f>VLOOKUP(Tabela1[[#This Row],[cdsubacao]],LDO!$B$2:$D$115,3,0)</f>
        <v>#N/A</v>
      </c>
      <c r="Q647" s="22" t="str">
        <f>CONCATENATE(Tabela1[[#This Row],[cdunidadegestora]]," - ",Tabela1[[#This Row],[nmunidadegestora]])</f>
        <v>530001 - Secretaria de Estado da Infraestrutura e Mobilidade</v>
      </c>
      <c r="R647" s="22" t="str">
        <f>CONCATENATE(Tabela1[[#This Row],[cdfuncao]]," - ",Tabela1[[#This Row],[nmfuncao]])</f>
        <v>26 - Transporte</v>
      </c>
      <c r="S647" s="23" t="e">
        <f>VLOOKUP(Tabela1[[#This Row],[cdsubacao]],LDO!$B$2:$E$115,4,0)</f>
        <v>#N/A</v>
      </c>
      <c r="T647" s="23" t="str">
        <f>CONCATENATE(Tabela1[[#This Row],[cdprograma]]," - ",Tabela1[[#This Row],[nmprograma]])</f>
        <v>105 - 2010, 2011: ProPav Urbano; 2012, 2013, 2014, 2015, 2016, 2017, 2018, 2019, 2020: Mobilidade Urbana</v>
      </c>
    </row>
    <row r="648" spans="1:20" x14ac:dyDescent="0.25">
      <c r="A648">
        <v>270001</v>
      </c>
      <c r="B648" t="s">
        <v>418</v>
      </c>
      <c r="C648">
        <v>18</v>
      </c>
      <c r="D648" t="s">
        <v>192</v>
      </c>
      <c r="E648">
        <v>850</v>
      </c>
      <c r="F648" t="s">
        <v>163</v>
      </c>
      <c r="G648">
        <v>893</v>
      </c>
      <c r="H648" t="s">
        <v>844</v>
      </c>
      <c r="I648">
        <v>33</v>
      </c>
      <c r="J648" t="s">
        <v>160</v>
      </c>
      <c r="K648" s="21">
        <v>510081</v>
      </c>
      <c r="L648" s="21">
        <v>749823.74</v>
      </c>
      <c r="M648" s="21">
        <v>743200.49</v>
      </c>
      <c r="N648" s="21">
        <v>743200.49</v>
      </c>
      <c r="O648" s="21">
        <v>687186.06</v>
      </c>
      <c r="P648" s="22" t="e">
        <f>VLOOKUP(Tabela1[[#This Row],[cdsubacao]],LDO!$B$2:$D$115,3,0)</f>
        <v>#N/A</v>
      </c>
      <c r="Q648" s="22" t="str">
        <f>CONCATENATE(Tabela1[[#This Row],[cdunidadegestora]]," - ",Tabela1[[#This Row],[nmunidadegestora]])</f>
        <v>270001 - Secretaria de Estado do Desenvolvimento Econômico Sustentável</v>
      </c>
      <c r="R648" s="22" t="str">
        <f>CONCATENATE(Tabela1[[#This Row],[cdfuncao]]," - ",Tabela1[[#This Row],[nmfuncao]])</f>
        <v>18 - Gestão Ambiental</v>
      </c>
      <c r="S648" s="23" t="e">
        <f>VLOOKUP(Tabela1[[#This Row],[cdsubacao]],LDO!$B$2:$E$115,4,0)</f>
        <v>#N/A</v>
      </c>
      <c r="T64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49" spans="1:20" x14ac:dyDescent="0.25">
      <c r="A649">
        <v>160091</v>
      </c>
      <c r="B649" t="s">
        <v>442</v>
      </c>
      <c r="C649">
        <v>6</v>
      </c>
      <c r="D649" t="s">
        <v>182</v>
      </c>
      <c r="E649">
        <v>707</v>
      </c>
      <c r="F649" t="s">
        <v>336</v>
      </c>
      <c r="G649">
        <v>6503</v>
      </c>
      <c r="H649" t="s">
        <v>849</v>
      </c>
      <c r="I649">
        <v>33</v>
      </c>
      <c r="J649" t="s">
        <v>160</v>
      </c>
      <c r="K649" s="21">
        <v>24508725</v>
      </c>
      <c r="L649" s="21">
        <v>20203489.5</v>
      </c>
      <c r="M649" s="21">
        <v>18833684.620000001</v>
      </c>
      <c r="N649" s="21">
        <v>16959212.239999998</v>
      </c>
      <c r="O649" s="21">
        <v>16891876.239999998</v>
      </c>
      <c r="P649" s="22" t="e">
        <f>VLOOKUP(Tabela1[[#This Row],[cdsubacao]],LDO!$B$2:$D$115,3,0)</f>
        <v>#N/A</v>
      </c>
      <c r="Q649" s="22" t="str">
        <f>CONCATENATE(Tabela1[[#This Row],[cdunidadegestora]]," - ",Tabela1[[#This Row],[nmunidadegestora]])</f>
        <v>160091 - Fundo para Melhoria da Segurança Pública</v>
      </c>
      <c r="R649" s="22" t="str">
        <f>CONCATENATE(Tabela1[[#This Row],[cdfuncao]]," - ",Tabela1[[#This Row],[nmfuncao]])</f>
        <v>6 - Segurança Pública</v>
      </c>
      <c r="S649" s="23" t="e">
        <f>VLOOKUP(Tabela1[[#This Row],[cdsubacao]],LDO!$B$2:$E$115,4,0)</f>
        <v>#N/A</v>
      </c>
      <c r="T649" s="23" t="str">
        <f>CONCATENATE(Tabela1[[#This Row],[cdprograma]]," - ",Tabela1[[#This Row],[nmprograma]])</f>
        <v>707 - Suporte Institucional Integrado</v>
      </c>
    </row>
    <row r="650" spans="1:20" x14ac:dyDescent="0.25">
      <c r="A650">
        <v>450022</v>
      </c>
      <c r="B650" t="s">
        <v>358</v>
      </c>
      <c r="C650">
        <v>12</v>
      </c>
      <c r="D650" t="s">
        <v>188</v>
      </c>
      <c r="E650">
        <v>630</v>
      </c>
      <c r="F650" t="s">
        <v>359</v>
      </c>
      <c r="G650">
        <v>5310</v>
      </c>
      <c r="H650" t="s">
        <v>850</v>
      </c>
      <c r="I650">
        <v>33</v>
      </c>
      <c r="J650" t="s">
        <v>160</v>
      </c>
      <c r="K650" s="21">
        <v>16000000</v>
      </c>
      <c r="L650" s="21">
        <v>16087000</v>
      </c>
      <c r="M650" s="21">
        <v>14906997.779999999</v>
      </c>
      <c r="N650" s="21">
        <v>14906997.779999999</v>
      </c>
      <c r="O650" s="21">
        <v>14906997.779999999</v>
      </c>
      <c r="P650" s="22" t="e">
        <f>VLOOKUP(Tabela1[[#This Row],[cdsubacao]],LDO!$B$2:$D$115,3,0)</f>
        <v>#N/A</v>
      </c>
      <c r="Q650" s="22" t="str">
        <f>CONCATENATE(Tabela1[[#This Row],[cdunidadegestora]]," - ",Tabela1[[#This Row],[nmunidadegestora]])</f>
        <v>450022 - Fundação Universidade do Estado de Santa Catarina</v>
      </c>
      <c r="R650" s="22" t="str">
        <f>CONCATENATE(Tabela1[[#This Row],[cdfuncao]]," - ",Tabela1[[#This Row],[nmfuncao]])</f>
        <v>12 - Educação</v>
      </c>
      <c r="S650" s="23" t="e">
        <f>VLOOKUP(Tabela1[[#This Row],[cdsubacao]],LDO!$B$2:$E$115,4,0)</f>
        <v>#N/A</v>
      </c>
      <c r="T650" s="23" t="str">
        <f>CONCATENATE(Tabela1[[#This Row],[cdprograma]]," - ",Tabela1[[#This Row],[nmprograma]])</f>
        <v>630 - Gestão do Ensino Superior</v>
      </c>
    </row>
    <row r="651" spans="1:20" x14ac:dyDescent="0.25">
      <c r="A651">
        <v>410045</v>
      </c>
      <c r="B651" t="s">
        <v>534</v>
      </c>
      <c r="C651">
        <v>12</v>
      </c>
      <c r="D651" t="s">
        <v>188</v>
      </c>
      <c r="E651">
        <v>625</v>
      </c>
      <c r="F651" t="s">
        <v>196</v>
      </c>
      <c r="G651">
        <v>13792</v>
      </c>
      <c r="H651" t="s">
        <v>851</v>
      </c>
      <c r="I651">
        <v>31</v>
      </c>
      <c r="J651" t="s">
        <v>165</v>
      </c>
      <c r="K651" s="21">
        <v>4554220</v>
      </c>
      <c r="L651" s="21">
        <v>743950.66</v>
      </c>
      <c r="M651" s="21">
        <v>743950.66</v>
      </c>
      <c r="N651" s="21">
        <v>743950.66</v>
      </c>
      <c r="O651" s="21">
        <v>743950.66</v>
      </c>
      <c r="P651" s="22" t="e">
        <f>VLOOKUP(Tabela1[[#This Row],[cdsubacao]],LDO!$B$2:$D$115,3,0)</f>
        <v>#N/A</v>
      </c>
      <c r="Q651" s="22" t="str">
        <f>CONCATENATE(Tabela1[[#This Row],[cdunidadegestora]]," - ",Tabela1[[#This Row],[nmunidadegestora]])</f>
        <v>410045 - Agência de Desenvolvimento Regional de Videira</v>
      </c>
      <c r="R651" s="22" t="str">
        <f>CONCATENATE(Tabela1[[#This Row],[cdfuncao]]," - ",Tabela1[[#This Row],[nmfuncao]])</f>
        <v>12 - Educação</v>
      </c>
      <c r="S651" s="23" t="e">
        <f>VLOOKUP(Tabela1[[#This Row],[cdsubacao]],LDO!$B$2:$E$115,4,0)</f>
        <v>#N/A</v>
      </c>
      <c r="T651" s="23" t="str">
        <f>CONCATENATE(Tabela1[[#This Row],[cdprograma]]," - ",Tabela1[[#This Row],[nmprograma]])</f>
        <v>625 - Valorização dos Profissionais da Educação</v>
      </c>
    </row>
    <row r="652" spans="1:20" x14ac:dyDescent="0.25">
      <c r="A652">
        <v>480091</v>
      </c>
      <c r="B652" t="s">
        <v>157</v>
      </c>
      <c r="C652">
        <v>10</v>
      </c>
      <c r="D652" t="s">
        <v>158</v>
      </c>
      <c r="E652">
        <v>430</v>
      </c>
      <c r="F652" t="s">
        <v>159</v>
      </c>
      <c r="G652">
        <v>13316</v>
      </c>
      <c r="H652" t="s">
        <v>852</v>
      </c>
      <c r="I652">
        <v>44</v>
      </c>
      <c r="J652" t="s">
        <v>219</v>
      </c>
      <c r="K652" s="21">
        <v>100000</v>
      </c>
      <c r="L652" s="21">
        <v>0</v>
      </c>
      <c r="M652" s="21">
        <v>0</v>
      </c>
      <c r="N652" s="21">
        <v>0</v>
      </c>
      <c r="O652" s="21">
        <v>0</v>
      </c>
      <c r="P652" s="22" t="e">
        <f>VLOOKUP(Tabela1[[#This Row],[cdsubacao]],LDO!$B$2:$D$115,3,0)</f>
        <v>#N/A</v>
      </c>
      <c r="Q652" s="22" t="str">
        <f>CONCATENATE(Tabela1[[#This Row],[cdunidadegestora]]," - ",Tabela1[[#This Row],[nmunidadegestora]])</f>
        <v>480091 - Fundo Estadual de Saúde</v>
      </c>
      <c r="R652" s="22" t="str">
        <f>CONCATENATE(Tabela1[[#This Row],[cdfuncao]]," - ",Tabela1[[#This Row],[nmfuncao]])</f>
        <v>10 - Saúde</v>
      </c>
      <c r="S652" s="23" t="e">
        <f>VLOOKUP(Tabela1[[#This Row],[cdsubacao]],LDO!$B$2:$E$115,4,0)</f>
        <v>#N/A</v>
      </c>
      <c r="T652" s="23" t="str">
        <f>CONCATENATE(Tabela1[[#This Row],[cdprograma]]," - ",Tabela1[[#This Row],[nmprograma]])</f>
        <v>430 - Atenção de Média e Alta Complexidade Ambulatorial e Hospitalar</v>
      </c>
    </row>
    <row r="653" spans="1:20" x14ac:dyDescent="0.25">
      <c r="A653">
        <v>530025</v>
      </c>
      <c r="B653" t="s">
        <v>238</v>
      </c>
      <c r="C653">
        <v>26</v>
      </c>
      <c r="D653" t="s">
        <v>179</v>
      </c>
      <c r="E653">
        <v>850</v>
      </c>
      <c r="F653" t="s">
        <v>163</v>
      </c>
      <c r="G653">
        <v>37</v>
      </c>
      <c r="H653" t="s">
        <v>853</v>
      </c>
      <c r="I653">
        <v>33</v>
      </c>
      <c r="J653" t="s">
        <v>160</v>
      </c>
      <c r="K653" s="21">
        <v>100000</v>
      </c>
      <c r="L653" s="21">
        <v>2190</v>
      </c>
      <c r="M653" s="21">
        <v>2190</v>
      </c>
      <c r="N653" s="21">
        <v>2190</v>
      </c>
      <c r="O653" s="21">
        <v>2190</v>
      </c>
      <c r="P653" s="22" t="e">
        <f>VLOOKUP(Tabela1[[#This Row],[cdsubacao]],LDO!$B$2:$D$115,3,0)</f>
        <v>#N/A</v>
      </c>
      <c r="Q653" s="22" t="str">
        <f>CONCATENATE(Tabela1[[#This Row],[cdunidadegestora]]," - ",Tabela1[[#This Row],[nmunidadegestora]])</f>
        <v>530025 - Departamento Estadual de Infraestrutura</v>
      </c>
      <c r="R653" s="22" t="str">
        <f>CONCATENATE(Tabela1[[#This Row],[cdfuncao]]," - ",Tabela1[[#This Row],[nmfuncao]])</f>
        <v>26 - Transporte</v>
      </c>
      <c r="S653" s="23" t="e">
        <f>VLOOKUP(Tabela1[[#This Row],[cdsubacao]],LDO!$B$2:$E$115,4,0)</f>
        <v>#N/A</v>
      </c>
      <c r="T65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54" spans="1:20" x14ac:dyDescent="0.25">
      <c r="A654">
        <v>410011</v>
      </c>
      <c r="B654" t="s">
        <v>257</v>
      </c>
      <c r="C654">
        <v>23</v>
      </c>
      <c r="D654" t="s">
        <v>258</v>
      </c>
      <c r="E654">
        <v>640</v>
      </c>
      <c r="F654" t="s">
        <v>259</v>
      </c>
      <c r="G654">
        <v>14598</v>
      </c>
      <c r="H654" t="s">
        <v>854</v>
      </c>
      <c r="I654">
        <v>33</v>
      </c>
      <c r="J654" t="s">
        <v>160</v>
      </c>
      <c r="K654" s="21">
        <v>0</v>
      </c>
      <c r="L654" s="21">
        <v>15000</v>
      </c>
      <c r="M654" s="21">
        <v>0</v>
      </c>
      <c r="N654" s="21">
        <v>0</v>
      </c>
      <c r="O654" s="21">
        <v>0</v>
      </c>
      <c r="P654" s="22" t="e">
        <f>VLOOKUP(Tabela1[[#This Row],[cdsubacao]],LDO!$B$2:$D$115,3,0)</f>
        <v>#N/A</v>
      </c>
      <c r="Q654" s="22" t="str">
        <f>CONCATENATE(Tabela1[[#This Row],[cdunidadegestora]]," - ",Tabela1[[#This Row],[nmunidadegestora]])</f>
        <v>410011 - Agência de Desenvolvimento do Turismo de Santa Catarina</v>
      </c>
      <c r="R654" s="22" t="str">
        <f>CONCATENATE(Tabela1[[#This Row],[cdfuncao]]," - ",Tabela1[[#This Row],[nmfuncao]])</f>
        <v>23 - Comércio e Serviços</v>
      </c>
      <c r="S654" s="23" t="e">
        <f>VLOOKUP(Tabela1[[#This Row],[cdsubacao]],LDO!$B$2:$E$115,4,0)</f>
        <v>#N/A</v>
      </c>
      <c r="T654" s="23" t="str">
        <f>CONCATENATE(Tabela1[[#This Row],[cdprograma]]," - ",Tabela1[[#This Row],[nmprograma]])</f>
        <v>640 - Desenvolvimento do Turismo Catarinense</v>
      </c>
    </row>
    <row r="655" spans="1:20" x14ac:dyDescent="0.25">
      <c r="A655">
        <v>410047</v>
      </c>
      <c r="B655" t="s">
        <v>269</v>
      </c>
      <c r="C655">
        <v>12</v>
      </c>
      <c r="D655" t="s">
        <v>188</v>
      </c>
      <c r="E655">
        <v>610</v>
      </c>
      <c r="F655" t="s">
        <v>189</v>
      </c>
      <c r="G655">
        <v>13832</v>
      </c>
      <c r="H655" t="s">
        <v>855</v>
      </c>
      <c r="I655">
        <v>33</v>
      </c>
      <c r="J655" t="s">
        <v>160</v>
      </c>
      <c r="K655" s="21">
        <v>1167102</v>
      </c>
      <c r="L655" s="21">
        <v>229039.09</v>
      </c>
      <c r="M655" s="21">
        <v>229039.09</v>
      </c>
      <c r="N655" s="21">
        <v>229039.09</v>
      </c>
      <c r="O655" s="21">
        <v>229039.09</v>
      </c>
      <c r="P655" s="22" t="e">
        <f>VLOOKUP(Tabela1[[#This Row],[cdsubacao]],LDO!$B$2:$D$115,3,0)</f>
        <v>#N/A</v>
      </c>
      <c r="Q655" s="22" t="str">
        <f>CONCATENATE(Tabela1[[#This Row],[cdunidadegestora]]," - ",Tabela1[[#This Row],[nmunidadegestora]])</f>
        <v>410047 - Agência de Desenvolvimento Regional de Curitibanos</v>
      </c>
      <c r="R655" s="22" t="str">
        <f>CONCATENATE(Tabela1[[#This Row],[cdfuncao]]," - ",Tabela1[[#This Row],[nmfuncao]])</f>
        <v>12 - Educação</v>
      </c>
      <c r="S655" s="23" t="e">
        <f>VLOOKUP(Tabela1[[#This Row],[cdsubacao]],LDO!$B$2:$E$115,4,0)</f>
        <v>#N/A</v>
      </c>
      <c r="T655" s="23" t="str">
        <f>CONCATENATE(Tabela1[[#This Row],[cdprograma]]," - ",Tabela1[[#This Row],[nmprograma]])</f>
        <v>610 - Educação Básica com Qualidade e Equidade</v>
      </c>
    </row>
    <row r="656" spans="1:20" x14ac:dyDescent="0.25">
      <c r="A656">
        <v>410062</v>
      </c>
      <c r="B656" t="s">
        <v>213</v>
      </c>
      <c r="C656">
        <v>4</v>
      </c>
      <c r="D656" t="s">
        <v>169</v>
      </c>
      <c r="E656">
        <v>850</v>
      </c>
      <c r="F656" t="s">
        <v>163</v>
      </c>
      <c r="G656">
        <v>13932</v>
      </c>
      <c r="H656" t="s">
        <v>845</v>
      </c>
      <c r="I656">
        <v>33</v>
      </c>
      <c r="J656" t="s">
        <v>160</v>
      </c>
      <c r="K656" s="21">
        <v>155517</v>
      </c>
      <c r="L656" s="21">
        <v>80017.83</v>
      </c>
      <c r="M656" s="21">
        <v>80017.83</v>
      </c>
      <c r="N656" s="21">
        <v>80017.83</v>
      </c>
      <c r="O656" s="21">
        <v>80017.83</v>
      </c>
      <c r="P656" s="22" t="e">
        <f>VLOOKUP(Tabela1[[#This Row],[cdsubacao]],LDO!$B$2:$D$115,3,0)</f>
        <v>#N/A</v>
      </c>
      <c r="Q656" s="22" t="str">
        <f>CONCATENATE(Tabela1[[#This Row],[cdunidadegestora]]," - ",Tabela1[[#This Row],[nmunidadegestora]])</f>
        <v>410062 - Agência de Desenvolvimento Regional de Lages</v>
      </c>
      <c r="R656" s="22" t="str">
        <f>CONCATENATE(Tabela1[[#This Row],[cdfuncao]]," - ",Tabela1[[#This Row],[nmfuncao]])</f>
        <v>4 - Administração</v>
      </c>
      <c r="S656" s="23" t="e">
        <f>VLOOKUP(Tabela1[[#This Row],[cdsubacao]],LDO!$B$2:$E$115,4,0)</f>
        <v>#N/A</v>
      </c>
      <c r="T65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57" spans="1:20" x14ac:dyDescent="0.25">
      <c r="A657">
        <v>470022</v>
      </c>
      <c r="B657" t="s">
        <v>161</v>
      </c>
      <c r="C657">
        <v>9</v>
      </c>
      <c r="D657" t="s">
        <v>162</v>
      </c>
      <c r="E657">
        <v>860</v>
      </c>
      <c r="F657" t="s">
        <v>241</v>
      </c>
      <c r="G657">
        <v>9967</v>
      </c>
      <c r="H657" t="s">
        <v>856</v>
      </c>
      <c r="I657">
        <v>31</v>
      </c>
      <c r="J657" t="s">
        <v>165</v>
      </c>
      <c r="K657" s="21">
        <v>10000</v>
      </c>
      <c r="L657" s="21">
        <v>10000</v>
      </c>
      <c r="M657" s="21">
        <v>10000</v>
      </c>
      <c r="N657" s="21">
        <v>9980</v>
      </c>
      <c r="O657" s="21">
        <v>9980</v>
      </c>
      <c r="P657" s="22" t="e">
        <f>VLOOKUP(Tabela1[[#This Row],[cdsubacao]],LDO!$B$2:$D$115,3,0)</f>
        <v>#N/A</v>
      </c>
      <c r="Q657" s="22" t="str">
        <f>CONCATENATE(Tabela1[[#This Row],[cdunidadegestora]]," - ",Tabela1[[#This Row],[nmunidadegestora]])</f>
        <v>470022 - Instituto de Previdência do Estado de Santa Catarina</v>
      </c>
      <c r="R657" s="22" t="str">
        <f>CONCATENATE(Tabela1[[#This Row],[cdfuncao]]," - ",Tabela1[[#This Row],[nmfuncao]])</f>
        <v>9 - Previdência Social</v>
      </c>
      <c r="S657" s="23" t="e">
        <f>VLOOKUP(Tabela1[[#This Row],[cdsubacao]],LDO!$B$2:$E$115,4,0)</f>
        <v>#N/A</v>
      </c>
      <c r="T657" s="23" t="str">
        <f>CONCATENATE(Tabela1[[#This Row],[cdprograma]]," - ",Tabela1[[#This Row],[nmprograma]])</f>
        <v>860 - Gestão Previdenciária</v>
      </c>
    </row>
    <row r="658" spans="1:20" x14ac:dyDescent="0.25">
      <c r="A658">
        <v>470001</v>
      </c>
      <c r="B658" t="s">
        <v>287</v>
      </c>
      <c r="C658">
        <v>4</v>
      </c>
      <c r="D658" t="s">
        <v>169</v>
      </c>
      <c r="E658">
        <v>900</v>
      </c>
      <c r="F658" t="s">
        <v>176</v>
      </c>
      <c r="G658">
        <v>2496</v>
      </c>
      <c r="H658" t="s">
        <v>288</v>
      </c>
      <c r="I658">
        <v>44</v>
      </c>
      <c r="J658" t="s">
        <v>219</v>
      </c>
      <c r="K658" s="21">
        <v>173197</v>
      </c>
      <c r="L658" s="21">
        <v>0</v>
      </c>
      <c r="M658" s="21">
        <v>0</v>
      </c>
      <c r="N658" s="21">
        <v>0</v>
      </c>
      <c r="O658" s="21">
        <v>0</v>
      </c>
      <c r="P658" s="22" t="e">
        <f>VLOOKUP(Tabela1[[#This Row],[cdsubacao]],LDO!$B$2:$D$115,3,0)</f>
        <v>#N/A</v>
      </c>
      <c r="Q658" s="22" t="str">
        <f>CONCATENATE(Tabela1[[#This Row],[cdunidadegestora]]," - ",Tabela1[[#This Row],[nmunidadegestora]])</f>
        <v>470001 - Secretaria de Estado da Administração</v>
      </c>
      <c r="R658" s="22" t="str">
        <f>CONCATENATE(Tabela1[[#This Row],[cdfuncao]]," - ",Tabela1[[#This Row],[nmfuncao]])</f>
        <v>4 - Administração</v>
      </c>
      <c r="S658" s="23" t="e">
        <f>VLOOKUP(Tabela1[[#This Row],[cdsubacao]],LDO!$B$2:$E$115,4,0)</f>
        <v>#N/A</v>
      </c>
      <c r="T658" s="23" t="str">
        <f>CONCATENATE(Tabela1[[#This Row],[cdprograma]]," - ",Tabela1[[#This Row],[nmprograma]])</f>
        <v>900 - Gestão Administrativa - Poder Executivo</v>
      </c>
    </row>
    <row r="659" spans="1:20" x14ac:dyDescent="0.25">
      <c r="A659">
        <v>520001</v>
      </c>
      <c r="B659" t="s">
        <v>291</v>
      </c>
      <c r="C659">
        <v>4</v>
      </c>
      <c r="D659" t="s">
        <v>169</v>
      </c>
      <c r="E659">
        <v>900</v>
      </c>
      <c r="F659" t="s">
        <v>176</v>
      </c>
      <c r="G659">
        <v>11336</v>
      </c>
      <c r="H659" t="s">
        <v>595</v>
      </c>
      <c r="I659">
        <v>45</v>
      </c>
      <c r="J659" t="s">
        <v>400</v>
      </c>
      <c r="K659" s="21">
        <v>0</v>
      </c>
      <c r="L659" s="21">
        <v>899086.98</v>
      </c>
      <c r="M659" s="21">
        <v>892078.56</v>
      </c>
      <c r="N659" s="21">
        <v>815712.08</v>
      </c>
      <c r="O659" s="21">
        <v>815712.08</v>
      </c>
      <c r="P659" s="22" t="e">
        <f>VLOOKUP(Tabela1[[#This Row],[cdsubacao]],LDO!$B$2:$D$115,3,0)</f>
        <v>#N/A</v>
      </c>
      <c r="Q659" s="22" t="str">
        <f>CONCATENATE(Tabela1[[#This Row],[cdunidadegestora]]," - ",Tabela1[[#This Row],[nmunidadegestora]])</f>
        <v>520001 - Secretaria de Estado da Fazenda</v>
      </c>
      <c r="R659" s="22" t="str">
        <f>CONCATENATE(Tabela1[[#This Row],[cdfuncao]]," - ",Tabela1[[#This Row],[nmfuncao]])</f>
        <v>4 - Administração</v>
      </c>
      <c r="S659" s="23" t="e">
        <f>VLOOKUP(Tabela1[[#This Row],[cdsubacao]],LDO!$B$2:$E$115,4,0)</f>
        <v>#N/A</v>
      </c>
      <c r="T659" s="23" t="str">
        <f>CONCATENATE(Tabela1[[#This Row],[cdprograma]]," - ",Tabela1[[#This Row],[nmprograma]])</f>
        <v>900 - Gestão Administrativa - Poder Executivo</v>
      </c>
    </row>
    <row r="660" spans="1:20" x14ac:dyDescent="0.25">
      <c r="A660">
        <v>530025</v>
      </c>
      <c r="B660" t="s">
        <v>238</v>
      </c>
      <c r="C660">
        <v>26</v>
      </c>
      <c r="D660" t="s">
        <v>179</v>
      </c>
      <c r="E660">
        <v>101</v>
      </c>
      <c r="F660" t="s">
        <v>254</v>
      </c>
      <c r="G660">
        <v>6661</v>
      </c>
      <c r="H660" t="s">
        <v>857</v>
      </c>
      <c r="I660">
        <v>44</v>
      </c>
      <c r="J660" t="s">
        <v>219</v>
      </c>
      <c r="K660" s="21">
        <v>8000000</v>
      </c>
      <c r="L660" s="21">
        <v>2443681.2599999998</v>
      </c>
      <c r="M660" s="21">
        <v>2443681.2599999998</v>
      </c>
      <c r="N660" s="21">
        <v>2443681.2599999998</v>
      </c>
      <c r="O660" s="21">
        <v>2443681.2599999998</v>
      </c>
      <c r="P660" s="22" t="str">
        <f>VLOOKUP(Tabela1[[#This Row],[cdsubacao]],LDO!$B$2:$D$115,3,0)</f>
        <v>LDO</v>
      </c>
      <c r="Q660" s="22" t="str">
        <f>CONCATENATE(Tabela1[[#This Row],[cdunidadegestora]]," - ",Tabela1[[#This Row],[nmunidadegestora]])</f>
        <v>530025 - Departamento Estadual de Infraestrutura</v>
      </c>
      <c r="R660" s="22" t="str">
        <f>CONCATENATE(Tabela1[[#This Row],[cdfuncao]]," - ",Tabela1[[#This Row],[nmfuncao]])</f>
        <v>26 - Transporte</v>
      </c>
      <c r="S660" s="23" t="str">
        <f>VLOOKUP(Tabela1[[#This Row],[cdsubacao]],LDO!$B$2:$E$115,4,0)</f>
        <v>6661 - Pavimentação do trecho Entr. BR-280 (p/ Araquari) - Rio do Morro</v>
      </c>
      <c r="T660" s="23" t="str">
        <f>CONCATENATE(Tabela1[[#This Row],[cdprograma]]," - ",Tabela1[[#This Row],[nmprograma]])</f>
        <v>101 - Acelera Santa Catarina</v>
      </c>
    </row>
    <row r="661" spans="1:20" x14ac:dyDescent="0.25">
      <c r="A661">
        <v>410051</v>
      </c>
      <c r="B661" t="s">
        <v>230</v>
      </c>
      <c r="C661">
        <v>4</v>
      </c>
      <c r="D661" t="s">
        <v>169</v>
      </c>
      <c r="E661">
        <v>900</v>
      </c>
      <c r="F661" t="s">
        <v>176</v>
      </c>
      <c r="G661">
        <v>13613</v>
      </c>
      <c r="H661" t="s">
        <v>858</v>
      </c>
      <c r="I661">
        <v>33</v>
      </c>
      <c r="J661" t="s">
        <v>160</v>
      </c>
      <c r="K661" s="21">
        <v>968000</v>
      </c>
      <c r="L661" s="21">
        <v>762292.62</v>
      </c>
      <c r="M661" s="21">
        <v>762292.62</v>
      </c>
      <c r="N661" s="21">
        <v>762292.62</v>
      </c>
      <c r="O661" s="21">
        <v>762292.62</v>
      </c>
      <c r="P661" s="22" t="e">
        <f>VLOOKUP(Tabela1[[#This Row],[cdsubacao]],LDO!$B$2:$D$115,3,0)</f>
        <v>#N/A</v>
      </c>
      <c r="Q661" s="22" t="str">
        <f>CONCATENATE(Tabela1[[#This Row],[cdunidadegestora]]," - ",Tabela1[[#This Row],[nmunidadegestora]])</f>
        <v>410051 - Agência de Desenvolvimento Regional de Blumenau</v>
      </c>
      <c r="R661" s="22" t="str">
        <f>CONCATENATE(Tabela1[[#This Row],[cdfuncao]]," - ",Tabela1[[#This Row],[nmfuncao]])</f>
        <v>4 - Administração</v>
      </c>
      <c r="S661" s="23" t="e">
        <f>VLOOKUP(Tabela1[[#This Row],[cdsubacao]],LDO!$B$2:$E$115,4,0)</f>
        <v>#N/A</v>
      </c>
      <c r="T661" s="23" t="str">
        <f>CONCATENATE(Tabela1[[#This Row],[cdprograma]]," - ",Tabela1[[#This Row],[nmprograma]])</f>
        <v>900 - Gestão Administrativa - Poder Executivo</v>
      </c>
    </row>
    <row r="662" spans="1:20" x14ac:dyDescent="0.25">
      <c r="A662">
        <v>450001</v>
      </c>
      <c r="B662" t="s">
        <v>318</v>
      </c>
      <c r="C662">
        <v>12</v>
      </c>
      <c r="D662" t="s">
        <v>188</v>
      </c>
      <c r="E662">
        <v>625</v>
      </c>
      <c r="F662" t="s">
        <v>196</v>
      </c>
      <c r="G662">
        <v>1010</v>
      </c>
      <c r="H662" t="s">
        <v>859</v>
      </c>
      <c r="I662">
        <v>31</v>
      </c>
      <c r="J662" t="s">
        <v>165</v>
      </c>
      <c r="K662" s="21">
        <v>67365218</v>
      </c>
      <c r="L662" s="21">
        <v>68722511.170000002</v>
      </c>
      <c r="M662" s="21">
        <v>68671683.980000004</v>
      </c>
      <c r="N662" s="21">
        <v>68671683.980000004</v>
      </c>
      <c r="O662" s="21">
        <v>68255330.239999995</v>
      </c>
      <c r="P662" s="22" t="e">
        <f>VLOOKUP(Tabela1[[#This Row],[cdsubacao]],LDO!$B$2:$D$115,3,0)</f>
        <v>#N/A</v>
      </c>
      <c r="Q662" s="22" t="str">
        <f>CONCATENATE(Tabela1[[#This Row],[cdunidadegestora]]," - ",Tabela1[[#This Row],[nmunidadegestora]])</f>
        <v>450001 - Secretaria de Estado da Educação</v>
      </c>
      <c r="R662" s="22" t="str">
        <f>CONCATENATE(Tabela1[[#This Row],[cdfuncao]]," - ",Tabela1[[#This Row],[nmfuncao]])</f>
        <v>12 - Educação</v>
      </c>
      <c r="S662" s="23" t="e">
        <f>VLOOKUP(Tabela1[[#This Row],[cdsubacao]],LDO!$B$2:$E$115,4,0)</f>
        <v>#N/A</v>
      </c>
      <c r="T662" s="23" t="str">
        <f>CONCATENATE(Tabela1[[#This Row],[cdprograma]]," - ",Tabela1[[#This Row],[nmprograma]])</f>
        <v>625 - Valorização dos Profissionais da Educação</v>
      </c>
    </row>
    <row r="663" spans="1:20" x14ac:dyDescent="0.25">
      <c r="A663">
        <v>530025</v>
      </c>
      <c r="B663" t="s">
        <v>238</v>
      </c>
      <c r="C663">
        <v>26</v>
      </c>
      <c r="D663" t="s">
        <v>179</v>
      </c>
      <c r="E663">
        <v>130</v>
      </c>
      <c r="F663" t="s">
        <v>208</v>
      </c>
      <c r="G663">
        <v>81</v>
      </c>
      <c r="H663" t="s">
        <v>860</v>
      </c>
      <c r="I663">
        <v>44</v>
      </c>
      <c r="J663" t="s">
        <v>219</v>
      </c>
      <c r="K663" s="21">
        <v>3200000</v>
      </c>
      <c r="L663" s="21">
        <v>0</v>
      </c>
      <c r="M663" s="21">
        <v>0</v>
      </c>
      <c r="N663" s="21">
        <v>0</v>
      </c>
      <c r="O663" s="21">
        <v>0</v>
      </c>
      <c r="P663" s="22" t="e">
        <f>VLOOKUP(Tabela1[[#This Row],[cdsubacao]],LDO!$B$2:$D$115,3,0)</f>
        <v>#N/A</v>
      </c>
      <c r="Q663" s="22" t="str">
        <f>CONCATENATE(Tabela1[[#This Row],[cdunidadegestora]]," - ",Tabela1[[#This Row],[nmunidadegestora]])</f>
        <v>530025 - Departamento Estadual de Infraestrutura</v>
      </c>
      <c r="R663" s="22" t="str">
        <f>CONCATENATE(Tabela1[[#This Row],[cdfuncao]]," - ",Tabela1[[#This Row],[nmfuncao]])</f>
        <v>26 - Transporte</v>
      </c>
      <c r="S663" s="23" t="e">
        <f>VLOOKUP(Tabela1[[#This Row],[cdsubacao]],LDO!$B$2:$E$115,4,0)</f>
        <v>#N/A</v>
      </c>
      <c r="T663" s="23" t="str">
        <f>CONCATENATE(Tabela1[[#This Row],[cdprograma]]," - ",Tabela1[[#This Row],[nmprograma]])</f>
        <v>130 - Conservação e Segurança Rodoviária</v>
      </c>
    </row>
    <row r="664" spans="1:20" x14ac:dyDescent="0.25">
      <c r="A664">
        <v>410041</v>
      </c>
      <c r="B664" t="s">
        <v>471</v>
      </c>
      <c r="C664">
        <v>4</v>
      </c>
      <c r="D664" t="s">
        <v>169</v>
      </c>
      <c r="E664">
        <v>850</v>
      </c>
      <c r="F664" t="s">
        <v>163</v>
      </c>
      <c r="G664">
        <v>13696</v>
      </c>
      <c r="H664" t="s">
        <v>572</v>
      </c>
      <c r="I664">
        <v>33</v>
      </c>
      <c r="J664" t="s">
        <v>160</v>
      </c>
      <c r="K664" s="21">
        <v>90846</v>
      </c>
      <c r="L664" s="21">
        <v>27393.3</v>
      </c>
      <c r="M664" s="21">
        <v>27393.3</v>
      </c>
      <c r="N664" s="21">
        <v>27393.3</v>
      </c>
      <c r="O664" s="21">
        <v>27393.3</v>
      </c>
      <c r="P664" s="22" t="e">
        <f>VLOOKUP(Tabela1[[#This Row],[cdsubacao]],LDO!$B$2:$D$115,3,0)</f>
        <v>#N/A</v>
      </c>
      <c r="Q664" s="22" t="str">
        <f>CONCATENATE(Tabela1[[#This Row],[cdunidadegestora]]," - ",Tabela1[[#This Row],[nmunidadegestora]])</f>
        <v>410041 - Agência de Desenvolvimento Regional de Xanxerê</v>
      </c>
      <c r="R664" s="22" t="str">
        <f>CONCATENATE(Tabela1[[#This Row],[cdfuncao]]," - ",Tabela1[[#This Row],[nmfuncao]])</f>
        <v>4 - Administração</v>
      </c>
      <c r="S664" s="23" t="e">
        <f>VLOOKUP(Tabela1[[#This Row],[cdsubacao]],LDO!$B$2:$E$115,4,0)</f>
        <v>#N/A</v>
      </c>
      <c r="T66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65" spans="1:20" x14ac:dyDescent="0.25">
      <c r="A665">
        <v>470001</v>
      </c>
      <c r="B665" t="s">
        <v>287</v>
      </c>
      <c r="C665">
        <v>4</v>
      </c>
      <c r="D665" t="s">
        <v>169</v>
      </c>
      <c r="E665">
        <v>870</v>
      </c>
      <c r="F665" t="s">
        <v>320</v>
      </c>
      <c r="G665">
        <v>1054</v>
      </c>
      <c r="H665" t="s">
        <v>861</v>
      </c>
      <c r="I665">
        <v>33</v>
      </c>
      <c r="J665" t="s">
        <v>160</v>
      </c>
      <c r="K665" s="21">
        <v>716993</v>
      </c>
      <c r="L665" s="21">
        <v>440669.11</v>
      </c>
      <c r="M665" s="21">
        <v>440669.11</v>
      </c>
      <c r="N665" s="21">
        <v>440669.11</v>
      </c>
      <c r="O665" s="21">
        <v>440669.11</v>
      </c>
      <c r="P665" s="22" t="e">
        <f>VLOOKUP(Tabela1[[#This Row],[cdsubacao]],LDO!$B$2:$D$115,3,0)</f>
        <v>#N/A</v>
      </c>
      <c r="Q665" s="22" t="str">
        <f>CONCATENATE(Tabela1[[#This Row],[cdunidadegestora]]," - ",Tabela1[[#This Row],[nmunidadegestora]])</f>
        <v>470001 - Secretaria de Estado da Administração</v>
      </c>
      <c r="R665" s="22" t="str">
        <f>CONCATENATE(Tabela1[[#This Row],[cdfuncao]]," - ",Tabela1[[#This Row],[nmfuncao]])</f>
        <v>4 - Administração</v>
      </c>
      <c r="S665" s="23" t="e">
        <f>VLOOKUP(Tabela1[[#This Row],[cdsubacao]],LDO!$B$2:$E$115,4,0)</f>
        <v>#N/A</v>
      </c>
      <c r="T665" s="23" t="str">
        <f>CONCATENATE(Tabela1[[#This Row],[cdprograma]]," - ",Tabela1[[#This Row],[nmprograma]])</f>
        <v>870 - Pensões Especiais</v>
      </c>
    </row>
    <row r="666" spans="1:20" x14ac:dyDescent="0.25">
      <c r="A666">
        <v>530001</v>
      </c>
      <c r="B666" t="s">
        <v>178</v>
      </c>
      <c r="C666">
        <v>26</v>
      </c>
      <c r="D666" t="s">
        <v>179</v>
      </c>
      <c r="E666">
        <v>115</v>
      </c>
      <c r="F666" t="s">
        <v>275</v>
      </c>
      <c r="G666">
        <v>14281</v>
      </c>
      <c r="H666" t="s">
        <v>862</v>
      </c>
      <c r="I666">
        <v>33</v>
      </c>
      <c r="J666" t="s">
        <v>160</v>
      </c>
      <c r="K666" s="21">
        <v>0</v>
      </c>
      <c r="L666" s="21">
        <v>1498449</v>
      </c>
      <c r="M666" s="21">
        <v>1226543.78</v>
      </c>
      <c r="N666" s="21">
        <v>1004074.4</v>
      </c>
      <c r="O666" s="21">
        <v>1004074.4</v>
      </c>
      <c r="P666" s="22" t="e">
        <f>VLOOKUP(Tabela1[[#This Row],[cdsubacao]],LDO!$B$2:$D$115,3,0)</f>
        <v>#N/A</v>
      </c>
      <c r="Q666" s="22" t="str">
        <f>CONCATENATE(Tabela1[[#This Row],[cdunidadegestora]]," - ",Tabela1[[#This Row],[nmunidadegestora]])</f>
        <v>530001 - Secretaria de Estado da Infraestrutura e Mobilidade</v>
      </c>
      <c r="R666" s="22" t="str">
        <f>CONCATENATE(Tabela1[[#This Row],[cdfuncao]]," - ",Tabela1[[#This Row],[nmfuncao]])</f>
        <v>26 - Transporte</v>
      </c>
      <c r="S666" s="23" t="e">
        <f>VLOOKUP(Tabela1[[#This Row],[cdsubacao]],LDO!$B$2:$E$115,4,0)</f>
        <v>#N/A</v>
      </c>
      <c r="T666" s="23" t="str">
        <f>CONCATENATE(Tabela1[[#This Row],[cdprograma]]," - ",Tabela1[[#This Row],[nmprograma]])</f>
        <v>115 - Gestão do Sistema de Transporte Intermunicipal de Pessoas</v>
      </c>
    </row>
    <row r="667" spans="1:20" x14ac:dyDescent="0.25">
      <c r="A667">
        <v>410048</v>
      </c>
      <c r="B667" t="s">
        <v>187</v>
      </c>
      <c r="C667">
        <v>12</v>
      </c>
      <c r="D667" t="s">
        <v>188</v>
      </c>
      <c r="E667">
        <v>610</v>
      </c>
      <c r="F667" t="s">
        <v>189</v>
      </c>
      <c r="G667">
        <v>13856</v>
      </c>
      <c r="H667" t="s">
        <v>798</v>
      </c>
      <c r="I667">
        <v>33</v>
      </c>
      <c r="J667" t="s">
        <v>160</v>
      </c>
      <c r="K667" s="21">
        <v>204257</v>
      </c>
      <c r="L667" s="21">
        <v>0</v>
      </c>
      <c r="M667" s="21">
        <v>0</v>
      </c>
      <c r="N667" s="21">
        <v>0</v>
      </c>
      <c r="O667" s="21">
        <v>0</v>
      </c>
      <c r="P667" s="22" t="e">
        <f>VLOOKUP(Tabela1[[#This Row],[cdsubacao]],LDO!$B$2:$D$115,3,0)</f>
        <v>#N/A</v>
      </c>
      <c r="Q667" s="22" t="str">
        <f>CONCATENATE(Tabela1[[#This Row],[cdunidadegestora]]," - ",Tabela1[[#This Row],[nmunidadegestora]])</f>
        <v>410048 - Agência de Desenvolvimento Regional de Rio do Sul</v>
      </c>
      <c r="R667" s="22" t="str">
        <f>CONCATENATE(Tabela1[[#This Row],[cdfuncao]]," - ",Tabela1[[#This Row],[nmfuncao]])</f>
        <v>12 - Educação</v>
      </c>
      <c r="S667" s="23" t="e">
        <f>VLOOKUP(Tabela1[[#This Row],[cdsubacao]],LDO!$B$2:$E$115,4,0)</f>
        <v>#N/A</v>
      </c>
      <c r="T667" s="23" t="str">
        <f>CONCATENATE(Tabela1[[#This Row],[cdprograma]]," - ",Tabela1[[#This Row],[nmprograma]])</f>
        <v>610 - Educação Básica com Qualidade e Equidade</v>
      </c>
    </row>
    <row r="668" spans="1:20" x14ac:dyDescent="0.25">
      <c r="A668">
        <v>470091</v>
      </c>
      <c r="B668" t="s">
        <v>289</v>
      </c>
      <c r="C668">
        <v>4</v>
      </c>
      <c r="D668" t="s">
        <v>169</v>
      </c>
      <c r="E668">
        <v>855</v>
      </c>
      <c r="F668" t="s">
        <v>312</v>
      </c>
      <c r="G668">
        <v>11604</v>
      </c>
      <c r="H668" t="s">
        <v>863</v>
      </c>
      <c r="I668">
        <v>44</v>
      </c>
      <c r="J668" t="s">
        <v>219</v>
      </c>
      <c r="K668" s="21">
        <v>42305</v>
      </c>
      <c r="L668" s="21">
        <v>42305</v>
      </c>
      <c r="M668" s="21">
        <v>0</v>
      </c>
      <c r="N668" s="21">
        <v>0</v>
      </c>
      <c r="O668" s="21">
        <v>0</v>
      </c>
      <c r="P668" s="22" t="e">
        <f>VLOOKUP(Tabela1[[#This Row],[cdsubacao]],LDO!$B$2:$D$115,3,0)</f>
        <v>#N/A</v>
      </c>
      <c r="Q668" s="22" t="str">
        <f>CONCATENATE(Tabela1[[#This Row],[cdunidadegestora]]," - ",Tabela1[[#This Row],[nmunidadegestora]])</f>
        <v>470091 - Fundo de Materiais, Publicações e Impressos Oficiais</v>
      </c>
      <c r="R668" s="22" t="str">
        <f>CONCATENATE(Tabela1[[#This Row],[cdfuncao]]," - ",Tabela1[[#This Row],[nmfuncao]])</f>
        <v>4 - Administração</v>
      </c>
      <c r="S668" s="23" t="e">
        <f>VLOOKUP(Tabela1[[#This Row],[cdsubacao]],LDO!$B$2:$E$115,4,0)</f>
        <v>#N/A</v>
      </c>
      <c r="T668" s="23" t="str">
        <f>CONCATENATE(Tabela1[[#This Row],[cdprograma]]," - ",Tabela1[[#This Row],[nmprograma]])</f>
        <v>855 - Saúde Ocupacional</v>
      </c>
    </row>
    <row r="669" spans="1:20" x14ac:dyDescent="0.25">
      <c r="A669">
        <v>410053</v>
      </c>
      <c r="B669" t="s">
        <v>457</v>
      </c>
      <c r="C669">
        <v>12</v>
      </c>
      <c r="D669" t="s">
        <v>188</v>
      </c>
      <c r="E669">
        <v>625</v>
      </c>
      <c r="F669" t="s">
        <v>196</v>
      </c>
      <c r="G669">
        <v>13700</v>
      </c>
      <c r="H669" t="s">
        <v>864</v>
      </c>
      <c r="I669">
        <v>33</v>
      </c>
      <c r="J669" t="s">
        <v>160</v>
      </c>
      <c r="K669" s="21">
        <v>267740</v>
      </c>
      <c r="L669" s="21">
        <v>0</v>
      </c>
      <c r="M669" s="21">
        <v>0</v>
      </c>
      <c r="N669" s="21">
        <v>0</v>
      </c>
      <c r="O669" s="21">
        <v>0</v>
      </c>
      <c r="P669" s="22" t="e">
        <f>VLOOKUP(Tabela1[[#This Row],[cdsubacao]],LDO!$B$2:$D$115,3,0)</f>
        <v>#N/A</v>
      </c>
      <c r="Q669" s="22" t="str">
        <f>CONCATENATE(Tabela1[[#This Row],[cdunidadegestora]]," - ",Tabela1[[#This Row],[nmunidadegestora]])</f>
        <v>410053 - Agência de Desenvolvimento Regional de Itajai</v>
      </c>
      <c r="R669" s="22" t="str">
        <f>CONCATENATE(Tabela1[[#This Row],[cdfuncao]]," - ",Tabela1[[#This Row],[nmfuncao]])</f>
        <v>12 - Educação</v>
      </c>
      <c r="S669" s="23" t="e">
        <f>VLOOKUP(Tabela1[[#This Row],[cdsubacao]],LDO!$B$2:$E$115,4,0)</f>
        <v>#N/A</v>
      </c>
      <c r="T669" s="23" t="str">
        <f>CONCATENATE(Tabela1[[#This Row],[cdprograma]]," - ",Tabela1[[#This Row],[nmprograma]])</f>
        <v>625 - Valorização dos Profissionais da Educação</v>
      </c>
    </row>
    <row r="670" spans="1:20" x14ac:dyDescent="0.25">
      <c r="A670">
        <v>410057</v>
      </c>
      <c r="B670" t="s">
        <v>249</v>
      </c>
      <c r="C670">
        <v>12</v>
      </c>
      <c r="D670" t="s">
        <v>188</v>
      </c>
      <c r="E670">
        <v>610</v>
      </c>
      <c r="F670" t="s">
        <v>189</v>
      </c>
      <c r="G670">
        <v>13861</v>
      </c>
      <c r="H670" t="s">
        <v>865</v>
      </c>
      <c r="I670">
        <v>44</v>
      </c>
      <c r="J670" t="s">
        <v>219</v>
      </c>
      <c r="K670" s="21">
        <v>73312</v>
      </c>
      <c r="L670" s="21">
        <v>0</v>
      </c>
      <c r="M670" s="21">
        <v>0</v>
      </c>
      <c r="N670" s="21">
        <v>0</v>
      </c>
      <c r="O670" s="21">
        <v>0</v>
      </c>
      <c r="P670" s="22" t="e">
        <f>VLOOKUP(Tabela1[[#This Row],[cdsubacao]],LDO!$B$2:$D$115,3,0)</f>
        <v>#N/A</v>
      </c>
      <c r="Q670" s="22" t="str">
        <f>CONCATENATE(Tabela1[[#This Row],[cdunidadegestora]]," - ",Tabela1[[#This Row],[nmunidadegestora]])</f>
        <v>410057 - Agência de Desenvolvimento Regional de Araranguá</v>
      </c>
      <c r="R670" s="22" t="str">
        <f>CONCATENATE(Tabela1[[#This Row],[cdfuncao]]," - ",Tabela1[[#This Row],[nmfuncao]])</f>
        <v>12 - Educação</v>
      </c>
      <c r="S670" s="23" t="e">
        <f>VLOOKUP(Tabela1[[#This Row],[cdsubacao]],LDO!$B$2:$E$115,4,0)</f>
        <v>#N/A</v>
      </c>
      <c r="T670" s="23" t="str">
        <f>CONCATENATE(Tabela1[[#This Row],[cdprograma]]," - ",Tabela1[[#This Row],[nmprograma]])</f>
        <v>610 - Educação Básica com Qualidade e Equidade</v>
      </c>
    </row>
    <row r="671" spans="1:20" x14ac:dyDescent="0.25">
      <c r="A671">
        <v>530025</v>
      </c>
      <c r="B671" t="s">
        <v>238</v>
      </c>
      <c r="C671">
        <v>26</v>
      </c>
      <c r="D671" t="s">
        <v>179</v>
      </c>
      <c r="E671">
        <v>110</v>
      </c>
      <c r="F671" t="s">
        <v>1430</v>
      </c>
      <c r="G671">
        <v>8575</v>
      </c>
      <c r="H671" t="s">
        <v>25</v>
      </c>
      <c r="I671">
        <v>33</v>
      </c>
      <c r="J671" t="s">
        <v>160</v>
      </c>
      <c r="K671" s="21">
        <v>0</v>
      </c>
      <c r="L671" s="21">
        <v>1326833.58</v>
      </c>
      <c r="M671" s="21">
        <v>1326833.58</v>
      </c>
      <c r="N671" s="21">
        <v>1326833.58</v>
      </c>
      <c r="O671" s="21">
        <v>1326833.58</v>
      </c>
      <c r="P671" s="22" t="str">
        <f>VLOOKUP(Tabela1[[#This Row],[cdsubacao]],LDO!$B$2:$D$115,3,0)</f>
        <v>LDO</v>
      </c>
      <c r="Q671" s="22" t="str">
        <f>CONCATENATE(Tabela1[[#This Row],[cdunidadegestora]]," - ",Tabela1[[#This Row],[nmunidadegestora]])</f>
        <v>530025 - Departamento Estadual de Infraestrutura</v>
      </c>
      <c r="R671" s="22" t="str">
        <f>CONCATENATE(Tabela1[[#This Row],[cdfuncao]]," - ",Tabela1[[#This Row],[nmfuncao]])</f>
        <v>26 - Transporte</v>
      </c>
      <c r="S671" s="23" t="str">
        <f>VLOOKUP(Tabela1[[#This Row],[cdsubacao]],LDO!$B$2:$E$115,4,0)</f>
        <v>8575 - Apoio ao sistema viário estadual - SIE</v>
      </c>
      <c r="T671" s="23" t="str">
        <f>CONCATENATE(Tabela1[[#This Row],[cdprograma]]," - ",Tabela1[[#This Row],[nmprograma]])</f>
        <v>110 - Construção de Rodovias</v>
      </c>
    </row>
    <row r="672" spans="1:20" x14ac:dyDescent="0.25">
      <c r="A672">
        <v>450022</v>
      </c>
      <c r="B672" t="s">
        <v>358</v>
      </c>
      <c r="C672">
        <v>12</v>
      </c>
      <c r="D672" t="s">
        <v>188</v>
      </c>
      <c r="E672">
        <v>230</v>
      </c>
      <c r="F672" t="s">
        <v>568</v>
      </c>
      <c r="G672">
        <v>3526</v>
      </c>
      <c r="H672" t="s">
        <v>710</v>
      </c>
      <c r="I672">
        <v>33</v>
      </c>
      <c r="J672" t="s">
        <v>160</v>
      </c>
      <c r="K672" s="21">
        <v>400000</v>
      </c>
      <c r="L672" s="21">
        <v>20000</v>
      </c>
      <c r="M672" s="21">
        <v>0</v>
      </c>
      <c r="N672" s="21">
        <v>0</v>
      </c>
      <c r="O672" s="21">
        <v>0</v>
      </c>
      <c r="P672" s="22" t="e">
        <f>VLOOKUP(Tabela1[[#This Row],[cdsubacao]],LDO!$B$2:$D$115,3,0)</f>
        <v>#N/A</v>
      </c>
      <c r="Q672" s="22" t="str">
        <f>CONCATENATE(Tabela1[[#This Row],[cdunidadegestora]]," - ",Tabela1[[#This Row],[nmunidadegestora]])</f>
        <v>450022 - Fundação Universidade do Estado de Santa Catarina</v>
      </c>
      <c r="R672" s="22" t="str">
        <f>CONCATENATE(Tabela1[[#This Row],[cdfuncao]]," - ",Tabela1[[#This Row],[nmfuncao]])</f>
        <v>12 - Educação</v>
      </c>
      <c r="S672" s="23" t="e">
        <f>VLOOKUP(Tabela1[[#This Row],[cdsubacao]],LDO!$B$2:$E$115,4,0)</f>
        <v>#N/A</v>
      </c>
      <c r="T672" s="23" t="str">
        <f>CONCATENATE(Tabela1[[#This Row],[cdprograma]]," - ",Tabela1[[#This Row],[nmprograma]])</f>
        <v>230 - CTI - Fomento à Ciência, Tecnologia e Inovação</v>
      </c>
    </row>
    <row r="673" spans="1:20" x14ac:dyDescent="0.25">
      <c r="A673">
        <v>540096</v>
      </c>
      <c r="B673" t="s">
        <v>235</v>
      </c>
      <c r="C673">
        <v>14</v>
      </c>
      <c r="D673" t="s">
        <v>216</v>
      </c>
      <c r="E673">
        <v>101</v>
      </c>
      <c r="F673" t="s">
        <v>254</v>
      </c>
      <c r="G673">
        <v>12541</v>
      </c>
      <c r="H673" t="s">
        <v>866</v>
      </c>
      <c r="I673">
        <v>44</v>
      </c>
      <c r="J673" t="s">
        <v>219</v>
      </c>
      <c r="K673" s="21">
        <v>5000000</v>
      </c>
      <c r="L673" s="21">
        <v>13644955.029999999</v>
      </c>
      <c r="M673" s="21">
        <v>4821007.32</v>
      </c>
      <c r="N673" s="21">
        <v>4821007.32</v>
      </c>
      <c r="O673" s="21">
        <v>4821007.32</v>
      </c>
      <c r="P673" s="22" t="str">
        <f>VLOOKUP(Tabela1[[#This Row],[cdsubacao]],LDO!$B$2:$D$115,3,0)</f>
        <v>LDO</v>
      </c>
      <c r="Q673" s="22" t="str">
        <f>CONCATENATE(Tabela1[[#This Row],[cdunidadegestora]]," - ",Tabela1[[#This Row],[nmunidadegestora]])</f>
        <v>540096 - Fundo Penitenciário do Estado de Santa Catarina - FUPESC</v>
      </c>
      <c r="R673" s="22" t="str">
        <f>CONCATENATE(Tabela1[[#This Row],[cdfuncao]]," - ",Tabela1[[#This Row],[nmfuncao]])</f>
        <v>14 - Direitos da Cidadania</v>
      </c>
      <c r="S673" s="23" t="str">
        <f>VLOOKUP(Tabela1[[#This Row],[cdsubacao]],LDO!$B$2:$E$115,4,0)</f>
        <v>12541 - Construção presídio feminino de Tubarão</v>
      </c>
      <c r="T673" s="23" t="str">
        <f>CONCATENATE(Tabela1[[#This Row],[cdprograma]]," - ",Tabela1[[#This Row],[nmprograma]])</f>
        <v>101 - Acelera Santa Catarina</v>
      </c>
    </row>
    <row r="674" spans="1:20" x14ac:dyDescent="0.25">
      <c r="A674">
        <v>410039</v>
      </c>
      <c r="B674" t="s">
        <v>498</v>
      </c>
      <c r="C674">
        <v>12</v>
      </c>
      <c r="D674" t="s">
        <v>188</v>
      </c>
      <c r="E674">
        <v>625</v>
      </c>
      <c r="F674" t="s">
        <v>196</v>
      </c>
      <c r="G674">
        <v>13668</v>
      </c>
      <c r="H674" t="s">
        <v>867</v>
      </c>
      <c r="I674">
        <v>33</v>
      </c>
      <c r="J674" t="s">
        <v>160</v>
      </c>
      <c r="K674" s="21">
        <v>146088</v>
      </c>
      <c r="L674" s="21">
        <v>24595.97</v>
      </c>
      <c r="M674" s="21">
        <v>24595.97</v>
      </c>
      <c r="N674" s="21">
        <v>24595.97</v>
      </c>
      <c r="O674" s="21">
        <v>24595.97</v>
      </c>
      <c r="P674" s="22" t="e">
        <f>VLOOKUP(Tabela1[[#This Row],[cdsubacao]],LDO!$B$2:$D$115,3,0)</f>
        <v>#N/A</v>
      </c>
      <c r="Q674" s="22" t="str">
        <f>CONCATENATE(Tabela1[[#This Row],[cdunidadegestora]]," - ",Tabela1[[#This Row],[nmunidadegestora]])</f>
        <v>410039 - Agência de Desenvolvimento Regional de São Lourenço do Oeste</v>
      </c>
      <c r="R674" s="22" t="str">
        <f>CONCATENATE(Tabela1[[#This Row],[cdfuncao]]," - ",Tabela1[[#This Row],[nmfuncao]])</f>
        <v>12 - Educação</v>
      </c>
      <c r="S674" s="23" t="e">
        <f>VLOOKUP(Tabela1[[#This Row],[cdsubacao]],LDO!$B$2:$E$115,4,0)</f>
        <v>#N/A</v>
      </c>
      <c r="T674" s="23" t="str">
        <f>CONCATENATE(Tabela1[[#This Row],[cdprograma]]," - ",Tabela1[[#This Row],[nmprograma]])</f>
        <v>625 - Valorização dos Profissionais da Educação</v>
      </c>
    </row>
    <row r="675" spans="1:20" x14ac:dyDescent="0.25">
      <c r="A675">
        <v>410059</v>
      </c>
      <c r="B675" t="s">
        <v>408</v>
      </c>
      <c r="C675">
        <v>10</v>
      </c>
      <c r="D675" t="s">
        <v>158</v>
      </c>
      <c r="E675">
        <v>400</v>
      </c>
      <c r="F675" t="s">
        <v>166</v>
      </c>
      <c r="G675">
        <v>11481</v>
      </c>
      <c r="H675" t="s">
        <v>186</v>
      </c>
      <c r="I675">
        <v>33</v>
      </c>
      <c r="J675" t="s">
        <v>160</v>
      </c>
      <c r="K675" s="21">
        <v>0</v>
      </c>
      <c r="L675" s="21">
        <v>2708.53</v>
      </c>
      <c r="M675" s="21">
        <v>2708.53</v>
      </c>
      <c r="N675" s="21">
        <v>2708.53</v>
      </c>
      <c r="O675" s="21">
        <v>2708.53</v>
      </c>
      <c r="P675" s="22" t="e">
        <f>VLOOKUP(Tabela1[[#This Row],[cdsubacao]],LDO!$B$2:$D$115,3,0)</f>
        <v>#N/A</v>
      </c>
      <c r="Q675" s="22" t="str">
        <f>CONCATENATE(Tabela1[[#This Row],[cdunidadegestora]]," - ",Tabela1[[#This Row],[nmunidadegestora]])</f>
        <v>410059 - Agência de Desenvolvimento Regional de Jaraguá do Sul</v>
      </c>
      <c r="R675" s="22" t="str">
        <f>CONCATENATE(Tabela1[[#This Row],[cdfuncao]]," - ",Tabela1[[#This Row],[nmfuncao]])</f>
        <v>10 - Saúde</v>
      </c>
      <c r="S675" s="23" t="e">
        <f>VLOOKUP(Tabela1[[#This Row],[cdsubacao]],LDO!$B$2:$E$115,4,0)</f>
        <v>#N/A</v>
      </c>
      <c r="T675" s="23" t="str">
        <f>CONCATENATE(Tabela1[[#This Row],[cdprograma]]," - ",Tabela1[[#This Row],[nmprograma]])</f>
        <v>400 - Gestão do SUS</v>
      </c>
    </row>
    <row r="676" spans="1:20" x14ac:dyDescent="0.25">
      <c r="A676">
        <v>440023</v>
      </c>
      <c r="B676" t="s">
        <v>202</v>
      </c>
      <c r="C676">
        <v>18</v>
      </c>
      <c r="D676" t="s">
        <v>192</v>
      </c>
      <c r="E676">
        <v>350</v>
      </c>
      <c r="F676" t="s">
        <v>282</v>
      </c>
      <c r="G676">
        <v>7658</v>
      </c>
      <c r="H676" t="s">
        <v>731</v>
      </c>
      <c r="I676">
        <v>33</v>
      </c>
      <c r="J676" t="s">
        <v>160</v>
      </c>
      <c r="K676" s="21">
        <v>0</v>
      </c>
      <c r="L676" s="21">
        <v>14009.25</v>
      </c>
      <c r="M676" s="21">
        <v>14009.25</v>
      </c>
      <c r="N676" s="21">
        <v>14009.25</v>
      </c>
      <c r="O676" s="21">
        <v>14009.25</v>
      </c>
      <c r="P676" s="22" t="str">
        <f>VLOOKUP(Tabela1[[#This Row],[cdsubacao]],LDO!$B$2:$D$115,3,0)</f>
        <v>LDO</v>
      </c>
      <c r="Q676" s="22" t="str">
        <f>CONCATENATE(Tabela1[[#This Row],[cdunidadegestora]]," - ",Tabela1[[#This Row],[nmunidadegestora]])</f>
        <v>440023 - Empresa de Pesquisa Agropecuária e Extensão Rural de Santa Catarina S.A.</v>
      </c>
      <c r="R676" s="22" t="str">
        <f>CONCATENATE(Tabela1[[#This Row],[cdfuncao]]," - ",Tabela1[[#This Row],[nmfuncao]])</f>
        <v>18 - Gestão Ambiental</v>
      </c>
      <c r="S676" s="23" t="str">
        <f>VLOOKUP(Tabela1[[#This Row],[cdsubacao]],LDO!$B$2:$E$115,4,0)</f>
        <v>7658 - Fortalecimento dos comitês de gerenciamento de bacias hidrográficas - SDS</v>
      </c>
      <c r="T676" s="23" t="str">
        <f>CONCATENATE(Tabela1[[#This Row],[cdprograma]]," - ",Tabela1[[#This Row],[nmprograma]])</f>
        <v>350 - Gestão dos Recursos Hídricos</v>
      </c>
    </row>
    <row r="677" spans="1:20" x14ac:dyDescent="0.25">
      <c r="A677">
        <v>160097</v>
      </c>
      <c r="B677" t="s">
        <v>181</v>
      </c>
      <c r="C677">
        <v>2</v>
      </c>
      <c r="D677" t="s">
        <v>349</v>
      </c>
      <c r="E677">
        <v>930</v>
      </c>
      <c r="F677" t="s">
        <v>350</v>
      </c>
      <c r="G677">
        <v>14039</v>
      </c>
      <c r="H677" t="s">
        <v>868</v>
      </c>
      <c r="I677">
        <v>44</v>
      </c>
      <c r="J677" t="s">
        <v>219</v>
      </c>
      <c r="K677" s="21">
        <v>0</v>
      </c>
      <c r="L677" s="21">
        <v>57917.16</v>
      </c>
      <c r="M677" s="21">
        <v>57917.16</v>
      </c>
      <c r="N677" s="21">
        <v>0</v>
      </c>
      <c r="O677" s="21">
        <v>0</v>
      </c>
      <c r="P677" s="22" t="e">
        <f>VLOOKUP(Tabela1[[#This Row],[cdsubacao]],LDO!$B$2:$D$115,3,0)</f>
        <v>#N/A</v>
      </c>
      <c r="Q677" s="22" t="str">
        <f>CONCATENATE(Tabela1[[#This Row],[cdunidadegestora]]," - ",Tabela1[[#This Row],[nmunidadegestora]])</f>
        <v>160097 - Fundo de Melhoria da Polícia Militar</v>
      </c>
      <c r="R677" s="22" t="str">
        <f>CONCATENATE(Tabela1[[#This Row],[cdfuncao]]," - ",Tabela1[[#This Row],[nmfuncao]])</f>
        <v>2 - Judiciária</v>
      </c>
      <c r="S677" s="23" t="e">
        <f>VLOOKUP(Tabela1[[#This Row],[cdsubacao]],LDO!$B$2:$E$115,4,0)</f>
        <v>#N/A</v>
      </c>
      <c r="T677" s="23" t="str">
        <f>CONCATENATE(Tabela1[[#This Row],[cdprograma]]," - ",Tabela1[[#This Row],[nmprograma]])</f>
        <v>930 - Gestão Administrativa - Poder Judiciário</v>
      </c>
    </row>
    <row r="678" spans="1:20" x14ac:dyDescent="0.25">
      <c r="A678">
        <v>160084</v>
      </c>
      <c r="B678" t="s">
        <v>370</v>
      </c>
      <c r="C678">
        <v>4</v>
      </c>
      <c r="D678" t="s">
        <v>169</v>
      </c>
      <c r="E678">
        <v>900</v>
      </c>
      <c r="F678" t="s">
        <v>176</v>
      </c>
      <c r="G678">
        <v>12753</v>
      </c>
      <c r="H678" t="s">
        <v>396</v>
      </c>
      <c r="I678">
        <v>44</v>
      </c>
      <c r="J678" t="s">
        <v>219</v>
      </c>
      <c r="K678" s="21">
        <v>0</v>
      </c>
      <c r="L678" s="21">
        <v>153429.74</v>
      </c>
      <c r="M678" s="21">
        <v>153429.74</v>
      </c>
      <c r="N678" s="21">
        <v>0</v>
      </c>
      <c r="O678" s="21">
        <v>0</v>
      </c>
      <c r="P678" s="22" t="e">
        <f>VLOOKUP(Tabela1[[#This Row],[cdsubacao]],LDO!$B$2:$D$115,3,0)</f>
        <v>#N/A</v>
      </c>
      <c r="Q678" s="22" t="str">
        <f>CONCATENATE(Tabela1[[#This Row],[cdunidadegestora]]," - ",Tabela1[[#This Row],[nmunidadegestora]])</f>
        <v>160084 - Fundo de Melhoria da Polícia Civil</v>
      </c>
      <c r="R678" s="22" t="str">
        <f>CONCATENATE(Tabela1[[#This Row],[cdfuncao]]," - ",Tabela1[[#This Row],[nmfuncao]])</f>
        <v>4 - Administração</v>
      </c>
      <c r="S678" s="23" t="e">
        <f>VLOOKUP(Tabela1[[#This Row],[cdsubacao]],LDO!$B$2:$E$115,4,0)</f>
        <v>#N/A</v>
      </c>
      <c r="T678" s="23" t="str">
        <f>CONCATENATE(Tabela1[[#This Row],[cdprograma]]," - ",Tabela1[[#This Row],[nmprograma]])</f>
        <v>900 - Gestão Administrativa - Poder Executivo</v>
      </c>
    </row>
    <row r="679" spans="1:20" x14ac:dyDescent="0.25">
      <c r="A679">
        <v>440023</v>
      </c>
      <c r="B679" t="s">
        <v>202</v>
      </c>
      <c r="C679">
        <v>18</v>
      </c>
      <c r="D679" t="s">
        <v>192</v>
      </c>
      <c r="E679">
        <v>350</v>
      </c>
      <c r="F679" t="s">
        <v>282</v>
      </c>
      <c r="G679">
        <v>6488</v>
      </c>
      <c r="H679" t="s">
        <v>678</v>
      </c>
      <c r="I679">
        <v>44</v>
      </c>
      <c r="J679" t="s">
        <v>219</v>
      </c>
      <c r="K679" s="21">
        <v>0</v>
      </c>
      <c r="L679" s="21">
        <v>299880.52</v>
      </c>
      <c r="M679" s="21">
        <v>299880.40000000002</v>
      </c>
      <c r="N679" s="21">
        <v>299880.40000000002</v>
      </c>
      <c r="O679" s="21">
        <v>249365.8</v>
      </c>
      <c r="P679" s="22" t="e">
        <f>VLOOKUP(Tabela1[[#This Row],[cdsubacao]],LDO!$B$2:$D$115,3,0)</f>
        <v>#N/A</v>
      </c>
      <c r="Q679" s="22" t="str">
        <f>CONCATENATE(Tabela1[[#This Row],[cdunidadegestora]]," - ",Tabela1[[#This Row],[nmunidadegestora]])</f>
        <v>440023 - Empresa de Pesquisa Agropecuária e Extensão Rural de Santa Catarina S.A.</v>
      </c>
      <c r="R679" s="22" t="str">
        <f>CONCATENATE(Tabela1[[#This Row],[cdfuncao]]," - ",Tabela1[[#This Row],[nmfuncao]])</f>
        <v>18 - Gestão Ambiental</v>
      </c>
      <c r="S679" s="23" t="e">
        <f>VLOOKUP(Tabela1[[#This Row],[cdsubacao]],LDO!$B$2:$E$115,4,0)</f>
        <v>#N/A</v>
      </c>
      <c r="T679" s="23" t="str">
        <f>CONCATENATE(Tabela1[[#This Row],[cdprograma]]," - ",Tabela1[[#This Row],[nmprograma]])</f>
        <v>350 - Gestão dos Recursos Hídricos</v>
      </c>
    </row>
    <row r="680" spans="1:20" x14ac:dyDescent="0.25">
      <c r="A680">
        <v>450001</v>
      </c>
      <c r="B680" t="s">
        <v>318</v>
      </c>
      <c r="C680">
        <v>12</v>
      </c>
      <c r="D680" t="s">
        <v>188</v>
      </c>
      <c r="E680">
        <v>610</v>
      </c>
      <c r="F680" t="s">
        <v>189</v>
      </c>
      <c r="G680">
        <v>6291</v>
      </c>
      <c r="H680" t="s">
        <v>869</v>
      </c>
      <c r="I680">
        <v>44</v>
      </c>
      <c r="J680" t="s">
        <v>219</v>
      </c>
      <c r="K680" s="21">
        <v>300000</v>
      </c>
      <c r="L680" s="21">
        <v>1300000</v>
      </c>
      <c r="M680" s="21">
        <v>0</v>
      </c>
      <c r="N680" s="21">
        <v>0</v>
      </c>
      <c r="O680" s="21">
        <v>0</v>
      </c>
      <c r="P680" s="22" t="e">
        <f>VLOOKUP(Tabela1[[#This Row],[cdsubacao]],LDO!$B$2:$D$115,3,0)</f>
        <v>#N/A</v>
      </c>
      <c r="Q680" s="22" t="str">
        <f>CONCATENATE(Tabela1[[#This Row],[cdunidadegestora]]," - ",Tabela1[[#This Row],[nmunidadegestora]])</f>
        <v>450001 - Secretaria de Estado da Educação</v>
      </c>
      <c r="R680" s="22" t="str">
        <f>CONCATENATE(Tabela1[[#This Row],[cdfuncao]]," - ",Tabela1[[#This Row],[nmfuncao]])</f>
        <v>12 - Educação</v>
      </c>
      <c r="S680" s="23" t="e">
        <f>VLOOKUP(Tabela1[[#This Row],[cdsubacao]],LDO!$B$2:$E$115,4,0)</f>
        <v>#N/A</v>
      </c>
      <c r="T680" s="23" t="str">
        <f>CONCATENATE(Tabela1[[#This Row],[cdprograma]]," - ",Tabela1[[#This Row],[nmprograma]])</f>
        <v>610 - Educação Básica com Qualidade e Equidade</v>
      </c>
    </row>
    <row r="681" spans="1:20" x14ac:dyDescent="0.25">
      <c r="A681">
        <v>410058</v>
      </c>
      <c r="B681" t="s">
        <v>243</v>
      </c>
      <c r="C681">
        <v>12</v>
      </c>
      <c r="D681" t="s">
        <v>188</v>
      </c>
      <c r="E681">
        <v>610</v>
      </c>
      <c r="F681" t="s">
        <v>189</v>
      </c>
      <c r="G681">
        <v>13906</v>
      </c>
      <c r="H681" t="s">
        <v>870</v>
      </c>
      <c r="I681">
        <v>33</v>
      </c>
      <c r="J681" t="s">
        <v>160</v>
      </c>
      <c r="K681" s="21">
        <v>8575876</v>
      </c>
      <c r="L681" s="21">
        <v>0</v>
      </c>
      <c r="M681" s="21">
        <v>0</v>
      </c>
      <c r="N681" s="21">
        <v>0</v>
      </c>
      <c r="O681" s="21">
        <v>0</v>
      </c>
      <c r="P681" s="22" t="e">
        <f>VLOOKUP(Tabela1[[#This Row],[cdsubacao]],LDO!$B$2:$D$115,3,0)</f>
        <v>#N/A</v>
      </c>
      <c r="Q681" s="22" t="str">
        <f>CONCATENATE(Tabela1[[#This Row],[cdunidadegestora]]," - ",Tabela1[[#This Row],[nmunidadegestora]])</f>
        <v>410058 - Agência de Desenvolvimento Regional de Joinville</v>
      </c>
      <c r="R681" s="22" t="str">
        <f>CONCATENATE(Tabela1[[#This Row],[cdfuncao]]," - ",Tabela1[[#This Row],[nmfuncao]])</f>
        <v>12 - Educação</v>
      </c>
      <c r="S681" s="23" t="e">
        <f>VLOOKUP(Tabela1[[#This Row],[cdsubacao]],LDO!$B$2:$E$115,4,0)</f>
        <v>#N/A</v>
      </c>
      <c r="T681" s="23" t="str">
        <f>CONCATENATE(Tabela1[[#This Row],[cdprograma]]," - ",Tabela1[[#This Row],[nmprograma]])</f>
        <v>610 - Educação Básica com Qualidade e Equidade</v>
      </c>
    </row>
    <row r="682" spans="1:20" x14ac:dyDescent="0.25">
      <c r="A682">
        <v>440093</v>
      </c>
      <c r="B682" t="s">
        <v>220</v>
      </c>
      <c r="C682">
        <v>20</v>
      </c>
      <c r="D682" t="s">
        <v>203</v>
      </c>
      <c r="E682">
        <v>320</v>
      </c>
      <c r="F682" t="s">
        <v>221</v>
      </c>
      <c r="G682">
        <v>11385</v>
      </c>
      <c r="H682" t="s">
        <v>871</v>
      </c>
      <c r="I682">
        <v>33</v>
      </c>
      <c r="J682" t="s">
        <v>160</v>
      </c>
      <c r="K682" s="21">
        <v>10000</v>
      </c>
      <c r="L682" s="21">
        <v>10000</v>
      </c>
      <c r="M682" s="21">
        <v>0</v>
      </c>
      <c r="N682" s="21">
        <v>0</v>
      </c>
      <c r="O682" s="21">
        <v>0</v>
      </c>
      <c r="P682" s="22" t="e">
        <f>VLOOKUP(Tabela1[[#This Row],[cdsubacao]],LDO!$B$2:$D$115,3,0)</f>
        <v>#N/A</v>
      </c>
      <c r="Q682" s="22" t="str">
        <f>CONCATENATE(Tabela1[[#This Row],[cdunidadegestora]]," - ",Tabela1[[#This Row],[nmunidadegestora]])</f>
        <v>440093 - Fundo Estadual de Desenvolvimento Rural</v>
      </c>
      <c r="R682" s="22" t="str">
        <f>CONCATENATE(Tabela1[[#This Row],[cdfuncao]]," - ",Tabela1[[#This Row],[nmfuncao]])</f>
        <v>20 - Agricultura</v>
      </c>
      <c r="S682" s="23" t="e">
        <f>VLOOKUP(Tabela1[[#This Row],[cdsubacao]],LDO!$B$2:$E$115,4,0)</f>
        <v>#N/A</v>
      </c>
      <c r="T682" s="23" t="str">
        <f>CONCATENATE(Tabela1[[#This Row],[cdprograma]]," - ",Tabela1[[#This Row],[nmprograma]])</f>
        <v>320 - Agricultura Familiar</v>
      </c>
    </row>
    <row r="683" spans="1:20" x14ac:dyDescent="0.25">
      <c r="A683">
        <v>450021</v>
      </c>
      <c r="B683" t="s">
        <v>250</v>
      </c>
      <c r="C683">
        <v>4</v>
      </c>
      <c r="D683" t="s">
        <v>169</v>
      </c>
      <c r="E683">
        <v>900</v>
      </c>
      <c r="F683" t="s">
        <v>176</v>
      </c>
      <c r="G683">
        <v>12753</v>
      </c>
      <c r="H683" t="s">
        <v>396</v>
      </c>
      <c r="I683">
        <v>44</v>
      </c>
      <c r="J683" t="s">
        <v>219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2" t="e">
        <f>VLOOKUP(Tabela1[[#This Row],[cdsubacao]],LDO!$B$2:$D$115,3,0)</f>
        <v>#N/A</v>
      </c>
      <c r="Q683" s="22" t="str">
        <f>CONCATENATE(Tabela1[[#This Row],[cdunidadegestora]]," - ",Tabela1[[#This Row],[nmunidadegestora]])</f>
        <v>450021 - Fundação Catarinense de Educação Especial</v>
      </c>
      <c r="R683" s="22" t="str">
        <f>CONCATENATE(Tabela1[[#This Row],[cdfuncao]]," - ",Tabela1[[#This Row],[nmfuncao]])</f>
        <v>4 - Administração</v>
      </c>
      <c r="S683" s="23" t="e">
        <f>VLOOKUP(Tabela1[[#This Row],[cdsubacao]],LDO!$B$2:$E$115,4,0)</f>
        <v>#N/A</v>
      </c>
      <c r="T683" s="23" t="str">
        <f>CONCATENATE(Tabela1[[#This Row],[cdprograma]]," - ",Tabela1[[#This Row],[nmprograma]])</f>
        <v>900 - Gestão Administrativa - Poder Executivo</v>
      </c>
    </row>
    <row r="684" spans="1:20" x14ac:dyDescent="0.25">
      <c r="A684">
        <v>230023</v>
      </c>
      <c r="B684" t="s">
        <v>439</v>
      </c>
      <c r="C684">
        <v>23</v>
      </c>
      <c r="D684" t="s">
        <v>258</v>
      </c>
      <c r="E684">
        <v>900</v>
      </c>
      <c r="F684" t="s">
        <v>176</v>
      </c>
      <c r="G684">
        <v>4605</v>
      </c>
      <c r="H684" t="s">
        <v>680</v>
      </c>
      <c r="I684">
        <v>33</v>
      </c>
      <c r="J684" t="s">
        <v>160</v>
      </c>
      <c r="K684" s="21">
        <v>4970</v>
      </c>
      <c r="L684" s="21">
        <v>0</v>
      </c>
      <c r="M684" s="21">
        <v>0</v>
      </c>
      <c r="N684" s="21">
        <v>0</v>
      </c>
      <c r="O684" s="21">
        <v>0</v>
      </c>
      <c r="P684" s="22" t="e">
        <f>VLOOKUP(Tabela1[[#This Row],[cdsubacao]],LDO!$B$2:$D$115,3,0)</f>
        <v>#N/A</v>
      </c>
      <c r="Q684" s="22" t="str">
        <f>CONCATENATE(Tabela1[[#This Row],[cdunidadegestora]]," - ",Tabela1[[#This Row],[nmunidadegestora]])</f>
        <v>230023 - Santa Catarina Turismo S.A.</v>
      </c>
      <c r="R684" s="22" t="str">
        <f>CONCATENATE(Tabela1[[#This Row],[cdfuncao]]," - ",Tabela1[[#This Row],[nmfuncao]])</f>
        <v>23 - Comércio e Serviços</v>
      </c>
      <c r="S684" s="23" t="e">
        <f>VLOOKUP(Tabela1[[#This Row],[cdsubacao]],LDO!$B$2:$E$115,4,0)</f>
        <v>#N/A</v>
      </c>
      <c r="T684" s="23" t="str">
        <f>CONCATENATE(Tabela1[[#This Row],[cdprograma]]," - ",Tabela1[[#This Row],[nmprograma]])</f>
        <v>900 - Gestão Administrativa - Poder Executivo</v>
      </c>
    </row>
    <row r="685" spans="1:20" x14ac:dyDescent="0.25">
      <c r="A685">
        <v>410045</v>
      </c>
      <c r="B685" t="s">
        <v>534</v>
      </c>
      <c r="C685">
        <v>12</v>
      </c>
      <c r="D685" t="s">
        <v>188</v>
      </c>
      <c r="E685">
        <v>610</v>
      </c>
      <c r="F685" t="s">
        <v>189</v>
      </c>
      <c r="G685">
        <v>13787</v>
      </c>
      <c r="H685" t="s">
        <v>545</v>
      </c>
      <c r="I685">
        <v>44</v>
      </c>
      <c r="J685" t="s">
        <v>219</v>
      </c>
      <c r="K685" s="21">
        <v>28410</v>
      </c>
      <c r="L685" s="21">
        <v>0</v>
      </c>
      <c r="M685" s="21">
        <v>0</v>
      </c>
      <c r="N685" s="21">
        <v>0</v>
      </c>
      <c r="O685" s="21">
        <v>0</v>
      </c>
      <c r="P685" s="22" t="e">
        <f>VLOOKUP(Tabela1[[#This Row],[cdsubacao]],LDO!$B$2:$D$115,3,0)</f>
        <v>#N/A</v>
      </c>
      <c r="Q685" s="22" t="str">
        <f>CONCATENATE(Tabela1[[#This Row],[cdunidadegestora]]," - ",Tabela1[[#This Row],[nmunidadegestora]])</f>
        <v>410045 - Agência de Desenvolvimento Regional de Videira</v>
      </c>
      <c r="R685" s="22" t="str">
        <f>CONCATENATE(Tabela1[[#This Row],[cdfuncao]]," - ",Tabela1[[#This Row],[nmfuncao]])</f>
        <v>12 - Educação</v>
      </c>
      <c r="S685" s="23" t="e">
        <f>VLOOKUP(Tabela1[[#This Row],[cdsubacao]],LDO!$B$2:$E$115,4,0)</f>
        <v>#N/A</v>
      </c>
      <c r="T685" s="23" t="str">
        <f>CONCATENATE(Tabela1[[#This Row],[cdprograma]]," - ",Tabela1[[#This Row],[nmprograma]])</f>
        <v>610 - Educação Básica com Qualidade e Equidade</v>
      </c>
    </row>
    <row r="686" spans="1:20" x14ac:dyDescent="0.25">
      <c r="A686">
        <v>410037</v>
      </c>
      <c r="B686" t="s">
        <v>195</v>
      </c>
      <c r="C686">
        <v>4</v>
      </c>
      <c r="D686" t="s">
        <v>169</v>
      </c>
      <c r="E686">
        <v>850</v>
      </c>
      <c r="F686" t="s">
        <v>163</v>
      </c>
      <c r="G686">
        <v>13612</v>
      </c>
      <c r="H686" t="s">
        <v>872</v>
      </c>
      <c r="I686">
        <v>33</v>
      </c>
      <c r="J686" t="s">
        <v>160</v>
      </c>
      <c r="K686" s="21">
        <v>35800</v>
      </c>
      <c r="L686" s="21">
        <v>0</v>
      </c>
      <c r="M686" s="21">
        <v>0</v>
      </c>
      <c r="N686" s="21">
        <v>0</v>
      </c>
      <c r="O686" s="21">
        <v>0</v>
      </c>
      <c r="P686" s="22" t="e">
        <f>VLOOKUP(Tabela1[[#This Row],[cdsubacao]],LDO!$B$2:$D$115,3,0)</f>
        <v>#N/A</v>
      </c>
      <c r="Q686" s="22" t="str">
        <f>CONCATENATE(Tabela1[[#This Row],[cdunidadegestora]]," - ",Tabela1[[#This Row],[nmunidadegestora]])</f>
        <v>410037 - Agência de Desenvolvimento Regional de São Miguel do Oeste</v>
      </c>
      <c r="R686" s="22" t="str">
        <f>CONCATENATE(Tabela1[[#This Row],[cdfuncao]]," - ",Tabela1[[#This Row],[nmfuncao]])</f>
        <v>4 - Administração</v>
      </c>
      <c r="S686" s="23" t="e">
        <f>VLOOKUP(Tabela1[[#This Row],[cdsubacao]],LDO!$B$2:$E$115,4,0)</f>
        <v>#N/A</v>
      </c>
      <c r="T68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87" spans="1:20" x14ac:dyDescent="0.25">
      <c r="A687">
        <v>530001</v>
      </c>
      <c r="B687" t="s">
        <v>178</v>
      </c>
      <c r="C687">
        <v>26</v>
      </c>
      <c r="D687" t="s">
        <v>179</v>
      </c>
      <c r="E687">
        <v>110</v>
      </c>
      <c r="F687" t="s">
        <v>228</v>
      </c>
      <c r="G687">
        <v>14441</v>
      </c>
      <c r="H687" t="s">
        <v>873</v>
      </c>
      <c r="I687">
        <v>44</v>
      </c>
      <c r="J687" t="s">
        <v>219</v>
      </c>
      <c r="K687" s="21">
        <v>0</v>
      </c>
      <c r="L687" s="21">
        <v>15000000</v>
      </c>
      <c r="M687" s="21">
        <v>0</v>
      </c>
      <c r="N687" s="21">
        <v>0</v>
      </c>
      <c r="O687" s="21">
        <v>0</v>
      </c>
      <c r="P687" s="22" t="e">
        <f>VLOOKUP(Tabela1[[#This Row],[cdsubacao]],LDO!$B$2:$D$115,3,0)</f>
        <v>#N/A</v>
      </c>
      <c r="Q687" s="22" t="str">
        <f>CONCATENATE(Tabela1[[#This Row],[cdunidadegestora]]," - ",Tabela1[[#This Row],[nmunidadegestora]])</f>
        <v>530001 - Secretaria de Estado da Infraestrutura e Mobilidade</v>
      </c>
      <c r="R687" s="22" t="str">
        <f>CONCATENATE(Tabela1[[#This Row],[cdfuncao]]," - ",Tabela1[[#This Row],[nmfuncao]])</f>
        <v>26 - Transporte</v>
      </c>
      <c r="S687" s="23" t="e">
        <f>VLOOKUP(Tabela1[[#This Row],[cdsubacao]],LDO!$B$2:$E$115,4,0)</f>
        <v>#N/A</v>
      </c>
      <c r="T687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688" spans="1:20" x14ac:dyDescent="0.25">
      <c r="A688">
        <v>410059</v>
      </c>
      <c r="B688" t="s">
        <v>408</v>
      </c>
      <c r="C688">
        <v>4</v>
      </c>
      <c r="D688" t="s">
        <v>169</v>
      </c>
      <c r="E688">
        <v>900</v>
      </c>
      <c r="F688" t="s">
        <v>176</v>
      </c>
      <c r="G688">
        <v>13956</v>
      </c>
      <c r="H688" t="s">
        <v>874</v>
      </c>
      <c r="I688">
        <v>44</v>
      </c>
      <c r="J688" t="s">
        <v>219</v>
      </c>
      <c r="K688" s="21">
        <v>25000</v>
      </c>
      <c r="L688" s="21">
        <v>0</v>
      </c>
      <c r="M688" s="21">
        <v>0</v>
      </c>
      <c r="N688" s="21">
        <v>0</v>
      </c>
      <c r="O688" s="21">
        <v>0</v>
      </c>
      <c r="P688" s="22" t="e">
        <f>VLOOKUP(Tabela1[[#This Row],[cdsubacao]],LDO!$B$2:$D$115,3,0)</f>
        <v>#N/A</v>
      </c>
      <c r="Q688" s="22" t="str">
        <f>CONCATENATE(Tabela1[[#This Row],[cdunidadegestora]]," - ",Tabela1[[#This Row],[nmunidadegestora]])</f>
        <v>410059 - Agência de Desenvolvimento Regional de Jaraguá do Sul</v>
      </c>
      <c r="R688" s="22" t="str">
        <f>CONCATENATE(Tabela1[[#This Row],[cdfuncao]]," - ",Tabela1[[#This Row],[nmfuncao]])</f>
        <v>4 - Administração</v>
      </c>
      <c r="S688" s="23" t="e">
        <f>VLOOKUP(Tabela1[[#This Row],[cdsubacao]],LDO!$B$2:$E$115,4,0)</f>
        <v>#N/A</v>
      </c>
      <c r="T688" s="23" t="str">
        <f>CONCATENATE(Tabela1[[#This Row],[cdprograma]]," - ",Tabela1[[#This Row],[nmprograma]])</f>
        <v>900 - Gestão Administrativa - Poder Executivo</v>
      </c>
    </row>
    <row r="689" spans="1:20" x14ac:dyDescent="0.25">
      <c r="A689">
        <v>410045</v>
      </c>
      <c r="B689" t="s">
        <v>534</v>
      </c>
      <c r="C689">
        <v>12</v>
      </c>
      <c r="D689" t="s">
        <v>188</v>
      </c>
      <c r="E689">
        <v>610</v>
      </c>
      <c r="F689" t="s">
        <v>189</v>
      </c>
      <c r="G689">
        <v>13791</v>
      </c>
      <c r="H689" t="s">
        <v>535</v>
      </c>
      <c r="I689">
        <v>44</v>
      </c>
      <c r="J689" t="s">
        <v>219</v>
      </c>
      <c r="K689" s="21">
        <v>69753</v>
      </c>
      <c r="L689" s="21">
        <v>0</v>
      </c>
      <c r="M689" s="21">
        <v>0</v>
      </c>
      <c r="N689" s="21">
        <v>0</v>
      </c>
      <c r="O689" s="21">
        <v>0</v>
      </c>
      <c r="P689" s="22" t="e">
        <f>VLOOKUP(Tabela1[[#This Row],[cdsubacao]],LDO!$B$2:$D$115,3,0)</f>
        <v>#N/A</v>
      </c>
      <c r="Q689" s="22" t="str">
        <f>CONCATENATE(Tabela1[[#This Row],[cdunidadegestora]]," - ",Tabela1[[#This Row],[nmunidadegestora]])</f>
        <v>410045 - Agência de Desenvolvimento Regional de Videira</v>
      </c>
      <c r="R689" s="22" t="str">
        <f>CONCATENATE(Tabela1[[#This Row],[cdfuncao]]," - ",Tabela1[[#This Row],[nmfuncao]])</f>
        <v>12 - Educação</v>
      </c>
      <c r="S689" s="23" t="e">
        <f>VLOOKUP(Tabela1[[#This Row],[cdsubacao]],LDO!$B$2:$E$115,4,0)</f>
        <v>#N/A</v>
      </c>
      <c r="T689" s="23" t="str">
        <f>CONCATENATE(Tabela1[[#This Row],[cdprograma]]," - ",Tabela1[[#This Row],[nmprograma]])</f>
        <v>610 - Educação Básica com Qualidade e Equidade</v>
      </c>
    </row>
    <row r="690" spans="1:20" x14ac:dyDescent="0.25">
      <c r="A690">
        <v>450021</v>
      </c>
      <c r="B690" t="s">
        <v>250</v>
      </c>
      <c r="C690">
        <v>12</v>
      </c>
      <c r="D690" t="s">
        <v>188</v>
      </c>
      <c r="E690">
        <v>520</v>
      </c>
      <c r="F690" t="s">
        <v>303</v>
      </c>
      <c r="G690">
        <v>13021</v>
      </c>
      <c r="H690" t="s">
        <v>875</v>
      </c>
      <c r="I690">
        <v>33</v>
      </c>
      <c r="J690" t="s">
        <v>160</v>
      </c>
      <c r="K690" s="21">
        <v>10000</v>
      </c>
      <c r="L690" s="21">
        <v>10000</v>
      </c>
      <c r="M690" s="21">
        <v>0</v>
      </c>
      <c r="N690" s="21">
        <v>0</v>
      </c>
      <c r="O690" s="21">
        <v>0</v>
      </c>
      <c r="P690" s="22" t="e">
        <f>VLOOKUP(Tabela1[[#This Row],[cdsubacao]],LDO!$B$2:$D$115,3,0)</f>
        <v>#N/A</v>
      </c>
      <c r="Q690" s="22" t="str">
        <f>CONCATENATE(Tabela1[[#This Row],[cdunidadegestora]]," - ",Tabela1[[#This Row],[nmunidadegestora]])</f>
        <v>450021 - Fundação Catarinense de Educação Especial</v>
      </c>
      <c r="R690" s="22" t="str">
        <f>CONCATENATE(Tabela1[[#This Row],[cdfuncao]]," - ",Tabela1[[#This Row],[nmfuncao]])</f>
        <v>12 - Educação</v>
      </c>
      <c r="S690" s="23" t="e">
        <f>VLOOKUP(Tabela1[[#This Row],[cdsubacao]],LDO!$B$2:$E$115,4,0)</f>
        <v>#N/A</v>
      </c>
      <c r="T690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691" spans="1:20" x14ac:dyDescent="0.25">
      <c r="A691">
        <v>410044</v>
      </c>
      <c r="B691" t="s">
        <v>271</v>
      </c>
      <c r="C691">
        <v>12</v>
      </c>
      <c r="D691" t="s">
        <v>188</v>
      </c>
      <c r="E691">
        <v>610</v>
      </c>
      <c r="F691" t="s">
        <v>189</v>
      </c>
      <c r="G691">
        <v>13770</v>
      </c>
      <c r="H691" t="s">
        <v>596</v>
      </c>
      <c r="I691">
        <v>44</v>
      </c>
      <c r="J691" t="s">
        <v>219</v>
      </c>
      <c r="K691" s="21">
        <v>50384</v>
      </c>
      <c r="L691" s="21">
        <v>0</v>
      </c>
      <c r="M691" s="21">
        <v>0</v>
      </c>
      <c r="N691" s="21">
        <v>0</v>
      </c>
      <c r="O691" s="21">
        <v>0</v>
      </c>
      <c r="P691" s="22" t="e">
        <f>VLOOKUP(Tabela1[[#This Row],[cdsubacao]],LDO!$B$2:$D$115,3,0)</f>
        <v>#N/A</v>
      </c>
      <c r="Q691" s="22" t="str">
        <f>CONCATENATE(Tabela1[[#This Row],[cdunidadegestora]]," - ",Tabela1[[#This Row],[nmunidadegestora]])</f>
        <v>410044 - Agência de Desenvolvimento Regional de Campos Novos</v>
      </c>
      <c r="R691" s="22" t="str">
        <f>CONCATENATE(Tabela1[[#This Row],[cdfuncao]]," - ",Tabela1[[#This Row],[nmfuncao]])</f>
        <v>12 - Educação</v>
      </c>
      <c r="S691" s="23" t="e">
        <f>VLOOKUP(Tabela1[[#This Row],[cdsubacao]],LDO!$B$2:$E$115,4,0)</f>
        <v>#N/A</v>
      </c>
      <c r="T691" s="23" t="str">
        <f>CONCATENATE(Tabela1[[#This Row],[cdprograma]]," - ",Tabela1[[#This Row],[nmprograma]])</f>
        <v>610 - Educação Básica com Qualidade e Equidade</v>
      </c>
    </row>
    <row r="692" spans="1:20" x14ac:dyDescent="0.25">
      <c r="A692">
        <v>470001</v>
      </c>
      <c r="B692" t="s">
        <v>287</v>
      </c>
      <c r="C692">
        <v>4</v>
      </c>
      <c r="D692" t="s">
        <v>169</v>
      </c>
      <c r="E692">
        <v>870</v>
      </c>
      <c r="F692" t="s">
        <v>320</v>
      </c>
      <c r="G692">
        <v>1052</v>
      </c>
      <c r="H692" t="s">
        <v>876</v>
      </c>
      <c r="I692">
        <v>33</v>
      </c>
      <c r="J692" t="s">
        <v>160</v>
      </c>
      <c r="K692" s="21">
        <v>400971</v>
      </c>
      <c r="L692" s="21">
        <v>377779.6</v>
      </c>
      <c r="M692" s="21">
        <v>377779.6</v>
      </c>
      <c r="N692" s="21">
        <v>377779.6</v>
      </c>
      <c r="O692" s="21">
        <v>377779.6</v>
      </c>
      <c r="P692" s="22" t="e">
        <f>VLOOKUP(Tabela1[[#This Row],[cdsubacao]],LDO!$B$2:$D$115,3,0)</f>
        <v>#N/A</v>
      </c>
      <c r="Q692" s="22" t="str">
        <f>CONCATENATE(Tabela1[[#This Row],[cdunidadegestora]]," - ",Tabela1[[#This Row],[nmunidadegestora]])</f>
        <v>470001 - Secretaria de Estado da Administração</v>
      </c>
      <c r="R692" s="22" t="str">
        <f>CONCATENATE(Tabela1[[#This Row],[cdfuncao]]," - ",Tabela1[[#This Row],[nmfuncao]])</f>
        <v>4 - Administração</v>
      </c>
      <c r="S692" s="23" t="e">
        <f>VLOOKUP(Tabela1[[#This Row],[cdsubacao]],LDO!$B$2:$E$115,4,0)</f>
        <v>#N/A</v>
      </c>
      <c r="T692" s="23" t="str">
        <f>CONCATENATE(Tabela1[[#This Row],[cdprograma]]," - ",Tabela1[[#This Row],[nmprograma]])</f>
        <v>870 - Pensões Especiais</v>
      </c>
    </row>
    <row r="693" spans="1:20" x14ac:dyDescent="0.25">
      <c r="A693">
        <v>230001</v>
      </c>
      <c r="B693" t="s">
        <v>344</v>
      </c>
      <c r="C693">
        <v>27</v>
      </c>
      <c r="D693" t="s">
        <v>345</v>
      </c>
      <c r="E693">
        <v>850</v>
      </c>
      <c r="F693" t="s">
        <v>163</v>
      </c>
      <c r="G693">
        <v>427</v>
      </c>
      <c r="H693" t="s">
        <v>587</v>
      </c>
      <c r="I693">
        <v>31</v>
      </c>
      <c r="J693" t="s">
        <v>165</v>
      </c>
      <c r="K693" s="21">
        <v>11529600</v>
      </c>
      <c r="L693" s="21">
        <v>3266409.96</v>
      </c>
      <c r="M693" s="21">
        <v>3266409.96</v>
      </c>
      <c r="N693" s="21">
        <v>3266409.96</v>
      </c>
      <c r="O693" s="21">
        <v>3266409.96</v>
      </c>
      <c r="P693" s="22" t="e">
        <f>VLOOKUP(Tabela1[[#This Row],[cdsubacao]],LDO!$B$2:$D$115,3,0)</f>
        <v>#N/A</v>
      </c>
      <c r="Q693" s="22" t="str">
        <f>CONCATENATE(Tabela1[[#This Row],[cdunidadegestora]]," - ",Tabela1[[#This Row],[nmunidadegestora]])</f>
        <v>230001 - Secretaria de Estado do Turismo, Cultura e Esporte</v>
      </c>
      <c r="R693" s="22" t="str">
        <f>CONCATENATE(Tabela1[[#This Row],[cdfuncao]]," - ",Tabela1[[#This Row],[nmfuncao]])</f>
        <v>27 - Desporto e Lazer</v>
      </c>
      <c r="S693" s="23" t="e">
        <f>VLOOKUP(Tabela1[[#This Row],[cdsubacao]],LDO!$B$2:$E$115,4,0)</f>
        <v>#N/A</v>
      </c>
      <c r="T69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94" spans="1:20" x14ac:dyDescent="0.25">
      <c r="A694">
        <v>470091</v>
      </c>
      <c r="B694" t="s">
        <v>289</v>
      </c>
      <c r="C694">
        <v>4</v>
      </c>
      <c r="D694" t="s">
        <v>169</v>
      </c>
      <c r="E694">
        <v>900</v>
      </c>
      <c r="F694" t="s">
        <v>176</v>
      </c>
      <c r="G694">
        <v>12453</v>
      </c>
      <c r="H694" t="s">
        <v>877</v>
      </c>
      <c r="I694">
        <v>33</v>
      </c>
      <c r="J694" t="s">
        <v>160</v>
      </c>
      <c r="K694" s="21">
        <v>3879227</v>
      </c>
      <c r="L694" s="21">
        <v>3983837.04</v>
      </c>
      <c r="M694" s="21">
        <v>2380381.14</v>
      </c>
      <c r="N694" s="21">
        <v>2200671.61</v>
      </c>
      <c r="O694" s="21">
        <v>2200671.61</v>
      </c>
      <c r="P694" s="22" t="e">
        <f>VLOOKUP(Tabela1[[#This Row],[cdsubacao]],LDO!$B$2:$D$115,3,0)</f>
        <v>#N/A</v>
      </c>
      <c r="Q694" s="22" t="str">
        <f>CONCATENATE(Tabela1[[#This Row],[cdunidadegestora]]," - ",Tabela1[[#This Row],[nmunidadegestora]])</f>
        <v>470091 - Fundo de Materiais, Publicações e Impressos Oficiais</v>
      </c>
      <c r="R694" s="22" t="str">
        <f>CONCATENATE(Tabela1[[#This Row],[cdfuncao]]," - ",Tabela1[[#This Row],[nmfuncao]])</f>
        <v>4 - Administração</v>
      </c>
      <c r="S694" s="23" t="e">
        <f>VLOOKUP(Tabela1[[#This Row],[cdsubacao]],LDO!$B$2:$E$115,4,0)</f>
        <v>#N/A</v>
      </c>
      <c r="T694" s="23" t="str">
        <f>CONCATENATE(Tabela1[[#This Row],[cdprograma]]," - ",Tabela1[[#This Row],[nmprograma]])</f>
        <v>900 - Gestão Administrativa - Poder Executivo</v>
      </c>
    </row>
    <row r="695" spans="1:20" x14ac:dyDescent="0.25">
      <c r="A695">
        <v>440022</v>
      </c>
      <c r="B695" t="s">
        <v>412</v>
      </c>
      <c r="C695">
        <v>20</v>
      </c>
      <c r="D695" t="s">
        <v>203</v>
      </c>
      <c r="E695">
        <v>315</v>
      </c>
      <c r="F695" t="s">
        <v>413</v>
      </c>
      <c r="G695">
        <v>2216</v>
      </c>
      <c r="H695" t="s">
        <v>878</v>
      </c>
      <c r="I695">
        <v>33</v>
      </c>
      <c r="J695" t="s">
        <v>160</v>
      </c>
      <c r="K695" s="21">
        <v>300000</v>
      </c>
      <c r="L695" s="21">
        <v>330000</v>
      </c>
      <c r="M695" s="21">
        <v>188912.49</v>
      </c>
      <c r="N695" s="21">
        <v>178135.23</v>
      </c>
      <c r="O695" s="21">
        <v>178135.23</v>
      </c>
      <c r="P695" s="22" t="e">
        <f>VLOOKUP(Tabela1[[#This Row],[cdsubacao]],LDO!$B$2:$D$115,3,0)</f>
        <v>#N/A</v>
      </c>
      <c r="Q695" s="22" t="str">
        <f>CONCATENATE(Tabela1[[#This Row],[cdunidadegestora]]," - ",Tabela1[[#This Row],[nmunidadegestora]])</f>
        <v>440022 - Companhia Integrada de Desenvolvimento Agrícola de Santa Catarina</v>
      </c>
      <c r="R695" s="22" t="str">
        <f>CONCATENATE(Tabela1[[#This Row],[cdfuncao]]," - ",Tabela1[[#This Row],[nmfuncao]])</f>
        <v>20 - Agricultura</v>
      </c>
      <c r="S695" s="23" t="e">
        <f>VLOOKUP(Tabela1[[#This Row],[cdsubacao]],LDO!$B$2:$E$115,4,0)</f>
        <v>#N/A</v>
      </c>
      <c r="T695" s="23" t="str">
        <f>CONCATENATE(Tabela1[[#This Row],[cdprograma]]," - ",Tabela1[[#This Row],[nmprograma]])</f>
        <v>315 - Defesa Sanitária Agropecuária</v>
      </c>
    </row>
    <row r="696" spans="1:20" x14ac:dyDescent="0.25">
      <c r="A696">
        <v>260001</v>
      </c>
      <c r="B696" t="s">
        <v>232</v>
      </c>
      <c r="C696">
        <v>8</v>
      </c>
      <c r="D696" t="s">
        <v>253</v>
      </c>
      <c r="E696">
        <v>850</v>
      </c>
      <c r="F696" t="s">
        <v>163</v>
      </c>
      <c r="G696">
        <v>639</v>
      </c>
      <c r="H696" t="s">
        <v>879</v>
      </c>
      <c r="I696">
        <v>33</v>
      </c>
      <c r="J696" t="s">
        <v>160</v>
      </c>
      <c r="K696" s="21">
        <v>1421000</v>
      </c>
      <c r="L696" s="21">
        <v>1102224.68</v>
      </c>
      <c r="M696" s="21">
        <v>1102224.68</v>
      </c>
      <c r="N696" s="21">
        <v>1102224.68</v>
      </c>
      <c r="O696" s="21">
        <v>1059389.08</v>
      </c>
      <c r="P696" s="22" t="e">
        <f>VLOOKUP(Tabela1[[#This Row],[cdsubacao]],LDO!$B$2:$D$115,3,0)</f>
        <v>#N/A</v>
      </c>
      <c r="Q696" s="22" t="str">
        <f>CONCATENATE(Tabela1[[#This Row],[cdunidadegestora]]," - ",Tabela1[[#This Row],[nmunidadegestora]])</f>
        <v>260001 - Secretaria de Estado de Desenvolvimento Social</v>
      </c>
      <c r="R696" s="22" t="str">
        <f>CONCATENATE(Tabela1[[#This Row],[cdfuncao]]," - ",Tabela1[[#This Row],[nmfuncao]])</f>
        <v>8 - Assistência Social</v>
      </c>
      <c r="S696" s="23" t="e">
        <f>VLOOKUP(Tabela1[[#This Row],[cdsubacao]],LDO!$B$2:$E$115,4,0)</f>
        <v>#N/A</v>
      </c>
      <c r="T69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97" spans="1:20" x14ac:dyDescent="0.25">
      <c r="A697">
        <v>270021</v>
      </c>
      <c r="B697" t="s">
        <v>191</v>
      </c>
      <c r="C697">
        <v>4</v>
      </c>
      <c r="D697" t="s">
        <v>169</v>
      </c>
      <c r="E697">
        <v>900</v>
      </c>
      <c r="F697" t="s">
        <v>176</v>
      </c>
      <c r="G697">
        <v>7277</v>
      </c>
      <c r="H697" t="s">
        <v>880</v>
      </c>
      <c r="I697">
        <v>33</v>
      </c>
      <c r="J697" t="s">
        <v>160</v>
      </c>
      <c r="K697" s="21">
        <v>9350686</v>
      </c>
      <c r="L697" s="21">
        <v>12165686</v>
      </c>
      <c r="M697" s="21">
        <v>10371720.369999999</v>
      </c>
      <c r="N697" s="21">
        <v>9772007.9499999993</v>
      </c>
      <c r="O697" s="21">
        <v>9766090.9399999995</v>
      </c>
      <c r="P697" s="22" t="e">
        <f>VLOOKUP(Tabela1[[#This Row],[cdsubacao]],LDO!$B$2:$D$115,3,0)</f>
        <v>#N/A</v>
      </c>
      <c r="Q697" s="22" t="str">
        <f>CONCATENATE(Tabela1[[#This Row],[cdunidadegestora]]," - ",Tabela1[[#This Row],[nmunidadegestora]])</f>
        <v>270021 - Instituto do Meio Ambiente do Estado de Santa Catarina - IMA</v>
      </c>
      <c r="R697" s="22" t="str">
        <f>CONCATENATE(Tabela1[[#This Row],[cdfuncao]]," - ",Tabela1[[#This Row],[nmfuncao]])</f>
        <v>4 - Administração</v>
      </c>
      <c r="S697" s="23" t="e">
        <f>VLOOKUP(Tabela1[[#This Row],[cdsubacao]],LDO!$B$2:$E$115,4,0)</f>
        <v>#N/A</v>
      </c>
      <c r="T697" s="23" t="str">
        <f>CONCATENATE(Tabela1[[#This Row],[cdprograma]]," - ",Tabela1[[#This Row],[nmprograma]])</f>
        <v>900 - Gestão Administrativa - Poder Executivo</v>
      </c>
    </row>
    <row r="698" spans="1:20" x14ac:dyDescent="0.25">
      <c r="A698">
        <v>440022</v>
      </c>
      <c r="B698" t="s">
        <v>412</v>
      </c>
      <c r="C698">
        <v>20</v>
      </c>
      <c r="D698" t="s">
        <v>203</v>
      </c>
      <c r="E698">
        <v>850</v>
      </c>
      <c r="F698" t="s">
        <v>163</v>
      </c>
      <c r="G698">
        <v>570</v>
      </c>
      <c r="H698" t="s">
        <v>881</v>
      </c>
      <c r="I698">
        <v>33</v>
      </c>
      <c r="J698" t="s">
        <v>160</v>
      </c>
      <c r="K698" s="21">
        <v>11980000</v>
      </c>
      <c r="L698" s="21">
        <v>13793121.18</v>
      </c>
      <c r="M698" s="21">
        <v>10737723.109999999</v>
      </c>
      <c r="N698" s="21">
        <v>10737723.109999999</v>
      </c>
      <c r="O698" s="21">
        <v>10567172.07</v>
      </c>
      <c r="P698" s="22" t="e">
        <f>VLOOKUP(Tabela1[[#This Row],[cdsubacao]],LDO!$B$2:$D$115,3,0)</f>
        <v>#N/A</v>
      </c>
      <c r="Q698" s="22" t="str">
        <f>CONCATENATE(Tabela1[[#This Row],[cdunidadegestora]]," - ",Tabela1[[#This Row],[nmunidadegestora]])</f>
        <v>440022 - Companhia Integrada de Desenvolvimento Agrícola de Santa Catarina</v>
      </c>
      <c r="R698" s="22" t="str">
        <f>CONCATENATE(Tabela1[[#This Row],[cdfuncao]]," - ",Tabela1[[#This Row],[nmfuncao]])</f>
        <v>20 - Agricultura</v>
      </c>
      <c r="S698" s="23" t="e">
        <f>VLOOKUP(Tabela1[[#This Row],[cdsubacao]],LDO!$B$2:$E$115,4,0)</f>
        <v>#N/A</v>
      </c>
      <c r="T69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699" spans="1:20" x14ac:dyDescent="0.25">
      <c r="A699">
        <v>530025</v>
      </c>
      <c r="B699" t="s">
        <v>238</v>
      </c>
      <c r="C699">
        <v>26</v>
      </c>
      <c r="D699" t="s">
        <v>179</v>
      </c>
      <c r="E699">
        <v>100</v>
      </c>
      <c r="F699" t="s">
        <v>1428</v>
      </c>
      <c r="G699">
        <v>12672</v>
      </c>
      <c r="H699" t="s">
        <v>311</v>
      </c>
      <c r="I699">
        <v>44</v>
      </c>
      <c r="J699" t="s">
        <v>219</v>
      </c>
      <c r="K699" s="21">
        <v>10000000</v>
      </c>
      <c r="L699" s="21">
        <v>9953067.6600000001</v>
      </c>
      <c r="M699" s="21">
        <v>9953067.6600000001</v>
      </c>
      <c r="N699" s="21">
        <v>9953067.6600000001</v>
      </c>
      <c r="O699" s="21">
        <v>9953067.6600000001</v>
      </c>
      <c r="P699" s="22" t="str">
        <f>VLOOKUP(Tabela1[[#This Row],[cdsubacao]],LDO!$B$2:$D$115,3,0)</f>
        <v>LDO</v>
      </c>
      <c r="Q699" s="22" t="str">
        <f>CONCATENATE(Tabela1[[#This Row],[cdunidadegestora]]," - ",Tabela1[[#This Row],[nmunidadegestora]])</f>
        <v>530025 - Departamento Estadual de Infraestrutura</v>
      </c>
      <c r="R699" s="22" t="str">
        <f>CONCATENATE(Tabela1[[#This Row],[cdfuncao]]," - ",Tabela1[[#This Row],[nmfuncao]])</f>
        <v>26 - Transporte</v>
      </c>
      <c r="S699" s="23" t="str">
        <f>VLOOKUP(Tabela1[[#This Row],[cdsubacao]],LDO!$B$2:$E$115,4,0)</f>
        <v>12672 - Implant Contorno de Tubarão, trecho Entr BR-101 - Entr SC-370</v>
      </c>
      <c r="T699" s="23" t="str">
        <f>CONCATENATE(Tabela1[[#This Row],[cdprograma]]," - ",Tabela1[[#This Row],[nmprograma]])</f>
        <v>100 - Caminhos do Desenvolvimento</v>
      </c>
    </row>
    <row r="700" spans="1:20" x14ac:dyDescent="0.25">
      <c r="A700">
        <v>550091</v>
      </c>
      <c r="B700" t="s">
        <v>513</v>
      </c>
      <c r="C700">
        <v>6</v>
      </c>
      <c r="D700" t="s">
        <v>182</v>
      </c>
      <c r="E700">
        <v>900</v>
      </c>
      <c r="F700" t="s">
        <v>176</v>
      </c>
      <c r="G700">
        <v>12989</v>
      </c>
      <c r="H700" t="s">
        <v>882</v>
      </c>
      <c r="I700">
        <v>33</v>
      </c>
      <c r="J700" t="s">
        <v>160</v>
      </c>
      <c r="K700" s="21">
        <v>6555266</v>
      </c>
      <c r="L700" s="21">
        <v>6956678.3600000003</v>
      </c>
      <c r="M700" s="21">
        <v>6001251.3300000001</v>
      </c>
      <c r="N700" s="21">
        <v>4633854.6399999997</v>
      </c>
      <c r="O700" s="21">
        <v>4633854.6399999997</v>
      </c>
      <c r="P700" s="22" t="e">
        <f>VLOOKUP(Tabela1[[#This Row],[cdsubacao]],LDO!$B$2:$D$115,3,0)</f>
        <v>#N/A</v>
      </c>
      <c r="Q700" s="22" t="str">
        <f>CONCATENATE(Tabela1[[#This Row],[cdunidadegestora]]," - ",Tabela1[[#This Row],[nmunidadegestora]])</f>
        <v>550091 - Fundo Estadual de Defesa Civil</v>
      </c>
      <c r="R700" s="22" t="str">
        <f>CONCATENATE(Tabela1[[#This Row],[cdfuncao]]," - ",Tabela1[[#This Row],[nmfuncao]])</f>
        <v>6 - Segurança Pública</v>
      </c>
      <c r="S700" s="23" t="e">
        <f>VLOOKUP(Tabela1[[#This Row],[cdsubacao]],LDO!$B$2:$E$115,4,0)</f>
        <v>#N/A</v>
      </c>
      <c r="T700" s="23" t="str">
        <f>CONCATENATE(Tabela1[[#This Row],[cdprograma]]," - ",Tabela1[[#This Row],[nmprograma]])</f>
        <v>900 - Gestão Administrativa - Poder Executivo</v>
      </c>
    </row>
    <row r="701" spans="1:20" x14ac:dyDescent="0.25">
      <c r="A701">
        <v>410001</v>
      </c>
      <c r="B701" t="s">
        <v>175</v>
      </c>
      <c r="C701">
        <v>4</v>
      </c>
      <c r="D701" t="s">
        <v>169</v>
      </c>
      <c r="E701">
        <v>900</v>
      </c>
      <c r="F701" t="s">
        <v>176</v>
      </c>
      <c r="G701">
        <v>11053</v>
      </c>
      <c r="H701" t="s">
        <v>883</v>
      </c>
      <c r="I701">
        <v>33</v>
      </c>
      <c r="J701" t="s">
        <v>160</v>
      </c>
      <c r="K701" s="21">
        <v>2064551</v>
      </c>
      <c r="L701" s="21">
        <v>1889711.95</v>
      </c>
      <c r="M701" s="21">
        <v>1889711.95</v>
      </c>
      <c r="N701" s="21">
        <v>1626394.67</v>
      </c>
      <c r="O701" s="21">
        <v>1460954.49</v>
      </c>
      <c r="P701" s="22" t="e">
        <f>VLOOKUP(Tabela1[[#This Row],[cdsubacao]],LDO!$B$2:$D$115,3,0)</f>
        <v>#N/A</v>
      </c>
      <c r="Q701" s="22" t="str">
        <f>CONCATENATE(Tabela1[[#This Row],[cdunidadegestora]]," - ",Tabela1[[#This Row],[nmunidadegestora]])</f>
        <v>410001 - Casa Civil</v>
      </c>
      <c r="R701" s="22" t="str">
        <f>CONCATENATE(Tabela1[[#This Row],[cdfuncao]]," - ",Tabela1[[#This Row],[nmfuncao]])</f>
        <v>4 - Administração</v>
      </c>
      <c r="S701" s="23" t="e">
        <f>VLOOKUP(Tabela1[[#This Row],[cdsubacao]],LDO!$B$2:$E$115,4,0)</f>
        <v>#N/A</v>
      </c>
      <c r="T701" s="23" t="str">
        <f>CONCATENATE(Tabela1[[#This Row],[cdprograma]]," - ",Tabela1[[#This Row],[nmprograma]])</f>
        <v>900 - Gestão Administrativa - Poder Executivo</v>
      </c>
    </row>
    <row r="702" spans="1:20" x14ac:dyDescent="0.25">
      <c r="A702">
        <v>480091</v>
      </c>
      <c r="B702" t="s">
        <v>157</v>
      </c>
      <c r="C702">
        <v>10</v>
      </c>
      <c r="D702" t="s">
        <v>158</v>
      </c>
      <c r="E702">
        <v>420</v>
      </c>
      <c r="F702" t="s">
        <v>563</v>
      </c>
      <c r="G702">
        <v>11493</v>
      </c>
      <c r="H702" t="s">
        <v>884</v>
      </c>
      <c r="I702">
        <v>33</v>
      </c>
      <c r="J702" t="s">
        <v>160</v>
      </c>
      <c r="K702" s="21">
        <v>2800000</v>
      </c>
      <c r="L702" s="21">
        <v>3228228.88</v>
      </c>
      <c r="M702" s="21">
        <v>2952010.27</v>
      </c>
      <c r="N702" s="21">
        <v>2946000.27</v>
      </c>
      <c r="O702" s="21">
        <v>2946000.27</v>
      </c>
      <c r="P702" s="22" t="e">
        <f>VLOOKUP(Tabela1[[#This Row],[cdsubacao]],LDO!$B$2:$D$115,3,0)</f>
        <v>#N/A</v>
      </c>
      <c r="Q702" s="22" t="str">
        <f>CONCATENATE(Tabela1[[#This Row],[cdunidadegestora]]," - ",Tabela1[[#This Row],[nmunidadegestora]])</f>
        <v>480091 - Fundo Estadual de Saúde</v>
      </c>
      <c r="R702" s="22" t="str">
        <f>CONCATENATE(Tabela1[[#This Row],[cdfuncao]]," - ",Tabela1[[#This Row],[nmfuncao]])</f>
        <v>10 - Saúde</v>
      </c>
      <c r="S702" s="23" t="e">
        <f>VLOOKUP(Tabela1[[#This Row],[cdsubacao]],LDO!$B$2:$E$115,4,0)</f>
        <v>#N/A</v>
      </c>
      <c r="T702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703" spans="1:20" x14ac:dyDescent="0.25">
      <c r="A703">
        <v>540096</v>
      </c>
      <c r="B703" t="s">
        <v>235</v>
      </c>
      <c r="C703">
        <v>14</v>
      </c>
      <c r="D703" t="s">
        <v>216</v>
      </c>
      <c r="E703">
        <v>740</v>
      </c>
      <c r="F703" t="s">
        <v>236</v>
      </c>
      <c r="G703">
        <v>10926</v>
      </c>
      <c r="H703" t="s">
        <v>573</v>
      </c>
      <c r="I703">
        <v>33</v>
      </c>
      <c r="J703" t="s">
        <v>160</v>
      </c>
      <c r="K703" s="21">
        <v>19000000</v>
      </c>
      <c r="L703" s="21">
        <v>22188412</v>
      </c>
      <c r="M703" s="21">
        <v>22158038.149999999</v>
      </c>
      <c r="N703" s="21">
        <v>22158038.149999999</v>
      </c>
      <c r="O703" s="21">
        <v>21271875.73</v>
      </c>
      <c r="P703" s="22" t="e">
        <f>VLOOKUP(Tabela1[[#This Row],[cdsubacao]],LDO!$B$2:$D$115,3,0)</f>
        <v>#N/A</v>
      </c>
      <c r="Q703" s="22" t="str">
        <f>CONCATENATE(Tabela1[[#This Row],[cdunidadegestora]]," - ",Tabela1[[#This Row],[nmunidadegestora]])</f>
        <v>540096 - Fundo Penitenciário do Estado de Santa Catarina - FUPESC</v>
      </c>
      <c r="R703" s="22" t="str">
        <f>CONCATENATE(Tabela1[[#This Row],[cdfuncao]]," - ",Tabela1[[#This Row],[nmfuncao]])</f>
        <v>14 - Direitos da Cidadania</v>
      </c>
      <c r="S703" s="23" t="e">
        <f>VLOOKUP(Tabela1[[#This Row],[cdsubacao]],LDO!$B$2:$E$115,4,0)</f>
        <v>#N/A</v>
      </c>
      <c r="T703" s="23" t="str">
        <f>CONCATENATE(Tabela1[[#This Row],[cdprograma]]," - ",Tabela1[[#This Row],[nmprograma]])</f>
        <v>740 - Gestão do Sistema Prisional e Socioeducativo</v>
      </c>
    </row>
    <row r="704" spans="1:20" x14ac:dyDescent="0.25">
      <c r="A704">
        <v>410001</v>
      </c>
      <c r="B704" t="s">
        <v>175</v>
      </c>
      <c r="C704">
        <v>4</v>
      </c>
      <c r="D704" t="s">
        <v>169</v>
      </c>
      <c r="E704">
        <v>850</v>
      </c>
      <c r="F704" t="s">
        <v>163</v>
      </c>
      <c r="G704">
        <v>3607</v>
      </c>
      <c r="H704" t="s">
        <v>885</v>
      </c>
      <c r="I704">
        <v>33</v>
      </c>
      <c r="J704" t="s">
        <v>160</v>
      </c>
      <c r="K704" s="21">
        <v>614615</v>
      </c>
      <c r="L704" s="21">
        <v>5230</v>
      </c>
      <c r="M704" s="21">
        <v>5230</v>
      </c>
      <c r="N704" s="21">
        <v>5230</v>
      </c>
      <c r="O704" s="21">
        <v>5230</v>
      </c>
      <c r="P704" s="22" t="e">
        <f>VLOOKUP(Tabela1[[#This Row],[cdsubacao]],LDO!$B$2:$D$115,3,0)</f>
        <v>#N/A</v>
      </c>
      <c r="Q704" s="22" t="str">
        <f>CONCATENATE(Tabela1[[#This Row],[cdunidadegestora]]," - ",Tabela1[[#This Row],[nmunidadegestora]])</f>
        <v>410001 - Casa Civil</v>
      </c>
      <c r="R704" s="22" t="str">
        <f>CONCATENATE(Tabela1[[#This Row],[cdfuncao]]," - ",Tabela1[[#This Row],[nmfuncao]])</f>
        <v>4 - Administração</v>
      </c>
      <c r="S704" s="23" t="e">
        <f>VLOOKUP(Tabela1[[#This Row],[cdsubacao]],LDO!$B$2:$E$115,4,0)</f>
        <v>#N/A</v>
      </c>
      <c r="T70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05" spans="1:20" x14ac:dyDescent="0.25">
      <c r="A705">
        <v>270021</v>
      </c>
      <c r="B705" t="s">
        <v>191</v>
      </c>
      <c r="C705">
        <v>4</v>
      </c>
      <c r="D705" t="s">
        <v>169</v>
      </c>
      <c r="E705">
        <v>900</v>
      </c>
      <c r="F705" t="s">
        <v>176</v>
      </c>
      <c r="G705">
        <v>7277</v>
      </c>
      <c r="H705" t="s">
        <v>880</v>
      </c>
      <c r="I705">
        <v>44</v>
      </c>
      <c r="J705" t="s">
        <v>219</v>
      </c>
      <c r="K705" s="21">
        <v>49662</v>
      </c>
      <c r="L705" s="21">
        <v>1590942.03</v>
      </c>
      <c r="M705" s="21">
        <v>1284024.8</v>
      </c>
      <c r="N705" s="21">
        <v>1046724.8</v>
      </c>
      <c r="O705" s="21">
        <v>1046724.8</v>
      </c>
      <c r="P705" s="22" t="e">
        <f>VLOOKUP(Tabela1[[#This Row],[cdsubacao]],LDO!$B$2:$D$115,3,0)</f>
        <v>#N/A</v>
      </c>
      <c r="Q705" s="22" t="str">
        <f>CONCATENATE(Tabela1[[#This Row],[cdunidadegestora]]," - ",Tabela1[[#This Row],[nmunidadegestora]])</f>
        <v>270021 - Instituto do Meio Ambiente do Estado de Santa Catarina - IMA</v>
      </c>
      <c r="R705" s="22" t="str">
        <f>CONCATENATE(Tabela1[[#This Row],[cdfuncao]]," - ",Tabela1[[#This Row],[nmfuncao]])</f>
        <v>4 - Administração</v>
      </c>
      <c r="S705" s="23" t="e">
        <f>VLOOKUP(Tabela1[[#This Row],[cdsubacao]],LDO!$B$2:$E$115,4,0)</f>
        <v>#N/A</v>
      </c>
      <c r="T705" s="23" t="str">
        <f>CONCATENATE(Tabela1[[#This Row],[cdprograma]]," - ",Tabela1[[#This Row],[nmprograma]])</f>
        <v>900 - Gestão Administrativa - Poder Executivo</v>
      </c>
    </row>
    <row r="706" spans="1:20" x14ac:dyDescent="0.25">
      <c r="A706">
        <v>410043</v>
      </c>
      <c r="B706" t="s">
        <v>185</v>
      </c>
      <c r="C706">
        <v>4</v>
      </c>
      <c r="D706" t="s">
        <v>169</v>
      </c>
      <c r="E706">
        <v>850</v>
      </c>
      <c r="F706" t="s">
        <v>163</v>
      </c>
      <c r="G706">
        <v>13736</v>
      </c>
      <c r="H706" t="s">
        <v>886</v>
      </c>
      <c r="I706">
        <v>33</v>
      </c>
      <c r="J706" t="s">
        <v>160</v>
      </c>
      <c r="K706" s="21">
        <v>39500</v>
      </c>
      <c r="L706" s="21">
        <v>5569</v>
      </c>
      <c r="M706" s="21">
        <v>5569</v>
      </c>
      <c r="N706" s="21">
        <v>5569</v>
      </c>
      <c r="O706" s="21">
        <v>5569</v>
      </c>
      <c r="P706" s="22" t="e">
        <f>VLOOKUP(Tabela1[[#This Row],[cdsubacao]],LDO!$B$2:$D$115,3,0)</f>
        <v>#N/A</v>
      </c>
      <c r="Q706" s="22" t="str">
        <f>CONCATENATE(Tabela1[[#This Row],[cdunidadegestora]]," - ",Tabela1[[#This Row],[nmunidadegestora]])</f>
        <v>410043 - Agência de Desenvolvimento Regional de Joaçaba</v>
      </c>
      <c r="R706" s="22" t="str">
        <f>CONCATENATE(Tabela1[[#This Row],[cdfuncao]]," - ",Tabela1[[#This Row],[nmfuncao]])</f>
        <v>4 - Administração</v>
      </c>
      <c r="S706" s="23" t="e">
        <f>VLOOKUP(Tabela1[[#This Row],[cdsubacao]],LDO!$B$2:$E$115,4,0)</f>
        <v>#N/A</v>
      </c>
      <c r="T70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07" spans="1:20" x14ac:dyDescent="0.25">
      <c r="A707">
        <v>410003</v>
      </c>
      <c r="B707" t="s">
        <v>552</v>
      </c>
      <c r="C707">
        <v>4</v>
      </c>
      <c r="D707" t="s">
        <v>169</v>
      </c>
      <c r="E707">
        <v>850</v>
      </c>
      <c r="F707" t="s">
        <v>163</v>
      </c>
      <c r="G707">
        <v>2228</v>
      </c>
      <c r="H707" t="s">
        <v>703</v>
      </c>
      <c r="I707">
        <v>31</v>
      </c>
      <c r="J707" t="s">
        <v>165</v>
      </c>
      <c r="K707" s="21">
        <v>3188646</v>
      </c>
      <c r="L707" s="21">
        <v>1219419.43</v>
      </c>
      <c r="M707" s="21">
        <v>1219419.43</v>
      </c>
      <c r="N707" s="21">
        <v>1219419.43</v>
      </c>
      <c r="O707" s="21">
        <v>1219419.43</v>
      </c>
      <c r="P707" s="22" t="e">
        <f>VLOOKUP(Tabela1[[#This Row],[cdsubacao]],LDO!$B$2:$D$115,3,0)</f>
        <v>#N/A</v>
      </c>
      <c r="Q707" s="22" t="str">
        <f>CONCATENATE(Tabela1[[#This Row],[cdunidadegestora]]," - ",Tabela1[[#This Row],[nmunidadegestora]])</f>
        <v>410003 - Secretaria Executiva de Articulação Nacional</v>
      </c>
      <c r="R707" s="22" t="str">
        <f>CONCATENATE(Tabela1[[#This Row],[cdfuncao]]," - ",Tabela1[[#This Row],[nmfuncao]])</f>
        <v>4 - Administração</v>
      </c>
      <c r="S707" s="23" t="e">
        <f>VLOOKUP(Tabela1[[#This Row],[cdsubacao]],LDO!$B$2:$E$115,4,0)</f>
        <v>#N/A</v>
      </c>
      <c r="T70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08" spans="1:20" x14ac:dyDescent="0.25">
      <c r="A708">
        <v>530025</v>
      </c>
      <c r="B708" t="s">
        <v>238</v>
      </c>
      <c r="C708">
        <v>26</v>
      </c>
      <c r="D708" t="s">
        <v>179</v>
      </c>
      <c r="E708">
        <v>110</v>
      </c>
      <c r="F708" t="s">
        <v>228</v>
      </c>
      <c r="G708">
        <v>318</v>
      </c>
      <c r="H708" t="s">
        <v>239</v>
      </c>
      <c r="I708">
        <v>33</v>
      </c>
      <c r="J708" t="s">
        <v>160</v>
      </c>
      <c r="K708" s="21">
        <v>0</v>
      </c>
      <c r="L708" s="21">
        <v>17753.68</v>
      </c>
      <c r="M708" s="21">
        <v>17753.68</v>
      </c>
      <c r="N708" s="21">
        <v>17753.68</v>
      </c>
      <c r="O708" s="21">
        <v>17753.68</v>
      </c>
      <c r="P708" s="22" t="e">
        <f>VLOOKUP(Tabela1[[#This Row],[cdsubacao]],LDO!$B$2:$D$115,3,0)</f>
        <v>#N/A</v>
      </c>
      <c r="Q708" s="22" t="str">
        <f>CONCATENATE(Tabela1[[#This Row],[cdunidadegestora]]," - ",Tabela1[[#This Row],[nmunidadegestora]])</f>
        <v>530025 - Departamento Estadual de Infraestrutura</v>
      </c>
      <c r="R708" s="22" t="str">
        <f>CONCATENATE(Tabela1[[#This Row],[cdfuncao]]," - ",Tabela1[[#This Row],[nmfuncao]])</f>
        <v>26 - Transporte</v>
      </c>
      <c r="S708" s="23" t="e">
        <f>VLOOKUP(Tabela1[[#This Row],[cdsubacao]],LDO!$B$2:$E$115,4,0)</f>
        <v>#N/A</v>
      </c>
      <c r="T70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709" spans="1:20" x14ac:dyDescent="0.25">
      <c r="A709">
        <v>480091</v>
      </c>
      <c r="B709" t="s">
        <v>157</v>
      </c>
      <c r="C709">
        <v>10</v>
      </c>
      <c r="D709" t="s">
        <v>158</v>
      </c>
      <c r="E709">
        <v>430</v>
      </c>
      <c r="F709" t="s">
        <v>159</v>
      </c>
      <c r="G709">
        <v>9375</v>
      </c>
      <c r="H709" t="s">
        <v>726</v>
      </c>
      <c r="I709">
        <v>33</v>
      </c>
      <c r="J709" t="s">
        <v>160</v>
      </c>
      <c r="K709" s="21">
        <v>4520826</v>
      </c>
      <c r="L709" s="21">
        <v>1312.1</v>
      </c>
      <c r="M709" s="21">
        <v>0</v>
      </c>
      <c r="N709" s="21">
        <v>0</v>
      </c>
      <c r="O709" s="21">
        <v>0</v>
      </c>
      <c r="P709" s="22" t="e">
        <f>VLOOKUP(Tabela1[[#This Row],[cdsubacao]],LDO!$B$2:$D$115,3,0)</f>
        <v>#N/A</v>
      </c>
      <c r="Q709" s="22" t="str">
        <f>CONCATENATE(Tabela1[[#This Row],[cdunidadegestora]]," - ",Tabela1[[#This Row],[nmunidadegestora]])</f>
        <v>480091 - Fundo Estadual de Saúde</v>
      </c>
      <c r="R709" s="22" t="str">
        <f>CONCATENATE(Tabela1[[#This Row],[cdfuncao]]," - ",Tabela1[[#This Row],[nmfuncao]])</f>
        <v>10 - Saúde</v>
      </c>
      <c r="S709" s="23" t="e">
        <f>VLOOKUP(Tabela1[[#This Row],[cdsubacao]],LDO!$B$2:$E$115,4,0)</f>
        <v>#N/A</v>
      </c>
      <c r="T709" s="23" t="str">
        <f>CONCATENATE(Tabela1[[#This Row],[cdprograma]]," - ",Tabela1[[#This Row],[nmprograma]])</f>
        <v>430 - Atenção de Média e Alta Complexidade Ambulatorial e Hospitalar</v>
      </c>
    </row>
    <row r="710" spans="1:20" x14ac:dyDescent="0.25">
      <c r="A710">
        <v>480091</v>
      </c>
      <c r="B710" t="s">
        <v>157</v>
      </c>
      <c r="C710">
        <v>10</v>
      </c>
      <c r="D710" t="s">
        <v>158</v>
      </c>
      <c r="E710">
        <v>900</v>
      </c>
      <c r="F710" t="s">
        <v>176</v>
      </c>
      <c r="G710">
        <v>13268</v>
      </c>
      <c r="H710" t="s">
        <v>887</v>
      </c>
      <c r="I710">
        <v>44</v>
      </c>
      <c r="J710" t="s">
        <v>219</v>
      </c>
      <c r="K710" s="21">
        <v>300000</v>
      </c>
      <c r="L710" s="21">
        <v>293317.96000000002</v>
      </c>
      <c r="M710" s="21">
        <v>27317.96</v>
      </c>
      <c r="N710" s="21">
        <v>0</v>
      </c>
      <c r="O710" s="21">
        <v>0</v>
      </c>
      <c r="P710" s="22" t="e">
        <f>VLOOKUP(Tabela1[[#This Row],[cdsubacao]],LDO!$B$2:$D$115,3,0)</f>
        <v>#N/A</v>
      </c>
      <c r="Q710" s="22" t="str">
        <f>CONCATENATE(Tabela1[[#This Row],[cdunidadegestora]]," - ",Tabela1[[#This Row],[nmunidadegestora]])</f>
        <v>480091 - Fundo Estadual de Saúde</v>
      </c>
      <c r="R710" s="22" t="str">
        <f>CONCATENATE(Tabela1[[#This Row],[cdfuncao]]," - ",Tabela1[[#This Row],[nmfuncao]])</f>
        <v>10 - Saúde</v>
      </c>
      <c r="S710" s="23" t="e">
        <f>VLOOKUP(Tabela1[[#This Row],[cdsubacao]],LDO!$B$2:$E$115,4,0)</f>
        <v>#N/A</v>
      </c>
      <c r="T710" s="23" t="str">
        <f>CONCATENATE(Tabela1[[#This Row],[cdprograma]]," - ",Tabela1[[#This Row],[nmprograma]])</f>
        <v>900 - Gestão Administrativa - Poder Executivo</v>
      </c>
    </row>
    <row r="711" spans="1:20" x14ac:dyDescent="0.25">
      <c r="A711">
        <v>270092</v>
      </c>
      <c r="B711" t="s">
        <v>427</v>
      </c>
      <c r="C711">
        <v>18</v>
      </c>
      <c r="D711" t="s">
        <v>192</v>
      </c>
      <c r="E711">
        <v>350</v>
      </c>
      <c r="F711" t="s">
        <v>282</v>
      </c>
      <c r="G711">
        <v>6520</v>
      </c>
      <c r="H711" t="s">
        <v>888</v>
      </c>
      <c r="I711">
        <v>33</v>
      </c>
      <c r="J711" t="s">
        <v>160</v>
      </c>
      <c r="K711" s="21">
        <v>200000</v>
      </c>
      <c r="L711" s="21">
        <v>200000</v>
      </c>
      <c r="M711" s="21">
        <v>0</v>
      </c>
      <c r="N711" s="21">
        <v>0</v>
      </c>
      <c r="O711" s="21">
        <v>0</v>
      </c>
      <c r="P711" s="22" t="e">
        <f>VLOOKUP(Tabela1[[#This Row],[cdsubacao]],LDO!$B$2:$D$115,3,0)</f>
        <v>#N/A</v>
      </c>
      <c r="Q711" s="22" t="str">
        <f>CONCATENATE(Tabela1[[#This Row],[cdunidadegestora]]," - ",Tabela1[[#This Row],[nmunidadegestora]])</f>
        <v>270092 - Fundo Estadual de Recursos Hídricos</v>
      </c>
      <c r="R711" s="22" t="str">
        <f>CONCATENATE(Tabela1[[#This Row],[cdfuncao]]," - ",Tabela1[[#This Row],[nmfuncao]])</f>
        <v>18 - Gestão Ambiental</v>
      </c>
      <c r="S711" s="23" t="e">
        <f>VLOOKUP(Tabela1[[#This Row],[cdsubacao]],LDO!$B$2:$E$115,4,0)</f>
        <v>#N/A</v>
      </c>
      <c r="T711" s="23" t="str">
        <f>CONCATENATE(Tabela1[[#This Row],[cdprograma]]," - ",Tabela1[[#This Row],[nmprograma]])</f>
        <v>350 - Gestão dos Recursos Hídricos</v>
      </c>
    </row>
    <row r="712" spans="1:20" x14ac:dyDescent="0.25">
      <c r="A712">
        <v>410056</v>
      </c>
      <c r="B712" t="s">
        <v>223</v>
      </c>
      <c r="C712">
        <v>12</v>
      </c>
      <c r="D712" t="s">
        <v>188</v>
      </c>
      <c r="E712">
        <v>610</v>
      </c>
      <c r="F712" t="s">
        <v>189</v>
      </c>
      <c r="G712">
        <v>13818</v>
      </c>
      <c r="H712" t="s">
        <v>889</v>
      </c>
      <c r="I712">
        <v>33</v>
      </c>
      <c r="J712" t="s">
        <v>160</v>
      </c>
      <c r="K712" s="21">
        <v>647332</v>
      </c>
      <c r="L712" s="21">
        <v>61058.35</v>
      </c>
      <c r="M712" s="21">
        <v>61058.35</v>
      </c>
      <c r="N712" s="21">
        <v>61058.35</v>
      </c>
      <c r="O712" s="21">
        <v>61058.35</v>
      </c>
      <c r="P712" s="22" t="e">
        <f>VLOOKUP(Tabela1[[#This Row],[cdsubacao]],LDO!$B$2:$D$115,3,0)</f>
        <v>#N/A</v>
      </c>
      <c r="Q712" s="22" t="str">
        <f>CONCATENATE(Tabela1[[#This Row],[cdunidadegestora]]," - ",Tabela1[[#This Row],[nmunidadegestora]])</f>
        <v>410056 - Agência de Desenvolvimento Regional de Criciúma</v>
      </c>
      <c r="R712" s="22" t="str">
        <f>CONCATENATE(Tabela1[[#This Row],[cdfuncao]]," - ",Tabela1[[#This Row],[nmfuncao]])</f>
        <v>12 - Educação</v>
      </c>
      <c r="S712" s="23" t="e">
        <f>VLOOKUP(Tabela1[[#This Row],[cdsubacao]],LDO!$B$2:$E$115,4,0)</f>
        <v>#N/A</v>
      </c>
      <c r="T712" s="23" t="str">
        <f>CONCATENATE(Tabela1[[#This Row],[cdprograma]]," - ",Tabela1[[#This Row],[nmprograma]])</f>
        <v>610 - Educação Básica com Qualidade e Equidade</v>
      </c>
    </row>
    <row r="713" spans="1:20" x14ac:dyDescent="0.25">
      <c r="A713">
        <v>540093</v>
      </c>
      <c r="B713" t="s">
        <v>612</v>
      </c>
      <c r="C713">
        <v>14</v>
      </c>
      <c r="D713" t="s">
        <v>216</v>
      </c>
      <c r="E713">
        <v>760</v>
      </c>
      <c r="F713" t="s">
        <v>217</v>
      </c>
      <c r="G713">
        <v>10906</v>
      </c>
      <c r="H713" t="s">
        <v>890</v>
      </c>
      <c r="I713">
        <v>44</v>
      </c>
      <c r="J713" t="s">
        <v>219</v>
      </c>
      <c r="K713" s="21">
        <v>500000</v>
      </c>
      <c r="L713" s="21">
        <v>200564</v>
      </c>
      <c r="M713" s="21">
        <v>198529.97</v>
      </c>
      <c r="N713" s="21">
        <v>198529.97</v>
      </c>
      <c r="O713" s="21">
        <v>198529.97</v>
      </c>
      <c r="P713" s="22" t="e">
        <f>VLOOKUP(Tabela1[[#This Row],[cdsubacao]],LDO!$B$2:$D$115,3,0)</f>
        <v>#N/A</v>
      </c>
      <c r="Q713" s="22" t="str">
        <f>CONCATENATE(Tabela1[[#This Row],[cdunidadegestora]]," - ",Tabela1[[#This Row],[nmunidadegestora]])</f>
        <v>540093 - Fundo Rotativo da Penitenciária de Curitibanos</v>
      </c>
      <c r="R713" s="22" t="str">
        <f>CONCATENATE(Tabela1[[#This Row],[cdfuncao]]," - ",Tabela1[[#This Row],[nmfuncao]])</f>
        <v>14 - Direitos da Cidadania</v>
      </c>
      <c r="S713" s="23" t="e">
        <f>VLOOKUP(Tabela1[[#This Row],[cdsubacao]],LDO!$B$2:$E$115,4,0)</f>
        <v>#N/A</v>
      </c>
      <c r="T713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714" spans="1:20" x14ac:dyDescent="0.25">
      <c r="A714">
        <v>530001</v>
      </c>
      <c r="B714" t="s">
        <v>178</v>
      </c>
      <c r="C714">
        <v>26</v>
      </c>
      <c r="D714" t="s">
        <v>179</v>
      </c>
      <c r="E714">
        <v>120</v>
      </c>
      <c r="F714" t="s">
        <v>424</v>
      </c>
      <c r="G714">
        <v>5697</v>
      </c>
      <c r="H714" t="s">
        <v>813</v>
      </c>
      <c r="I714">
        <v>33</v>
      </c>
      <c r="J714" t="s">
        <v>160</v>
      </c>
      <c r="K714" s="21">
        <v>10500000</v>
      </c>
      <c r="L714" s="21">
        <v>7160162.5999999996</v>
      </c>
      <c r="M714" s="21">
        <v>6196011.0800000001</v>
      </c>
      <c r="N714" s="21">
        <v>5567322.3600000003</v>
      </c>
      <c r="O714" s="21">
        <v>5567322.3600000003</v>
      </c>
      <c r="P714" s="22" t="e">
        <f>VLOOKUP(Tabela1[[#This Row],[cdsubacao]],LDO!$B$2:$D$115,3,0)</f>
        <v>#N/A</v>
      </c>
      <c r="Q714" s="22" t="str">
        <f>CONCATENATE(Tabela1[[#This Row],[cdunidadegestora]]," - ",Tabela1[[#This Row],[nmunidadegestora]])</f>
        <v>530001 - Secretaria de Estado da Infraestrutura e Mobilidade</v>
      </c>
      <c r="R714" s="22" t="str">
        <f>CONCATENATE(Tabela1[[#This Row],[cdfuncao]]," - ",Tabela1[[#This Row],[nmfuncao]])</f>
        <v>26 - Transporte</v>
      </c>
      <c r="S714" s="23" t="e">
        <f>VLOOKUP(Tabela1[[#This Row],[cdsubacao]],LDO!$B$2:$E$115,4,0)</f>
        <v>#N/A</v>
      </c>
      <c r="T714" s="23" t="str">
        <f>CONCATENATE(Tabela1[[#This Row],[cdprograma]]," - ",Tabela1[[#This Row],[nmprograma]])</f>
        <v>120 - Integração Logística</v>
      </c>
    </row>
    <row r="715" spans="1:20" x14ac:dyDescent="0.25">
      <c r="A715">
        <v>520090</v>
      </c>
      <c r="B715" t="s">
        <v>390</v>
      </c>
      <c r="C715">
        <v>4</v>
      </c>
      <c r="D715" t="s">
        <v>169</v>
      </c>
      <c r="E715">
        <v>101</v>
      </c>
      <c r="F715" t="s">
        <v>254</v>
      </c>
      <c r="G715">
        <v>12719</v>
      </c>
      <c r="H715" t="s">
        <v>891</v>
      </c>
      <c r="I715">
        <v>44</v>
      </c>
      <c r="J715" t="s">
        <v>219</v>
      </c>
      <c r="K715" s="21">
        <v>0</v>
      </c>
      <c r="L715" s="21">
        <v>6564663.2699999996</v>
      </c>
      <c r="M715" s="21">
        <v>6102155.2999999998</v>
      </c>
      <c r="N715" s="21">
        <v>6102155.2999999998</v>
      </c>
      <c r="O715" s="21">
        <v>6102155.2999999998</v>
      </c>
      <c r="P715" s="22" t="e">
        <f>VLOOKUP(Tabela1[[#This Row],[cdsubacao]],LDO!$B$2:$D$115,3,0)</f>
        <v>#N/A</v>
      </c>
      <c r="Q715" s="22" t="str">
        <f>CONCATENATE(Tabela1[[#This Row],[cdunidadegestora]]," - ",Tabela1[[#This Row],[nmunidadegestora]])</f>
        <v>520090 - Fundo Estadual de Apoio aos Municípios</v>
      </c>
      <c r="R715" s="22" t="str">
        <f>CONCATENATE(Tabela1[[#This Row],[cdfuncao]]," - ",Tabela1[[#This Row],[nmfuncao]])</f>
        <v>4 - Administração</v>
      </c>
      <c r="S715" s="23" t="e">
        <f>VLOOKUP(Tabela1[[#This Row],[cdsubacao]],LDO!$B$2:$E$115,4,0)</f>
        <v>#N/A</v>
      </c>
      <c r="T715" s="23" t="str">
        <f>CONCATENATE(Tabela1[[#This Row],[cdprograma]]," - ",Tabela1[[#This Row],[nmprograma]])</f>
        <v>101 - Acelera Santa Catarina</v>
      </c>
    </row>
    <row r="716" spans="1:20" x14ac:dyDescent="0.25">
      <c r="A716">
        <v>160097</v>
      </c>
      <c r="B716" t="s">
        <v>181</v>
      </c>
      <c r="C716">
        <v>6</v>
      </c>
      <c r="D716" t="s">
        <v>182</v>
      </c>
      <c r="E716">
        <v>708</v>
      </c>
      <c r="F716" t="s">
        <v>615</v>
      </c>
      <c r="G716">
        <v>11793</v>
      </c>
      <c r="H716" t="s">
        <v>892</v>
      </c>
      <c r="I716">
        <v>44</v>
      </c>
      <c r="J716" t="s">
        <v>219</v>
      </c>
      <c r="K716" s="21">
        <v>0</v>
      </c>
      <c r="L716" s="21">
        <v>314535.62</v>
      </c>
      <c r="M716" s="21">
        <v>279449.84999999998</v>
      </c>
      <c r="N716" s="21">
        <v>264511.34999999998</v>
      </c>
      <c r="O716" s="21">
        <v>254911.35</v>
      </c>
      <c r="P716" s="22" t="e">
        <f>VLOOKUP(Tabela1[[#This Row],[cdsubacao]],LDO!$B$2:$D$115,3,0)</f>
        <v>#N/A</v>
      </c>
      <c r="Q716" s="22" t="str">
        <f>CONCATENATE(Tabela1[[#This Row],[cdunidadegestora]]," - ",Tabela1[[#This Row],[nmunidadegestora]])</f>
        <v>160097 - Fundo de Melhoria da Polícia Militar</v>
      </c>
      <c r="R716" s="22" t="str">
        <f>CONCATENATE(Tabela1[[#This Row],[cdfuncao]]," - ",Tabela1[[#This Row],[nmfuncao]])</f>
        <v>6 - Segurança Pública</v>
      </c>
      <c r="S716" s="23" t="e">
        <f>VLOOKUP(Tabela1[[#This Row],[cdsubacao]],LDO!$B$2:$E$115,4,0)</f>
        <v>#N/A</v>
      </c>
      <c r="T716" s="23" t="str">
        <f>CONCATENATE(Tabela1[[#This Row],[cdprograma]]," - ",Tabela1[[#This Row],[nmprograma]])</f>
        <v>708 - Valorização do Servidor - Segurança Pública</v>
      </c>
    </row>
    <row r="717" spans="1:20" x14ac:dyDescent="0.25">
      <c r="A717">
        <v>450022</v>
      </c>
      <c r="B717" t="s">
        <v>358</v>
      </c>
      <c r="C717">
        <v>12</v>
      </c>
      <c r="D717" t="s">
        <v>188</v>
      </c>
      <c r="E717">
        <v>630</v>
      </c>
      <c r="F717" t="s">
        <v>359</v>
      </c>
      <c r="G717">
        <v>5312</v>
      </c>
      <c r="H717" t="s">
        <v>893</v>
      </c>
      <c r="I717">
        <v>44</v>
      </c>
      <c r="J717" t="s">
        <v>219</v>
      </c>
      <c r="K717" s="21">
        <v>1560000</v>
      </c>
      <c r="L717" s="21">
        <v>640578.28</v>
      </c>
      <c r="M717" s="21">
        <v>504343.16</v>
      </c>
      <c r="N717" s="21">
        <v>412343.16</v>
      </c>
      <c r="O717" s="21">
        <v>412343.16</v>
      </c>
      <c r="P717" s="22" t="e">
        <f>VLOOKUP(Tabela1[[#This Row],[cdsubacao]],LDO!$B$2:$D$115,3,0)</f>
        <v>#N/A</v>
      </c>
      <c r="Q717" s="22" t="str">
        <f>CONCATENATE(Tabela1[[#This Row],[cdunidadegestora]]," - ",Tabela1[[#This Row],[nmunidadegestora]])</f>
        <v>450022 - Fundação Universidade do Estado de Santa Catarina</v>
      </c>
      <c r="R717" s="22" t="str">
        <f>CONCATENATE(Tabela1[[#This Row],[cdfuncao]]," - ",Tabela1[[#This Row],[nmfuncao]])</f>
        <v>12 - Educação</v>
      </c>
      <c r="S717" s="23" t="e">
        <f>VLOOKUP(Tabela1[[#This Row],[cdsubacao]],LDO!$B$2:$E$115,4,0)</f>
        <v>#N/A</v>
      </c>
      <c r="T717" s="23" t="str">
        <f>CONCATENATE(Tabela1[[#This Row],[cdprograma]]," - ",Tabela1[[#This Row],[nmprograma]])</f>
        <v>630 - Gestão do Ensino Superior</v>
      </c>
    </row>
    <row r="718" spans="1:20" x14ac:dyDescent="0.25">
      <c r="A718">
        <v>160084</v>
      </c>
      <c r="B718" t="s">
        <v>370</v>
      </c>
      <c r="C718">
        <v>6</v>
      </c>
      <c r="D718" t="s">
        <v>182</v>
      </c>
      <c r="E718">
        <v>707</v>
      </c>
      <c r="F718" t="s">
        <v>336</v>
      </c>
      <c r="G718">
        <v>6524</v>
      </c>
      <c r="H718" t="s">
        <v>894</v>
      </c>
      <c r="I718">
        <v>33</v>
      </c>
      <c r="J718" t="s">
        <v>160</v>
      </c>
      <c r="K718" s="21">
        <v>2500000</v>
      </c>
      <c r="L718" s="21">
        <v>2327788.12</v>
      </c>
      <c r="M718" s="21">
        <v>2327788.12</v>
      </c>
      <c r="N718" s="21">
        <v>2327788.12</v>
      </c>
      <c r="O718" s="21">
        <v>2327788.12</v>
      </c>
      <c r="P718" s="22" t="e">
        <f>VLOOKUP(Tabela1[[#This Row],[cdsubacao]],LDO!$B$2:$D$115,3,0)</f>
        <v>#N/A</v>
      </c>
      <c r="Q718" s="22" t="str">
        <f>CONCATENATE(Tabela1[[#This Row],[cdunidadegestora]]," - ",Tabela1[[#This Row],[nmunidadegestora]])</f>
        <v>160084 - Fundo de Melhoria da Polícia Civil</v>
      </c>
      <c r="R718" s="22" t="str">
        <f>CONCATENATE(Tabela1[[#This Row],[cdfuncao]]," - ",Tabela1[[#This Row],[nmfuncao]])</f>
        <v>6 - Segurança Pública</v>
      </c>
      <c r="S718" s="23" t="e">
        <f>VLOOKUP(Tabela1[[#This Row],[cdsubacao]],LDO!$B$2:$E$115,4,0)</f>
        <v>#N/A</v>
      </c>
      <c r="T718" s="23" t="str">
        <f>CONCATENATE(Tabela1[[#This Row],[cdprograma]]," - ",Tabela1[[#This Row],[nmprograma]])</f>
        <v>707 - Suporte Institucional Integrado</v>
      </c>
    </row>
    <row r="719" spans="1:20" x14ac:dyDescent="0.25">
      <c r="A719">
        <v>530023</v>
      </c>
      <c r="B719" t="s">
        <v>198</v>
      </c>
      <c r="C719">
        <v>26</v>
      </c>
      <c r="D719" t="s">
        <v>179</v>
      </c>
      <c r="E719">
        <v>850</v>
      </c>
      <c r="F719" t="s">
        <v>163</v>
      </c>
      <c r="G719">
        <v>3960</v>
      </c>
      <c r="H719" t="s">
        <v>895</v>
      </c>
      <c r="I719">
        <v>33</v>
      </c>
      <c r="J719" t="s">
        <v>160</v>
      </c>
      <c r="K719" s="21">
        <v>130032</v>
      </c>
      <c r="L719" s="21">
        <v>0</v>
      </c>
      <c r="M719" s="21">
        <v>0</v>
      </c>
      <c r="N719" s="21">
        <v>0</v>
      </c>
      <c r="O719" s="21">
        <v>0</v>
      </c>
      <c r="P719" s="22" t="e">
        <f>VLOOKUP(Tabela1[[#This Row],[cdsubacao]],LDO!$B$2:$D$115,3,0)</f>
        <v>#N/A</v>
      </c>
      <c r="Q719" s="22" t="str">
        <f>CONCATENATE(Tabela1[[#This Row],[cdunidadegestora]]," - ",Tabela1[[#This Row],[nmunidadegestora]])</f>
        <v>530023 - Departamento de Transportes e Terminais</v>
      </c>
      <c r="R719" s="22" t="str">
        <f>CONCATENATE(Tabela1[[#This Row],[cdfuncao]]," - ",Tabela1[[#This Row],[nmfuncao]])</f>
        <v>26 - Transporte</v>
      </c>
      <c r="S719" s="23" t="e">
        <f>VLOOKUP(Tabela1[[#This Row],[cdsubacao]],LDO!$B$2:$E$115,4,0)</f>
        <v>#N/A</v>
      </c>
      <c r="T71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20" spans="1:20" x14ac:dyDescent="0.25">
      <c r="A720">
        <v>440023</v>
      </c>
      <c r="B720" t="s">
        <v>202</v>
      </c>
      <c r="C720">
        <v>20</v>
      </c>
      <c r="D720" t="s">
        <v>203</v>
      </c>
      <c r="E720">
        <v>310</v>
      </c>
      <c r="F720" t="s">
        <v>204</v>
      </c>
      <c r="G720">
        <v>2206</v>
      </c>
      <c r="H720" t="s">
        <v>896</v>
      </c>
      <c r="I720">
        <v>44</v>
      </c>
      <c r="J720" t="s">
        <v>219</v>
      </c>
      <c r="K720" s="21">
        <v>1185162</v>
      </c>
      <c r="L720" s="21">
        <v>3271491.03</v>
      </c>
      <c r="M720" s="21">
        <v>914694.67</v>
      </c>
      <c r="N720" s="21">
        <v>567194.67000000004</v>
      </c>
      <c r="O720" s="21">
        <v>374194.67</v>
      </c>
      <c r="P720" s="22" t="e">
        <f>VLOOKUP(Tabela1[[#This Row],[cdsubacao]],LDO!$B$2:$D$115,3,0)</f>
        <v>#N/A</v>
      </c>
      <c r="Q720" s="22" t="str">
        <f>CONCATENATE(Tabela1[[#This Row],[cdunidadegestora]]," - ",Tabela1[[#This Row],[nmunidadegestora]])</f>
        <v>440023 - Empresa de Pesquisa Agropecuária e Extensão Rural de Santa Catarina S.A.</v>
      </c>
      <c r="R720" s="22" t="str">
        <f>CONCATENATE(Tabela1[[#This Row],[cdfuncao]]," - ",Tabela1[[#This Row],[nmfuncao]])</f>
        <v>20 - Agricultura</v>
      </c>
      <c r="S720" s="23" t="e">
        <f>VLOOKUP(Tabela1[[#This Row],[cdsubacao]],LDO!$B$2:$E$115,4,0)</f>
        <v>#N/A</v>
      </c>
      <c r="T720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721" spans="1:20" x14ac:dyDescent="0.25">
      <c r="A721">
        <v>410045</v>
      </c>
      <c r="B721" t="s">
        <v>534</v>
      </c>
      <c r="C721">
        <v>12</v>
      </c>
      <c r="D721" t="s">
        <v>188</v>
      </c>
      <c r="E721">
        <v>625</v>
      </c>
      <c r="F721" t="s">
        <v>196</v>
      </c>
      <c r="G721">
        <v>13786</v>
      </c>
      <c r="H721" t="s">
        <v>897</v>
      </c>
      <c r="I721">
        <v>33</v>
      </c>
      <c r="J721" t="s">
        <v>160</v>
      </c>
      <c r="K721" s="21">
        <v>134100</v>
      </c>
      <c r="L721" s="21">
        <v>0</v>
      </c>
      <c r="M721" s="21">
        <v>0</v>
      </c>
      <c r="N721" s="21">
        <v>0</v>
      </c>
      <c r="O721" s="21">
        <v>0</v>
      </c>
      <c r="P721" s="22" t="e">
        <f>VLOOKUP(Tabela1[[#This Row],[cdsubacao]],LDO!$B$2:$D$115,3,0)</f>
        <v>#N/A</v>
      </c>
      <c r="Q721" s="22" t="str">
        <f>CONCATENATE(Tabela1[[#This Row],[cdunidadegestora]]," - ",Tabela1[[#This Row],[nmunidadegestora]])</f>
        <v>410045 - Agência de Desenvolvimento Regional de Videira</v>
      </c>
      <c r="R721" s="22" t="str">
        <f>CONCATENATE(Tabela1[[#This Row],[cdfuncao]]," - ",Tabela1[[#This Row],[nmfuncao]])</f>
        <v>12 - Educação</v>
      </c>
      <c r="S721" s="23" t="e">
        <f>VLOOKUP(Tabela1[[#This Row],[cdsubacao]],LDO!$B$2:$E$115,4,0)</f>
        <v>#N/A</v>
      </c>
      <c r="T721" s="23" t="str">
        <f>CONCATENATE(Tabela1[[#This Row],[cdprograma]]," - ",Tabela1[[#This Row],[nmprograma]])</f>
        <v>625 - Valorização dos Profissionais da Educação</v>
      </c>
    </row>
    <row r="722" spans="1:20" x14ac:dyDescent="0.25">
      <c r="A722">
        <v>410041</v>
      </c>
      <c r="B722" t="s">
        <v>471</v>
      </c>
      <c r="C722">
        <v>12</v>
      </c>
      <c r="D722" t="s">
        <v>188</v>
      </c>
      <c r="E722">
        <v>625</v>
      </c>
      <c r="F722" t="s">
        <v>196</v>
      </c>
      <c r="G722">
        <v>13715</v>
      </c>
      <c r="H722" t="s">
        <v>898</v>
      </c>
      <c r="I722">
        <v>33</v>
      </c>
      <c r="J722" t="s">
        <v>160</v>
      </c>
      <c r="K722" s="21">
        <v>98764</v>
      </c>
      <c r="L722" s="21">
        <v>40746.300000000003</v>
      </c>
      <c r="M722" s="21">
        <v>40746.300000000003</v>
      </c>
      <c r="N722" s="21">
        <v>40746.300000000003</v>
      </c>
      <c r="O722" s="21">
        <v>40746.300000000003</v>
      </c>
      <c r="P722" s="22" t="e">
        <f>VLOOKUP(Tabela1[[#This Row],[cdsubacao]],LDO!$B$2:$D$115,3,0)</f>
        <v>#N/A</v>
      </c>
      <c r="Q722" s="22" t="str">
        <f>CONCATENATE(Tabela1[[#This Row],[cdunidadegestora]]," - ",Tabela1[[#This Row],[nmunidadegestora]])</f>
        <v>410041 - Agência de Desenvolvimento Regional de Xanxerê</v>
      </c>
      <c r="R722" s="22" t="str">
        <f>CONCATENATE(Tabela1[[#This Row],[cdfuncao]]," - ",Tabela1[[#This Row],[nmfuncao]])</f>
        <v>12 - Educação</v>
      </c>
      <c r="S722" s="23" t="e">
        <f>VLOOKUP(Tabela1[[#This Row],[cdsubacao]],LDO!$B$2:$E$115,4,0)</f>
        <v>#N/A</v>
      </c>
      <c r="T722" s="23" t="str">
        <f>CONCATENATE(Tabela1[[#This Row],[cdprograma]]," - ",Tabela1[[#This Row],[nmprograma]])</f>
        <v>625 - Valorização dos Profissionais da Educação</v>
      </c>
    </row>
    <row r="723" spans="1:20" x14ac:dyDescent="0.25">
      <c r="A723">
        <v>230001</v>
      </c>
      <c r="B723" t="s">
        <v>344</v>
      </c>
      <c r="C723">
        <v>27</v>
      </c>
      <c r="D723" t="s">
        <v>345</v>
      </c>
      <c r="E723">
        <v>650</v>
      </c>
      <c r="F723" t="s">
        <v>422</v>
      </c>
      <c r="G723">
        <v>11696</v>
      </c>
      <c r="H723" t="s">
        <v>899</v>
      </c>
      <c r="I723">
        <v>33</v>
      </c>
      <c r="J723" t="s">
        <v>160</v>
      </c>
      <c r="K723" s="21">
        <v>2293720</v>
      </c>
      <c r="L723" s="21">
        <v>0</v>
      </c>
      <c r="M723" s="21">
        <v>0</v>
      </c>
      <c r="N723" s="21">
        <v>0</v>
      </c>
      <c r="O723" s="21">
        <v>0</v>
      </c>
      <c r="P723" s="22" t="e">
        <f>VLOOKUP(Tabela1[[#This Row],[cdsubacao]],LDO!$B$2:$D$115,3,0)</f>
        <v>#N/A</v>
      </c>
      <c r="Q723" s="22" t="str">
        <f>CONCATENATE(Tabela1[[#This Row],[cdunidadegestora]]," - ",Tabela1[[#This Row],[nmunidadegestora]])</f>
        <v>230001 - Secretaria de Estado do Turismo, Cultura e Esporte</v>
      </c>
      <c r="R723" s="22" t="str">
        <f>CONCATENATE(Tabela1[[#This Row],[cdfuncao]]," - ",Tabela1[[#This Row],[nmfuncao]])</f>
        <v>27 - Desporto e Lazer</v>
      </c>
      <c r="S723" s="23" t="e">
        <f>VLOOKUP(Tabela1[[#This Row],[cdsubacao]],LDO!$B$2:$E$115,4,0)</f>
        <v>#N/A</v>
      </c>
      <c r="T723" s="23" t="str">
        <f>CONCATENATE(Tabela1[[#This Row],[cdprograma]]," - ",Tabela1[[#This Row],[nmprograma]])</f>
        <v>650 - Desenvolvimento e Fortalecimento do Esporte e do Lazer</v>
      </c>
    </row>
    <row r="724" spans="1:20" x14ac:dyDescent="0.25">
      <c r="A724">
        <v>410039</v>
      </c>
      <c r="B724" t="s">
        <v>498</v>
      </c>
      <c r="C724">
        <v>12</v>
      </c>
      <c r="D724" t="s">
        <v>188</v>
      </c>
      <c r="E724">
        <v>610</v>
      </c>
      <c r="F724" t="s">
        <v>189</v>
      </c>
      <c r="G724">
        <v>13663</v>
      </c>
      <c r="H724" t="s">
        <v>900</v>
      </c>
      <c r="I724">
        <v>33</v>
      </c>
      <c r="J724" t="s">
        <v>160</v>
      </c>
      <c r="K724" s="21">
        <v>203451</v>
      </c>
      <c r="L724" s="21">
        <v>596.6</v>
      </c>
      <c r="M724" s="21">
        <v>596.6</v>
      </c>
      <c r="N724" s="21">
        <v>596.6</v>
      </c>
      <c r="O724" s="21">
        <v>596.6</v>
      </c>
      <c r="P724" s="22" t="e">
        <f>VLOOKUP(Tabela1[[#This Row],[cdsubacao]],LDO!$B$2:$D$115,3,0)</f>
        <v>#N/A</v>
      </c>
      <c r="Q724" s="22" t="str">
        <f>CONCATENATE(Tabela1[[#This Row],[cdunidadegestora]]," - ",Tabela1[[#This Row],[nmunidadegestora]])</f>
        <v>410039 - Agência de Desenvolvimento Regional de São Lourenço do Oeste</v>
      </c>
      <c r="R724" s="22" t="str">
        <f>CONCATENATE(Tabela1[[#This Row],[cdfuncao]]," - ",Tabela1[[#This Row],[nmfuncao]])</f>
        <v>12 - Educação</v>
      </c>
      <c r="S724" s="23" t="e">
        <f>VLOOKUP(Tabela1[[#This Row],[cdsubacao]],LDO!$B$2:$E$115,4,0)</f>
        <v>#N/A</v>
      </c>
      <c r="T724" s="23" t="str">
        <f>CONCATENATE(Tabela1[[#This Row],[cdprograma]]," - ",Tabela1[[#This Row],[nmprograma]])</f>
        <v>610 - Educação Básica com Qualidade e Equidade</v>
      </c>
    </row>
    <row r="725" spans="1:20" x14ac:dyDescent="0.25">
      <c r="A725">
        <v>160097</v>
      </c>
      <c r="B725" t="s">
        <v>181</v>
      </c>
      <c r="C725">
        <v>12</v>
      </c>
      <c r="D725" t="s">
        <v>188</v>
      </c>
      <c r="E725">
        <v>610</v>
      </c>
      <c r="F725" t="s">
        <v>189</v>
      </c>
      <c r="G725">
        <v>10673</v>
      </c>
      <c r="H725" t="s">
        <v>901</v>
      </c>
      <c r="I725">
        <v>33</v>
      </c>
      <c r="J725" t="s">
        <v>160</v>
      </c>
      <c r="K725" s="21">
        <v>0</v>
      </c>
      <c r="L725" s="21">
        <v>318815.5</v>
      </c>
      <c r="M725" s="21">
        <v>237815.5</v>
      </c>
      <c r="N725" s="21">
        <v>64916</v>
      </c>
      <c r="O725" s="21">
        <v>64916</v>
      </c>
      <c r="P725" s="22" t="e">
        <f>VLOOKUP(Tabela1[[#This Row],[cdsubacao]],LDO!$B$2:$D$115,3,0)</f>
        <v>#N/A</v>
      </c>
      <c r="Q725" s="22" t="str">
        <f>CONCATENATE(Tabela1[[#This Row],[cdunidadegestora]]," - ",Tabela1[[#This Row],[nmunidadegestora]])</f>
        <v>160097 - Fundo de Melhoria da Polícia Militar</v>
      </c>
      <c r="R725" s="22" t="str">
        <f>CONCATENATE(Tabela1[[#This Row],[cdfuncao]]," - ",Tabela1[[#This Row],[nmfuncao]])</f>
        <v>12 - Educação</v>
      </c>
      <c r="S725" s="23" t="e">
        <f>VLOOKUP(Tabela1[[#This Row],[cdsubacao]],LDO!$B$2:$E$115,4,0)</f>
        <v>#N/A</v>
      </c>
      <c r="T725" s="23" t="str">
        <f>CONCATENATE(Tabela1[[#This Row],[cdprograma]]," - ",Tabela1[[#This Row],[nmprograma]])</f>
        <v>610 - Educação Básica com Qualidade e Equidade</v>
      </c>
    </row>
    <row r="726" spans="1:20" x14ac:dyDescent="0.25">
      <c r="A726">
        <v>440001</v>
      </c>
      <c r="B726" t="s">
        <v>481</v>
      </c>
      <c r="C726">
        <v>20</v>
      </c>
      <c r="D726" t="s">
        <v>203</v>
      </c>
      <c r="E726">
        <v>300</v>
      </c>
      <c r="F726" t="s">
        <v>247</v>
      </c>
      <c r="G726">
        <v>11341</v>
      </c>
      <c r="H726" t="s">
        <v>902</v>
      </c>
      <c r="I726">
        <v>33</v>
      </c>
      <c r="J726" t="s">
        <v>160</v>
      </c>
      <c r="K726" s="21">
        <v>237140</v>
      </c>
      <c r="L726" s="21">
        <v>1640110.78</v>
      </c>
      <c r="M726" s="21">
        <v>670110.78</v>
      </c>
      <c r="N726" s="21">
        <v>670110.78</v>
      </c>
      <c r="O726" s="21">
        <v>670110.78</v>
      </c>
      <c r="P726" s="22" t="e">
        <f>VLOOKUP(Tabela1[[#This Row],[cdsubacao]],LDO!$B$2:$D$115,3,0)</f>
        <v>#N/A</v>
      </c>
      <c r="Q726" s="22" t="str">
        <f>CONCATENATE(Tabela1[[#This Row],[cdunidadegestora]]," - ",Tabela1[[#This Row],[nmunidadegestora]])</f>
        <v>440001 - Secretaria de Estado da Agricultura, Pesca e Desenvolvimento Rural</v>
      </c>
      <c r="R726" s="22" t="str">
        <f>CONCATENATE(Tabela1[[#This Row],[cdfuncao]]," - ",Tabela1[[#This Row],[nmfuncao]])</f>
        <v>20 - Agricultura</v>
      </c>
      <c r="S726" s="23" t="e">
        <f>VLOOKUP(Tabela1[[#This Row],[cdsubacao]],LDO!$B$2:$E$115,4,0)</f>
        <v>#N/A</v>
      </c>
      <c r="T726" s="23" t="str">
        <f>CONCATENATE(Tabela1[[#This Row],[cdprograma]]," - ",Tabela1[[#This Row],[nmprograma]])</f>
        <v>300 - Qualidade de Vida no Campo e na Cidade</v>
      </c>
    </row>
    <row r="727" spans="1:20" x14ac:dyDescent="0.25">
      <c r="A727">
        <v>530025</v>
      </c>
      <c r="B727" t="s">
        <v>238</v>
      </c>
      <c r="C727">
        <v>26</v>
      </c>
      <c r="D727" t="s">
        <v>179</v>
      </c>
      <c r="E727">
        <v>850</v>
      </c>
      <c r="F727" t="s">
        <v>163</v>
      </c>
      <c r="G727">
        <v>28</v>
      </c>
      <c r="H727" t="s">
        <v>903</v>
      </c>
      <c r="I727">
        <v>33</v>
      </c>
      <c r="J727" t="s">
        <v>160</v>
      </c>
      <c r="K727" s="21">
        <v>700000</v>
      </c>
      <c r="L727" s="21">
        <v>226050.18</v>
      </c>
      <c r="M727" s="21">
        <v>226050.18</v>
      </c>
      <c r="N727" s="21">
        <v>226050.18</v>
      </c>
      <c r="O727" s="21">
        <v>226050.18</v>
      </c>
      <c r="P727" s="22" t="e">
        <f>VLOOKUP(Tabela1[[#This Row],[cdsubacao]],LDO!$B$2:$D$115,3,0)</f>
        <v>#N/A</v>
      </c>
      <c r="Q727" s="22" t="str">
        <f>CONCATENATE(Tabela1[[#This Row],[cdunidadegestora]]," - ",Tabela1[[#This Row],[nmunidadegestora]])</f>
        <v>530025 - Departamento Estadual de Infraestrutura</v>
      </c>
      <c r="R727" s="22" t="str">
        <f>CONCATENATE(Tabela1[[#This Row],[cdfuncao]]," - ",Tabela1[[#This Row],[nmfuncao]])</f>
        <v>26 - Transporte</v>
      </c>
      <c r="S727" s="23" t="e">
        <f>VLOOKUP(Tabela1[[#This Row],[cdsubacao]],LDO!$B$2:$E$115,4,0)</f>
        <v>#N/A</v>
      </c>
      <c r="T72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28" spans="1:20" x14ac:dyDescent="0.25">
      <c r="A728">
        <v>270029</v>
      </c>
      <c r="B728" t="s">
        <v>755</v>
      </c>
      <c r="C728">
        <v>26</v>
      </c>
      <c r="D728" t="s">
        <v>179</v>
      </c>
      <c r="E728">
        <v>115</v>
      </c>
      <c r="F728" t="s">
        <v>275</v>
      </c>
      <c r="G728">
        <v>14276</v>
      </c>
      <c r="H728" t="s">
        <v>904</v>
      </c>
      <c r="I728">
        <v>44</v>
      </c>
      <c r="J728" t="s">
        <v>219</v>
      </c>
      <c r="K728" s="21">
        <v>0</v>
      </c>
      <c r="L728" s="21">
        <v>21000</v>
      </c>
      <c r="M728" s="21">
        <v>20994</v>
      </c>
      <c r="N728" s="21">
        <v>20994</v>
      </c>
      <c r="O728" s="21">
        <v>20994</v>
      </c>
      <c r="P728" s="22" t="e">
        <f>VLOOKUP(Tabela1[[#This Row],[cdsubacao]],LDO!$B$2:$D$115,3,0)</f>
        <v>#N/A</v>
      </c>
      <c r="Q728" s="22" t="str">
        <f>CONCATENATE(Tabela1[[#This Row],[cdunidadegestora]]," - ",Tabela1[[#This Row],[nmunidadegestora]])</f>
        <v>270029 - Agência de Regulação de Serviços Públicos de Santa Catarina - Aresc</v>
      </c>
      <c r="R728" s="22" t="str">
        <f>CONCATENATE(Tabela1[[#This Row],[cdfuncao]]," - ",Tabela1[[#This Row],[nmfuncao]])</f>
        <v>26 - Transporte</v>
      </c>
      <c r="S728" s="23" t="e">
        <f>VLOOKUP(Tabela1[[#This Row],[cdsubacao]],LDO!$B$2:$E$115,4,0)</f>
        <v>#N/A</v>
      </c>
      <c r="T728" s="23" t="str">
        <f>CONCATENATE(Tabela1[[#This Row],[cdprograma]]," - ",Tabela1[[#This Row],[nmprograma]])</f>
        <v>115 - Gestão do Sistema de Transporte Intermunicipal de Pessoas</v>
      </c>
    </row>
    <row r="729" spans="1:20" x14ac:dyDescent="0.25">
      <c r="A729">
        <v>520002</v>
      </c>
      <c r="B729" t="s">
        <v>171</v>
      </c>
      <c r="C729">
        <v>4</v>
      </c>
      <c r="D729" t="s">
        <v>169</v>
      </c>
      <c r="E729">
        <v>900</v>
      </c>
      <c r="F729" t="s">
        <v>176</v>
      </c>
      <c r="G729">
        <v>978</v>
      </c>
      <c r="H729" t="s">
        <v>905</v>
      </c>
      <c r="I729">
        <v>31</v>
      </c>
      <c r="J729" t="s">
        <v>165</v>
      </c>
      <c r="K729" s="21">
        <v>2500000</v>
      </c>
      <c r="L729" s="21">
        <v>2500000</v>
      </c>
      <c r="M729" s="21">
        <v>2500000</v>
      </c>
      <c r="N729" s="21">
        <v>2500000</v>
      </c>
      <c r="O729" s="21">
        <v>2500000</v>
      </c>
      <c r="P729" s="22" t="e">
        <f>VLOOKUP(Tabela1[[#This Row],[cdsubacao]],LDO!$B$2:$D$115,3,0)</f>
        <v>#N/A</v>
      </c>
      <c r="Q729" s="22" t="str">
        <f>CONCATENATE(Tabela1[[#This Row],[cdunidadegestora]]," - ",Tabela1[[#This Row],[nmunidadegestora]])</f>
        <v>520002 - Encargos Gerais do Estado</v>
      </c>
      <c r="R729" s="22" t="str">
        <f>CONCATENATE(Tabela1[[#This Row],[cdfuncao]]," - ",Tabela1[[#This Row],[nmfuncao]])</f>
        <v>4 - Administração</v>
      </c>
      <c r="S729" s="23" t="e">
        <f>VLOOKUP(Tabela1[[#This Row],[cdsubacao]],LDO!$B$2:$E$115,4,0)</f>
        <v>#N/A</v>
      </c>
      <c r="T729" s="23" t="str">
        <f>CONCATENATE(Tabela1[[#This Row],[cdprograma]]," - ",Tabela1[[#This Row],[nmprograma]])</f>
        <v>900 - Gestão Administrativa - Poder Executivo</v>
      </c>
    </row>
    <row r="730" spans="1:20" x14ac:dyDescent="0.25">
      <c r="A730">
        <v>530001</v>
      </c>
      <c r="B730" t="s">
        <v>178</v>
      </c>
      <c r="C730">
        <v>26</v>
      </c>
      <c r="D730" t="s">
        <v>179</v>
      </c>
      <c r="E730">
        <v>110</v>
      </c>
      <c r="F730" t="s">
        <v>228</v>
      </c>
      <c r="G730">
        <v>14444</v>
      </c>
      <c r="H730" t="s">
        <v>906</v>
      </c>
      <c r="I730">
        <v>44</v>
      </c>
      <c r="J730" t="s">
        <v>219</v>
      </c>
      <c r="K730" s="21">
        <v>0</v>
      </c>
      <c r="L730" s="21">
        <v>31745840.239999998</v>
      </c>
      <c r="M730" s="21">
        <v>12044264.189999999</v>
      </c>
      <c r="N730" s="21">
        <v>7791503.9400000004</v>
      </c>
      <c r="O730" s="21">
        <v>7791503.9400000004</v>
      </c>
      <c r="P730" s="22" t="e">
        <f>VLOOKUP(Tabela1[[#This Row],[cdsubacao]],LDO!$B$2:$D$115,3,0)</f>
        <v>#N/A</v>
      </c>
      <c r="Q730" s="22" t="str">
        <f>CONCATENATE(Tabela1[[#This Row],[cdunidadegestora]]," - ",Tabela1[[#This Row],[nmunidadegestora]])</f>
        <v>530001 - Secretaria de Estado da Infraestrutura e Mobilidade</v>
      </c>
      <c r="R730" s="22" t="str">
        <f>CONCATENATE(Tabela1[[#This Row],[cdfuncao]]," - ",Tabela1[[#This Row],[nmfuncao]])</f>
        <v>26 - Transporte</v>
      </c>
      <c r="S730" s="23" t="e">
        <f>VLOOKUP(Tabela1[[#This Row],[cdsubacao]],LDO!$B$2:$E$115,4,0)</f>
        <v>#N/A</v>
      </c>
      <c r="T730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731" spans="1:20" x14ac:dyDescent="0.25">
      <c r="A731">
        <v>260022</v>
      </c>
      <c r="B731" t="s">
        <v>300</v>
      </c>
      <c r="C731">
        <v>16</v>
      </c>
      <c r="D731" t="s">
        <v>301</v>
      </c>
      <c r="E731">
        <v>850</v>
      </c>
      <c r="F731" t="s">
        <v>163</v>
      </c>
      <c r="G731">
        <v>3255</v>
      </c>
      <c r="H731" t="s">
        <v>907</v>
      </c>
      <c r="I731">
        <v>33</v>
      </c>
      <c r="J731" t="s">
        <v>160</v>
      </c>
      <c r="K731" s="21">
        <v>35000</v>
      </c>
      <c r="L731" s="21">
        <v>35000</v>
      </c>
      <c r="M731" s="21">
        <v>7804.3</v>
      </c>
      <c r="N731" s="21">
        <v>7804.3</v>
      </c>
      <c r="O731" s="21">
        <v>7804.3</v>
      </c>
      <c r="P731" s="22" t="e">
        <f>VLOOKUP(Tabela1[[#This Row],[cdsubacao]],LDO!$B$2:$D$115,3,0)</f>
        <v>#N/A</v>
      </c>
      <c r="Q731" s="22" t="str">
        <f>CONCATENATE(Tabela1[[#This Row],[cdunidadegestora]]," - ",Tabela1[[#This Row],[nmunidadegestora]])</f>
        <v>260022 - Companhia de Habitação do Estado de Santa Catarina S.A.</v>
      </c>
      <c r="R731" s="22" t="str">
        <f>CONCATENATE(Tabela1[[#This Row],[cdfuncao]]," - ",Tabela1[[#This Row],[nmfuncao]])</f>
        <v>16 - Habitação</v>
      </c>
      <c r="S731" s="23" t="e">
        <f>VLOOKUP(Tabela1[[#This Row],[cdsubacao]],LDO!$B$2:$E$115,4,0)</f>
        <v>#N/A</v>
      </c>
      <c r="T73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32" spans="1:20" x14ac:dyDescent="0.25">
      <c r="A732">
        <v>230021</v>
      </c>
      <c r="B732" t="s">
        <v>333</v>
      </c>
      <c r="C732">
        <v>27</v>
      </c>
      <c r="D732" t="s">
        <v>345</v>
      </c>
      <c r="E732">
        <v>900</v>
      </c>
      <c r="F732" t="s">
        <v>176</v>
      </c>
      <c r="G732">
        <v>4698</v>
      </c>
      <c r="H732" t="s">
        <v>908</v>
      </c>
      <c r="I732">
        <v>44</v>
      </c>
      <c r="J732" t="s">
        <v>219</v>
      </c>
      <c r="K732" s="21">
        <v>100000</v>
      </c>
      <c r="L732" s="21">
        <v>1740.13</v>
      </c>
      <c r="M732" s="21">
        <v>1740.13</v>
      </c>
      <c r="N732" s="21">
        <v>1740.13</v>
      </c>
      <c r="O732" s="21">
        <v>1740.13</v>
      </c>
      <c r="P732" s="22" t="e">
        <f>VLOOKUP(Tabela1[[#This Row],[cdsubacao]],LDO!$B$2:$D$115,3,0)</f>
        <v>#N/A</v>
      </c>
      <c r="Q732" s="22" t="str">
        <f>CONCATENATE(Tabela1[[#This Row],[cdunidadegestora]]," - ",Tabela1[[#This Row],[nmunidadegestora]])</f>
        <v>230021 - Fundação Catarinense de Esporte</v>
      </c>
      <c r="R732" s="22" t="str">
        <f>CONCATENATE(Tabela1[[#This Row],[cdfuncao]]," - ",Tabela1[[#This Row],[nmfuncao]])</f>
        <v>27 - Desporto e Lazer</v>
      </c>
      <c r="S732" s="23" t="e">
        <f>VLOOKUP(Tabela1[[#This Row],[cdsubacao]],LDO!$B$2:$E$115,4,0)</f>
        <v>#N/A</v>
      </c>
      <c r="T732" s="23" t="str">
        <f>CONCATENATE(Tabela1[[#This Row],[cdprograma]]," - ",Tabela1[[#This Row],[nmprograma]])</f>
        <v>900 - Gestão Administrativa - Poder Executivo</v>
      </c>
    </row>
    <row r="733" spans="1:20" x14ac:dyDescent="0.25">
      <c r="A733">
        <v>450022</v>
      </c>
      <c r="B733" t="s">
        <v>358</v>
      </c>
      <c r="C733">
        <v>12</v>
      </c>
      <c r="D733" t="s">
        <v>188</v>
      </c>
      <c r="E733">
        <v>630</v>
      </c>
      <c r="F733" t="s">
        <v>359</v>
      </c>
      <c r="G733">
        <v>5315</v>
      </c>
      <c r="H733" t="s">
        <v>698</v>
      </c>
      <c r="I733">
        <v>33</v>
      </c>
      <c r="J733" t="s">
        <v>160</v>
      </c>
      <c r="K733" s="21">
        <v>50000</v>
      </c>
      <c r="L733" s="21">
        <v>205552.27</v>
      </c>
      <c r="M733" s="21">
        <v>159297.10999999999</v>
      </c>
      <c r="N733" s="21">
        <v>159297.10999999999</v>
      </c>
      <c r="O733" s="21">
        <v>159297.10999999999</v>
      </c>
      <c r="P733" s="22" t="e">
        <f>VLOOKUP(Tabela1[[#This Row],[cdsubacao]],LDO!$B$2:$D$115,3,0)</f>
        <v>#N/A</v>
      </c>
      <c r="Q733" s="22" t="str">
        <f>CONCATENATE(Tabela1[[#This Row],[cdunidadegestora]]," - ",Tabela1[[#This Row],[nmunidadegestora]])</f>
        <v>450022 - Fundação Universidade do Estado de Santa Catarina</v>
      </c>
      <c r="R733" s="22" t="str">
        <f>CONCATENATE(Tabela1[[#This Row],[cdfuncao]]," - ",Tabela1[[#This Row],[nmfuncao]])</f>
        <v>12 - Educação</v>
      </c>
      <c r="S733" s="23" t="e">
        <f>VLOOKUP(Tabela1[[#This Row],[cdsubacao]],LDO!$B$2:$E$115,4,0)</f>
        <v>#N/A</v>
      </c>
      <c r="T733" s="23" t="str">
        <f>CONCATENATE(Tabela1[[#This Row],[cdprograma]]," - ",Tabela1[[#This Row],[nmprograma]])</f>
        <v>630 - Gestão do Ensino Superior</v>
      </c>
    </row>
    <row r="734" spans="1:20" x14ac:dyDescent="0.25">
      <c r="A734">
        <v>180001</v>
      </c>
      <c r="B734" t="s">
        <v>210</v>
      </c>
      <c r="C734">
        <v>4</v>
      </c>
      <c r="D734" t="s">
        <v>169</v>
      </c>
      <c r="E734">
        <v>208</v>
      </c>
      <c r="F734" t="s">
        <v>211</v>
      </c>
      <c r="G734">
        <v>11539</v>
      </c>
      <c r="H734" t="s">
        <v>909</v>
      </c>
      <c r="I734">
        <v>33</v>
      </c>
      <c r="J734" t="s">
        <v>160</v>
      </c>
      <c r="K734" s="21">
        <v>8000</v>
      </c>
      <c r="L734" s="21">
        <v>0</v>
      </c>
      <c r="M734" s="21">
        <v>0</v>
      </c>
      <c r="N734" s="21">
        <v>0</v>
      </c>
      <c r="O734" s="21">
        <v>0</v>
      </c>
      <c r="P734" s="22" t="e">
        <f>VLOOKUP(Tabela1[[#This Row],[cdsubacao]],LDO!$B$2:$D$115,3,0)</f>
        <v>#N/A</v>
      </c>
      <c r="Q734" s="22" t="str">
        <f>CONCATENATE(Tabela1[[#This Row],[cdunidadegestora]]," - ",Tabela1[[#This Row],[nmunidadegestora]])</f>
        <v>180001 - Secretaria de Estado do Planejamento</v>
      </c>
      <c r="R734" s="22" t="str">
        <f>CONCATENATE(Tabela1[[#This Row],[cdfuncao]]," - ",Tabela1[[#This Row],[nmfuncao]])</f>
        <v>4 - Administração</v>
      </c>
      <c r="S734" s="23" t="e">
        <f>VLOOKUP(Tabela1[[#This Row],[cdsubacao]],LDO!$B$2:$E$115,4,0)</f>
        <v>#N/A</v>
      </c>
      <c r="T734" s="23" t="str">
        <f>CONCATENATE(Tabela1[[#This Row],[cdprograma]]," - ",Tabela1[[#This Row],[nmprograma]])</f>
        <v>208 - Planejamento Estratégico de Desenvolvimento e Gestão de Informações</v>
      </c>
    </row>
    <row r="735" spans="1:20" x14ac:dyDescent="0.25">
      <c r="A735">
        <v>480091</v>
      </c>
      <c r="B735" t="s">
        <v>157</v>
      </c>
      <c r="C735">
        <v>10</v>
      </c>
      <c r="D735" t="s">
        <v>158</v>
      </c>
      <c r="E735">
        <v>430</v>
      </c>
      <c r="F735" t="s">
        <v>159</v>
      </c>
      <c r="G735">
        <v>13317</v>
      </c>
      <c r="H735" t="s">
        <v>910</v>
      </c>
      <c r="I735">
        <v>33</v>
      </c>
      <c r="J735" t="s">
        <v>160</v>
      </c>
      <c r="K735" s="21">
        <v>100000</v>
      </c>
      <c r="L735" s="21">
        <v>0</v>
      </c>
      <c r="M735" s="21">
        <v>0</v>
      </c>
      <c r="N735" s="21">
        <v>0</v>
      </c>
      <c r="O735" s="21">
        <v>0</v>
      </c>
      <c r="P735" s="22" t="e">
        <f>VLOOKUP(Tabela1[[#This Row],[cdsubacao]],LDO!$B$2:$D$115,3,0)</f>
        <v>#N/A</v>
      </c>
      <c r="Q735" s="22" t="str">
        <f>CONCATENATE(Tabela1[[#This Row],[cdunidadegestora]]," - ",Tabela1[[#This Row],[nmunidadegestora]])</f>
        <v>480091 - Fundo Estadual de Saúde</v>
      </c>
      <c r="R735" s="22" t="str">
        <f>CONCATENATE(Tabela1[[#This Row],[cdfuncao]]," - ",Tabela1[[#This Row],[nmfuncao]])</f>
        <v>10 - Saúde</v>
      </c>
      <c r="S735" s="23" t="e">
        <f>VLOOKUP(Tabela1[[#This Row],[cdsubacao]],LDO!$B$2:$E$115,4,0)</f>
        <v>#N/A</v>
      </c>
      <c r="T735" s="23" t="str">
        <f>CONCATENATE(Tabela1[[#This Row],[cdprograma]]," - ",Tabela1[[#This Row],[nmprograma]])</f>
        <v>430 - Atenção de Média e Alta Complexidade Ambulatorial e Hospitalar</v>
      </c>
    </row>
    <row r="736" spans="1:20" x14ac:dyDescent="0.25">
      <c r="A736">
        <v>530001</v>
      </c>
      <c r="B736" t="s">
        <v>178</v>
      </c>
      <c r="C736">
        <v>26</v>
      </c>
      <c r="D736" t="s">
        <v>179</v>
      </c>
      <c r="E736">
        <v>145</v>
      </c>
      <c r="F736" t="s">
        <v>381</v>
      </c>
      <c r="G736">
        <v>12960</v>
      </c>
      <c r="H736" t="s">
        <v>911</v>
      </c>
      <c r="I736">
        <v>44</v>
      </c>
      <c r="J736" t="s">
        <v>219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2" t="e">
        <f>VLOOKUP(Tabela1[[#This Row],[cdsubacao]],LDO!$B$2:$D$115,3,0)</f>
        <v>#N/A</v>
      </c>
      <c r="Q736" s="22" t="str">
        <f>CONCATENATE(Tabela1[[#This Row],[cdunidadegestora]]," - ",Tabela1[[#This Row],[nmunidadegestora]])</f>
        <v>530001 - Secretaria de Estado da Infraestrutura e Mobilidade</v>
      </c>
      <c r="R736" s="22" t="str">
        <f>CONCATENATE(Tabela1[[#This Row],[cdfuncao]]," - ",Tabela1[[#This Row],[nmfuncao]])</f>
        <v>26 - Transporte</v>
      </c>
      <c r="S736" s="23" t="e">
        <f>VLOOKUP(Tabela1[[#This Row],[cdsubacao]],LDO!$B$2:$E$115,4,0)</f>
        <v>#N/A</v>
      </c>
      <c r="T736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737" spans="1:20" x14ac:dyDescent="0.25">
      <c r="A737">
        <v>480091</v>
      </c>
      <c r="B737" t="s">
        <v>157</v>
      </c>
      <c r="C737">
        <v>10</v>
      </c>
      <c r="D737" t="s">
        <v>158</v>
      </c>
      <c r="E737">
        <v>430</v>
      </c>
      <c r="F737" t="s">
        <v>159</v>
      </c>
      <c r="G737">
        <v>8641</v>
      </c>
      <c r="H737" t="s">
        <v>912</v>
      </c>
      <c r="I737">
        <v>33</v>
      </c>
      <c r="J737" t="s">
        <v>160</v>
      </c>
      <c r="K737" s="21">
        <v>100000</v>
      </c>
      <c r="L737" s="21">
        <v>0</v>
      </c>
      <c r="M737" s="21">
        <v>0</v>
      </c>
      <c r="N737" s="21">
        <v>0</v>
      </c>
      <c r="O737" s="21">
        <v>0</v>
      </c>
      <c r="P737" s="22" t="e">
        <f>VLOOKUP(Tabela1[[#This Row],[cdsubacao]],LDO!$B$2:$D$115,3,0)</f>
        <v>#N/A</v>
      </c>
      <c r="Q737" s="22" t="str">
        <f>CONCATENATE(Tabela1[[#This Row],[cdunidadegestora]]," - ",Tabela1[[#This Row],[nmunidadegestora]])</f>
        <v>480091 - Fundo Estadual de Saúde</v>
      </c>
      <c r="R737" s="22" t="str">
        <f>CONCATENATE(Tabela1[[#This Row],[cdfuncao]]," - ",Tabela1[[#This Row],[nmfuncao]])</f>
        <v>10 - Saúde</v>
      </c>
      <c r="S737" s="23" t="e">
        <f>VLOOKUP(Tabela1[[#This Row],[cdsubacao]],LDO!$B$2:$E$115,4,0)</f>
        <v>#N/A</v>
      </c>
      <c r="T737" s="23" t="str">
        <f>CONCATENATE(Tabela1[[#This Row],[cdprograma]]," - ",Tabela1[[#This Row],[nmprograma]])</f>
        <v>430 - Atenção de Média e Alta Complexidade Ambulatorial e Hospitalar</v>
      </c>
    </row>
    <row r="738" spans="1:20" x14ac:dyDescent="0.25">
      <c r="A738">
        <v>180001</v>
      </c>
      <c r="B738" t="s">
        <v>210</v>
      </c>
      <c r="C738">
        <v>4</v>
      </c>
      <c r="D738" t="s">
        <v>169</v>
      </c>
      <c r="E738">
        <v>850</v>
      </c>
      <c r="F738" t="s">
        <v>163</v>
      </c>
      <c r="G738">
        <v>1242</v>
      </c>
      <c r="H738" t="s">
        <v>524</v>
      </c>
      <c r="I738">
        <v>33</v>
      </c>
      <c r="J738" t="s">
        <v>160</v>
      </c>
      <c r="K738" s="21">
        <v>5000</v>
      </c>
      <c r="L738" s="21">
        <v>1980</v>
      </c>
      <c r="M738" s="21">
        <v>0</v>
      </c>
      <c r="N738" s="21">
        <v>0</v>
      </c>
      <c r="O738" s="21">
        <v>0</v>
      </c>
      <c r="P738" s="22" t="e">
        <f>VLOOKUP(Tabela1[[#This Row],[cdsubacao]],LDO!$B$2:$D$115,3,0)</f>
        <v>#N/A</v>
      </c>
      <c r="Q738" s="22" t="str">
        <f>CONCATENATE(Tabela1[[#This Row],[cdunidadegestora]]," - ",Tabela1[[#This Row],[nmunidadegestora]])</f>
        <v>180001 - Secretaria de Estado do Planejamento</v>
      </c>
      <c r="R738" s="22" t="str">
        <f>CONCATENATE(Tabela1[[#This Row],[cdfuncao]]," - ",Tabela1[[#This Row],[nmfuncao]])</f>
        <v>4 - Administração</v>
      </c>
      <c r="S738" s="23" t="e">
        <f>VLOOKUP(Tabela1[[#This Row],[cdsubacao]],LDO!$B$2:$E$115,4,0)</f>
        <v>#N/A</v>
      </c>
      <c r="T73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39" spans="1:20" x14ac:dyDescent="0.25">
      <c r="A739">
        <v>470092</v>
      </c>
      <c r="B739" t="s">
        <v>355</v>
      </c>
      <c r="C739">
        <v>4</v>
      </c>
      <c r="D739" t="s">
        <v>169</v>
      </c>
      <c r="E739">
        <v>900</v>
      </c>
      <c r="F739" t="s">
        <v>176</v>
      </c>
      <c r="G739">
        <v>3609</v>
      </c>
      <c r="H739" t="s">
        <v>711</v>
      </c>
      <c r="I739">
        <v>44</v>
      </c>
      <c r="J739" t="s">
        <v>219</v>
      </c>
      <c r="K739" s="21">
        <v>67431</v>
      </c>
      <c r="L739" s="21">
        <v>67431</v>
      </c>
      <c r="M739" s="21">
        <v>0</v>
      </c>
      <c r="N739" s="21">
        <v>0</v>
      </c>
      <c r="O739" s="21">
        <v>0</v>
      </c>
      <c r="P739" s="22" t="e">
        <f>VLOOKUP(Tabela1[[#This Row],[cdsubacao]],LDO!$B$2:$D$115,3,0)</f>
        <v>#N/A</v>
      </c>
      <c r="Q739" s="22" t="str">
        <f>CONCATENATE(Tabela1[[#This Row],[cdunidadegestora]]," - ",Tabela1[[#This Row],[nmunidadegestora]])</f>
        <v>470092 - Fundo do Plano de Saúde dos Servidores Públicos Estaduais</v>
      </c>
      <c r="R739" s="22" t="str">
        <f>CONCATENATE(Tabela1[[#This Row],[cdfuncao]]," - ",Tabela1[[#This Row],[nmfuncao]])</f>
        <v>4 - Administração</v>
      </c>
      <c r="S739" s="23" t="e">
        <f>VLOOKUP(Tabela1[[#This Row],[cdsubacao]],LDO!$B$2:$E$115,4,0)</f>
        <v>#N/A</v>
      </c>
      <c r="T739" s="23" t="str">
        <f>CONCATENATE(Tabela1[[#This Row],[cdprograma]]," - ",Tabela1[[#This Row],[nmprograma]])</f>
        <v>900 - Gestão Administrativa - Poder Executivo</v>
      </c>
    </row>
    <row r="740" spans="1:20" x14ac:dyDescent="0.25">
      <c r="A740">
        <v>480091</v>
      </c>
      <c r="B740" t="s">
        <v>157</v>
      </c>
      <c r="C740">
        <v>10</v>
      </c>
      <c r="D740" t="s">
        <v>158</v>
      </c>
      <c r="E740">
        <v>420</v>
      </c>
      <c r="F740" t="s">
        <v>563</v>
      </c>
      <c r="G740">
        <v>13343</v>
      </c>
      <c r="H740" t="s">
        <v>913</v>
      </c>
      <c r="I740">
        <v>44</v>
      </c>
      <c r="J740" t="s">
        <v>219</v>
      </c>
      <c r="K740" s="21">
        <v>100000</v>
      </c>
      <c r="L740" s="21">
        <v>0</v>
      </c>
      <c r="M740" s="21">
        <v>0</v>
      </c>
      <c r="N740" s="21">
        <v>0</v>
      </c>
      <c r="O740" s="21">
        <v>0</v>
      </c>
      <c r="P740" s="22" t="e">
        <f>VLOOKUP(Tabela1[[#This Row],[cdsubacao]],LDO!$B$2:$D$115,3,0)</f>
        <v>#N/A</v>
      </c>
      <c r="Q740" s="22" t="str">
        <f>CONCATENATE(Tabela1[[#This Row],[cdunidadegestora]]," - ",Tabela1[[#This Row],[nmunidadegestora]])</f>
        <v>480091 - Fundo Estadual de Saúde</v>
      </c>
      <c r="R740" s="22" t="str">
        <f>CONCATENATE(Tabela1[[#This Row],[cdfuncao]]," - ",Tabela1[[#This Row],[nmfuncao]])</f>
        <v>10 - Saúde</v>
      </c>
      <c r="S740" s="23" t="e">
        <f>VLOOKUP(Tabela1[[#This Row],[cdsubacao]],LDO!$B$2:$E$115,4,0)</f>
        <v>#N/A</v>
      </c>
      <c r="T740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741" spans="1:20" x14ac:dyDescent="0.25">
      <c r="A741">
        <v>410040</v>
      </c>
      <c r="B741" t="s">
        <v>206</v>
      </c>
      <c r="C741">
        <v>4</v>
      </c>
      <c r="D741" t="s">
        <v>169</v>
      </c>
      <c r="E741">
        <v>900</v>
      </c>
      <c r="F741" t="s">
        <v>176</v>
      </c>
      <c r="G741">
        <v>13677</v>
      </c>
      <c r="H741" t="s">
        <v>914</v>
      </c>
      <c r="I741">
        <v>33</v>
      </c>
      <c r="J741" t="s">
        <v>160</v>
      </c>
      <c r="K741" s="21">
        <v>26000</v>
      </c>
      <c r="L741" s="21">
        <v>0</v>
      </c>
      <c r="M741" s="21">
        <v>0</v>
      </c>
      <c r="N741" s="21">
        <v>0</v>
      </c>
      <c r="O741" s="21">
        <v>0</v>
      </c>
      <c r="P741" s="22" t="e">
        <f>VLOOKUP(Tabela1[[#This Row],[cdsubacao]],LDO!$B$2:$D$115,3,0)</f>
        <v>#N/A</v>
      </c>
      <c r="Q741" s="22" t="str">
        <f>CONCATENATE(Tabela1[[#This Row],[cdunidadegestora]]," - ",Tabela1[[#This Row],[nmunidadegestora]])</f>
        <v>410040 - Agência de Desenvolvimento Regional de Chapecó</v>
      </c>
      <c r="R741" s="22" t="str">
        <f>CONCATENATE(Tabela1[[#This Row],[cdfuncao]]," - ",Tabela1[[#This Row],[nmfuncao]])</f>
        <v>4 - Administração</v>
      </c>
      <c r="S741" s="23" t="e">
        <f>VLOOKUP(Tabela1[[#This Row],[cdsubacao]],LDO!$B$2:$E$115,4,0)</f>
        <v>#N/A</v>
      </c>
      <c r="T741" s="23" t="str">
        <f>CONCATENATE(Tabela1[[#This Row],[cdprograma]]," - ",Tabela1[[#This Row],[nmprograma]])</f>
        <v>900 - Gestão Administrativa - Poder Executivo</v>
      </c>
    </row>
    <row r="742" spans="1:20" x14ac:dyDescent="0.25">
      <c r="A742">
        <v>480091</v>
      </c>
      <c r="B742" t="s">
        <v>157</v>
      </c>
      <c r="C742">
        <v>10</v>
      </c>
      <c r="D742" t="s">
        <v>158</v>
      </c>
      <c r="E742">
        <v>430</v>
      </c>
      <c r="F742" t="s">
        <v>159</v>
      </c>
      <c r="G742">
        <v>13355</v>
      </c>
      <c r="H742" t="s">
        <v>915</v>
      </c>
      <c r="I742">
        <v>44</v>
      </c>
      <c r="J742" t="s">
        <v>219</v>
      </c>
      <c r="K742" s="21">
        <v>100000</v>
      </c>
      <c r="L742" s="21">
        <v>0</v>
      </c>
      <c r="M742" s="21">
        <v>0</v>
      </c>
      <c r="N742" s="21">
        <v>0</v>
      </c>
      <c r="O742" s="21">
        <v>0</v>
      </c>
      <c r="P742" s="22" t="e">
        <f>VLOOKUP(Tabela1[[#This Row],[cdsubacao]],LDO!$B$2:$D$115,3,0)</f>
        <v>#N/A</v>
      </c>
      <c r="Q742" s="22" t="str">
        <f>CONCATENATE(Tabela1[[#This Row],[cdunidadegestora]]," - ",Tabela1[[#This Row],[nmunidadegestora]])</f>
        <v>480091 - Fundo Estadual de Saúde</v>
      </c>
      <c r="R742" s="22" t="str">
        <f>CONCATENATE(Tabela1[[#This Row],[cdfuncao]]," - ",Tabela1[[#This Row],[nmfuncao]])</f>
        <v>10 - Saúde</v>
      </c>
      <c r="S742" s="23" t="e">
        <f>VLOOKUP(Tabela1[[#This Row],[cdsubacao]],LDO!$B$2:$E$115,4,0)</f>
        <v>#N/A</v>
      </c>
      <c r="T742" s="23" t="str">
        <f>CONCATENATE(Tabela1[[#This Row],[cdprograma]]," - ",Tabela1[[#This Row],[nmprograma]])</f>
        <v>430 - Atenção de Média e Alta Complexidade Ambulatorial e Hospitalar</v>
      </c>
    </row>
    <row r="743" spans="1:20" x14ac:dyDescent="0.25">
      <c r="A743">
        <v>520002</v>
      </c>
      <c r="B743" t="s">
        <v>171</v>
      </c>
      <c r="C743">
        <v>4</v>
      </c>
      <c r="D743" t="s">
        <v>169</v>
      </c>
      <c r="E743">
        <v>900</v>
      </c>
      <c r="F743" t="s">
        <v>176</v>
      </c>
      <c r="G743">
        <v>3635</v>
      </c>
      <c r="H743" t="s">
        <v>916</v>
      </c>
      <c r="I743">
        <v>45</v>
      </c>
      <c r="J743" t="s">
        <v>400</v>
      </c>
      <c r="K743" s="21">
        <v>1000</v>
      </c>
      <c r="L743" s="21">
        <v>1000</v>
      </c>
      <c r="M743" s="21">
        <v>0</v>
      </c>
      <c r="N743" s="21">
        <v>0</v>
      </c>
      <c r="O743" s="21">
        <v>0</v>
      </c>
      <c r="P743" s="22" t="e">
        <f>VLOOKUP(Tabela1[[#This Row],[cdsubacao]],LDO!$B$2:$D$115,3,0)</f>
        <v>#N/A</v>
      </c>
      <c r="Q743" s="22" t="str">
        <f>CONCATENATE(Tabela1[[#This Row],[cdunidadegestora]]," - ",Tabela1[[#This Row],[nmunidadegestora]])</f>
        <v>520002 - Encargos Gerais do Estado</v>
      </c>
      <c r="R743" s="22" t="str">
        <f>CONCATENATE(Tabela1[[#This Row],[cdfuncao]]," - ",Tabela1[[#This Row],[nmfuncao]])</f>
        <v>4 - Administração</v>
      </c>
      <c r="S743" s="23" t="e">
        <f>VLOOKUP(Tabela1[[#This Row],[cdsubacao]],LDO!$B$2:$E$115,4,0)</f>
        <v>#N/A</v>
      </c>
      <c r="T743" s="23" t="str">
        <f>CONCATENATE(Tabela1[[#This Row],[cdprograma]]," - ",Tabela1[[#This Row],[nmprograma]])</f>
        <v>900 - Gestão Administrativa - Poder Executivo</v>
      </c>
    </row>
    <row r="744" spans="1:20" x14ac:dyDescent="0.25">
      <c r="A744">
        <v>450091</v>
      </c>
      <c r="B744" t="s">
        <v>917</v>
      </c>
      <c r="C744">
        <v>12</v>
      </c>
      <c r="D744" t="s">
        <v>188</v>
      </c>
      <c r="E744">
        <v>627</v>
      </c>
      <c r="F744" t="s">
        <v>663</v>
      </c>
      <c r="G744">
        <v>10748</v>
      </c>
      <c r="H744" t="s">
        <v>918</v>
      </c>
      <c r="I744">
        <v>33</v>
      </c>
      <c r="J744" t="s">
        <v>160</v>
      </c>
      <c r="K744" s="21">
        <v>68258034</v>
      </c>
      <c r="L744" s="21">
        <v>92967296.069999993</v>
      </c>
      <c r="M744" s="21">
        <v>54795807.799999997</v>
      </c>
      <c r="N744" s="21">
        <v>52037944.57</v>
      </c>
      <c r="O744" s="21">
        <v>51286322.630000003</v>
      </c>
      <c r="P744" s="22" t="e">
        <f>VLOOKUP(Tabela1[[#This Row],[cdsubacao]],LDO!$B$2:$D$115,3,0)</f>
        <v>#N/A</v>
      </c>
      <c r="Q744" s="22" t="str">
        <f>CONCATENATE(Tabela1[[#This Row],[cdunidadegestora]]," - ",Tabela1[[#This Row],[nmunidadegestora]])</f>
        <v>450091 - Fundo de Apoio à Manutenção e ao Desenvolvimento da Educação Superior no Estado de SC</v>
      </c>
      <c r="R744" s="22" t="str">
        <f>CONCATENATE(Tabela1[[#This Row],[cdfuncao]]," - ",Tabela1[[#This Row],[nmfuncao]])</f>
        <v>12 - Educação</v>
      </c>
      <c r="S744" s="23" t="e">
        <f>VLOOKUP(Tabela1[[#This Row],[cdsubacao]],LDO!$B$2:$E$115,4,0)</f>
        <v>#N/A</v>
      </c>
      <c r="T744" s="23" t="str">
        <f>CONCATENATE(Tabela1[[#This Row],[cdprograma]]," - ",Tabela1[[#This Row],[nmprograma]])</f>
        <v>627 - Acesso à Educação Superior</v>
      </c>
    </row>
    <row r="745" spans="1:20" x14ac:dyDescent="0.25">
      <c r="A745">
        <v>470001</v>
      </c>
      <c r="B745" t="s">
        <v>287</v>
      </c>
      <c r="C745">
        <v>4</v>
      </c>
      <c r="D745" t="s">
        <v>169</v>
      </c>
      <c r="E745">
        <v>870</v>
      </c>
      <c r="F745" t="s">
        <v>320</v>
      </c>
      <c r="G745">
        <v>1056</v>
      </c>
      <c r="H745" t="s">
        <v>919</v>
      </c>
      <c r="I745">
        <v>33</v>
      </c>
      <c r="J745" t="s">
        <v>160</v>
      </c>
      <c r="K745" s="21">
        <v>4198953</v>
      </c>
      <c r="L745" s="21">
        <v>2942884.74</v>
      </c>
      <c r="M745" s="21">
        <v>2942884.74</v>
      </c>
      <c r="N745" s="21">
        <v>2942884.74</v>
      </c>
      <c r="O745" s="21">
        <v>2942884.74</v>
      </c>
      <c r="P745" s="22" t="e">
        <f>VLOOKUP(Tabela1[[#This Row],[cdsubacao]],LDO!$B$2:$D$115,3,0)</f>
        <v>#N/A</v>
      </c>
      <c r="Q745" s="22" t="str">
        <f>CONCATENATE(Tabela1[[#This Row],[cdunidadegestora]]," - ",Tabela1[[#This Row],[nmunidadegestora]])</f>
        <v>470001 - Secretaria de Estado da Administração</v>
      </c>
      <c r="R745" s="22" t="str">
        <f>CONCATENATE(Tabela1[[#This Row],[cdfuncao]]," - ",Tabela1[[#This Row],[nmfuncao]])</f>
        <v>4 - Administração</v>
      </c>
      <c r="S745" s="23" t="e">
        <f>VLOOKUP(Tabela1[[#This Row],[cdsubacao]],LDO!$B$2:$E$115,4,0)</f>
        <v>#N/A</v>
      </c>
      <c r="T745" s="23" t="str">
        <f>CONCATENATE(Tabela1[[#This Row],[cdprograma]]," - ",Tabela1[[#This Row],[nmprograma]])</f>
        <v>870 - Pensões Especiais</v>
      </c>
    </row>
    <row r="746" spans="1:20" x14ac:dyDescent="0.25">
      <c r="A746">
        <v>230001</v>
      </c>
      <c r="B746" t="s">
        <v>344</v>
      </c>
      <c r="C746">
        <v>27</v>
      </c>
      <c r="D746" t="s">
        <v>345</v>
      </c>
      <c r="E746">
        <v>900</v>
      </c>
      <c r="F746" t="s">
        <v>176</v>
      </c>
      <c r="G746">
        <v>3816</v>
      </c>
      <c r="H746" t="s">
        <v>346</v>
      </c>
      <c r="I746">
        <v>33</v>
      </c>
      <c r="J746" t="s">
        <v>160</v>
      </c>
      <c r="K746" s="21">
        <v>2921350</v>
      </c>
      <c r="L746" s="21">
        <v>669492.06999999995</v>
      </c>
      <c r="M746" s="21">
        <v>669492.06999999995</v>
      </c>
      <c r="N746" s="21">
        <v>669492.06999999995</v>
      </c>
      <c r="O746" s="21">
        <v>669492.06999999995</v>
      </c>
      <c r="P746" s="22" t="e">
        <f>VLOOKUP(Tabela1[[#This Row],[cdsubacao]],LDO!$B$2:$D$115,3,0)</f>
        <v>#N/A</v>
      </c>
      <c r="Q746" s="22" t="str">
        <f>CONCATENATE(Tabela1[[#This Row],[cdunidadegestora]]," - ",Tabela1[[#This Row],[nmunidadegestora]])</f>
        <v>230001 - Secretaria de Estado do Turismo, Cultura e Esporte</v>
      </c>
      <c r="R746" s="22" t="str">
        <f>CONCATENATE(Tabela1[[#This Row],[cdfuncao]]," - ",Tabela1[[#This Row],[nmfuncao]])</f>
        <v>27 - Desporto e Lazer</v>
      </c>
      <c r="S746" s="23" t="e">
        <f>VLOOKUP(Tabela1[[#This Row],[cdsubacao]],LDO!$B$2:$E$115,4,0)</f>
        <v>#N/A</v>
      </c>
      <c r="T746" s="23" t="str">
        <f>CONCATENATE(Tabela1[[#This Row],[cdprograma]]," - ",Tabela1[[#This Row],[nmprograma]])</f>
        <v>900 - Gestão Administrativa - Poder Executivo</v>
      </c>
    </row>
    <row r="747" spans="1:20" x14ac:dyDescent="0.25">
      <c r="A747">
        <v>230021</v>
      </c>
      <c r="B747" t="s">
        <v>333</v>
      </c>
      <c r="C747">
        <v>12</v>
      </c>
      <c r="D747" t="s">
        <v>188</v>
      </c>
      <c r="E747">
        <v>900</v>
      </c>
      <c r="F747" t="s">
        <v>176</v>
      </c>
      <c r="G747">
        <v>4324</v>
      </c>
      <c r="H747" t="s">
        <v>920</v>
      </c>
      <c r="I747">
        <v>33</v>
      </c>
      <c r="J747" t="s">
        <v>160</v>
      </c>
      <c r="K747" s="21">
        <v>3442750</v>
      </c>
      <c r="L747" s="21">
        <v>2316531.7200000002</v>
      </c>
      <c r="M747" s="21">
        <v>2192281.1</v>
      </c>
      <c r="N747" s="21">
        <v>2015396.84</v>
      </c>
      <c r="O747" s="21">
        <v>2013558.51</v>
      </c>
      <c r="P747" s="22" t="e">
        <f>VLOOKUP(Tabela1[[#This Row],[cdsubacao]],LDO!$B$2:$D$115,3,0)</f>
        <v>#N/A</v>
      </c>
      <c r="Q747" s="22" t="str">
        <f>CONCATENATE(Tabela1[[#This Row],[cdunidadegestora]]," - ",Tabela1[[#This Row],[nmunidadegestora]])</f>
        <v>230021 - Fundação Catarinense de Esporte</v>
      </c>
      <c r="R747" s="22" t="str">
        <f>CONCATENATE(Tabela1[[#This Row],[cdfuncao]]," - ",Tabela1[[#This Row],[nmfuncao]])</f>
        <v>12 - Educação</v>
      </c>
      <c r="S747" s="23" t="e">
        <f>VLOOKUP(Tabela1[[#This Row],[cdsubacao]],LDO!$B$2:$E$115,4,0)</f>
        <v>#N/A</v>
      </c>
      <c r="T747" s="23" t="str">
        <f>CONCATENATE(Tabela1[[#This Row],[cdprograma]]," - ",Tabela1[[#This Row],[nmprograma]])</f>
        <v>900 - Gestão Administrativa - Poder Executivo</v>
      </c>
    </row>
    <row r="748" spans="1:20" x14ac:dyDescent="0.25">
      <c r="A748">
        <v>160084</v>
      </c>
      <c r="B748" t="s">
        <v>370</v>
      </c>
      <c r="C748">
        <v>6</v>
      </c>
      <c r="D748" t="s">
        <v>182</v>
      </c>
      <c r="E748">
        <v>707</v>
      </c>
      <c r="F748" t="s">
        <v>336</v>
      </c>
      <c r="G748">
        <v>13109</v>
      </c>
      <c r="H748" t="s">
        <v>921</v>
      </c>
      <c r="I748">
        <v>44</v>
      </c>
      <c r="J748" t="s">
        <v>219</v>
      </c>
      <c r="K748" s="21">
        <v>5000000</v>
      </c>
      <c r="L748" s="21">
        <v>11054824.119999999</v>
      </c>
      <c r="M748" s="21">
        <v>10141773.24</v>
      </c>
      <c r="N748" s="21">
        <v>2925358.43</v>
      </c>
      <c r="O748" s="21">
        <v>2925358.43</v>
      </c>
      <c r="P748" s="22" t="e">
        <f>VLOOKUP(Tabela1[[#This Row],[cdsubacao]],LDO!$B$2:$D$115,3,0)</f>
        <v>#N/A</v>
      </c>
      <c r="Q748" s="22" t="str">
        <f>CONCATENATE(Tabela1[[#This Row],[cdunidadegestora]]," - ",Tabela1[[#This Row],[nmunidadegestora]])</f>
        <v>160084 - Fundo de Melhoria da Polícia Civil</v>
      </c>
      <c r="R748" s="22" t="str">
        <f>CONCATENATE(Tabela1[[#This Row],[cdfuncao]]," - ",Tabela1[[#This Row],[nmfuncao]])</f>
        <v>6 - Segurança Pública</v>
      </c>
      <c r="S748" s="23" t="e">
        <f>VLOOKUP(Tabela1[[#This Row],[cdsubacao]],LDO!$B$2:$E$115,4,0)</f>
        <v>#N/A</v>
      </c>
      <c r="T748" s="23" t="str">
        <f>CONCATENATE(Tabela1[[#This Row],[cdprograma]]," - ",Tabela1[[#This Row],[nmprograma]])</f>
        <v>707 - Suporte Institucional Integrado</v>
      </c>
    </row>
    <row r="749" spans="1:20" x14ac:dyDescent="0.25">
      <c r="A749">
        <v>440001</v>
      </c>
      <c r="B749" t="s">
        <v>481</v>
      </c>
      <c r="C749">
        <v>20</v>
      </c>
      <c r="D749" t="s">
        <v>203</v>
      </c>
      <c r="E749">
        <v>300</v>
      </c>
      <c r="F749" t="s">
        <v>247</v>
      </c>
      <c r="G749">
        <v>1126</v>
      </c>
      <c r="H749" t="s">
        <v>922</v>
      </c>
      <c r="I749">
        <v>33</v>
      </c>
      <c r="J749" t="s">
        <v>160</v>
      </c>
      <c r="K749" s="21">
        <v>5300000</v>
      </c>
      <c r="L749" s="21">
        <v>3388610.91</v>
      </c>
      <c r="M749" s="21">
        <v>3332783.84</v>
      </c>
      <c r="N749" s="21">
        <v>3124269.11</v>
      </c>
      <c r="O749" s="21">
        <v>3105557.1</v>
      </c>
      <c r="P749" s="22" t="e">
        <f>VLOOKUP(Tabela1[[#This Row],[cdsubacao]],LDO!$B$2:$D$115,3,0)</f>
        <v>#N/A</v>
      </c>
      <c r="Q749" s="22" t="str">
        <f>CONCATENATE(Tabela1[[#This Row],[cdunidadegestora]]," - ",Tabela1[[#This Row],[nmunidadegestora]])</f>
        <v>440001 - Secretaria de Estado da Agricultura, Pesca e Desenvolvimento Rural</v>
      </c>
      <c r="R749" s="22" t="str">
        <f>CONCATENATE(Tabela1[[#This Row],[cdfuncao]]," - ",Tabela1[[#This Row],[nmfuncao]])</f>
        <v>20 - Agricultura</v>
      </c>
      <c r="S749" s="23" t="e">
        <f>VLOOKUP(Tabela1[[#This Row],[cdsubacao]],LDO!$B$2:$E$115,4,0)</f>
        <v>#N/A</v>
      </c>
      <c r="T749" s="23" t="str">
        <f>CONCATENATE(Tabela1[[#This Row],[cdprograma]]," - ",Tabela1[[#This Row],[nmprograma]])</f>
        <v>300 - Qualidade de Vida no Campo e na Cidade</v>
      </c>
    </row>
    <row r="750" spans="1:20" x14ac:dyDescent="0.25">
      <c r="A750">
        <v>410055</v>
      </c>
      <c r="B750" t="s">
        <v>447</v>
      </c>
      <c r="C750">
        <v>12</v>
      </c>
      <c r="D750" t="s">
        <v>188</v>
      </c>
      <c r="E750">
        <v>625</v>
      </c>
      <c r="F750" t="s">
        <v>196</v>
      </c>
      <c r="G750">
        <v>13801</v>
      </c>
      <c r="H750" t="s">
        <v>448</v>
      </c>
      <c r="I750">
        <v>31</v>
      </c>
      <c r="J750" t="s">
        <v>165</v>
      </c>
      <c r="K750" s="21">
        <v>8803470</v>
      </c>
      <c r="L750" s="21">
        <v>2386089.98</v>
      </c>
      <c r="M750" s="21">
        <v>2386089.98</v>
      </c>
      <c r="N750" s="21">
        <v>2386089.98</v>
      </c>
      <c r="O750" s="21">
        <v>2386089.98</v>
      </c>
      <c r="P750" s="22" t="e">
        <f>VLOOKUP(Tabela1[[#This Row],[cdsubacao]],LDO!$B$2:$D$115,3,0)</f>
        <v>#N/A</v>
      </c>
      <c r="Q750" s="22" t="str">
        <f>CONCATENATE(Tabela1[[#This Row],[cdunidadegestora]]," - ",Tabela1[[#This Row],[nmunidadegestora]])</f>
        <v>410055 - Agência de Desenvolvimento Regional de Tubarão</v>
      </c>
      <c r="R750" s="22" t="str">
        <f>CONCATENATE(Tabela1[[#This Row],[cdfuncao]]," - ",Tabela1[[#This Row],[nmfuncao]])</f>
        <v>12 - Educação</v>
      </c>
      <c r="S750" s="23" t="e">
        <f>VLOOKUP(Tabela1[[#This Row],[cdsubacao]],LDO!$B$2:$E$115,4,0)</f>
        <v>#N/A</v>
      </c>
      <c r="T750" s="23" t="str">
        <f>CONCATENATE(Tabela1[[#This Row],[cdprograma]]," - ",Tabela1[[#This Row],[nmprograma]])</f>
        <v>625 - Valorização dos Profissionais da Educação</v>
      </c>
    </row>
    <row r="751" spans="1:20" x14ac:dyDescent="0.25">
      <c r="A751">
        <v>480091</v>
      </c>
      <c r="B751" t="s">
        <v>157</v>
      </c>
      <c r="C751">
        <v>10</v>
      </c>
      <c r="D751" t="s">
        <v>158</v>
      </c>
      <c r="E751">
        <v>430</v>
      </c>
      <c r="F751" t="s">
        <v>159</v>
      </c>
      <c r="G751">
        <v>11328</v>
      </c>
      <c r="H751" t="s">
        <v>628</v>
      </c>
      <c r="I751">
        <v>33</v>
      </c>
      <c r="J751" t="s">
        <v>160</v>
      </c>
      <c r="K751" s="21">
        <v>29793300</v>
      </c>
      <c r="L751" s="21">
        <v>163406577.69999999</v>
      </c>
      <c r="M751" s="21">
        <v>136311190.97999999</v>
      </c>
      <c r="N751" s="21">
        <v>136311190.97999999</v>
      </c>
      <c r="O751" s="21">
        <v>133974646.01000001</v>
      </c>
      <c r="P751" s="22" t="e">
        <f>VLOOKUP(Tabela1[[#This Row],[cdsubacao]],LDO!$B$2:$D$115,3,0)</f>
        <v>#N/A</v>
      </c>
      <c r="Q751" s="22" t="str">
        <f>CONCATENATE(Tabela1[[#This Row],[cdunidadegestora]]," - ",Tabela1[[#This Row],[nmunidadegestora]])</f>
        <v>480091 - Fundo Estadual de Saúde</v>
      </c>
      <c r="R751" s="22" t="str">
        <f>CONCATENATE(Tabela1[[#This Row],[cdfuncao]]," - ",Tabela1[[#This Row],[nmfuncao]])</f>
        <v>10 - Saúde</v>
      </c>
      <c r="S751" s="23" t="e">
        <f>VLOOKUP(Tabela1[[#This Row],[cdsubacao]],LDO!$B$2:$E$115,4,0)</f>
        <v>#N/A</v>
      </c>
      <c r="T751" s="23" t="str">
        <f>CONCATENATE(Tabela1[[#This Row],[cdprograma]]," - ",Tabela1[[#This Row],[nmprograma]])</f>
        <v>430 - Atenção de Média e Alta Complexidade Ambulatorial e Hospitalar</v>
      </c>
    </row>
    <row r="752" spans="1:20" x14ac:dyDescent="0.25">
      <c r="A752">
        <v>150001</v>
      </c>
      <c r="B752" t="s">
        <v>225</v>
      </c>
      <c r="C752">
        <v>14</v>
      </c>
      <c r="D752" t="s">
        <v>216</v>
      </c>
      <c r="E752">
        <v>745</v>
      </c>
      <c r="F752" t="s">
        <v>226</v>
      </c>
      <c r="G752">
        <v>12516</v>
      </c>
      <c r="H752" t="s">
        <v>923</v>
      </c>
      <c r="I752">
        <v>33</v>
      </c>
      <c r="J752" t="s">
        <v>160</v>
      </c>
      <c r="K752" s="21">
        <v>1823513</v>
      </c>
      <c r="L752" s="21">
        <v>617152.9</v>
      </c>
      <c r="M752" s="21">
        <v>425018.1</v>
      </c>
      <c r="N752" s="21">
        <v>425018.1</v>
      </c>
      <c r="O752" s="21">
        <v>425018.1</v>
      </c>
      <c r="P752" s="22" t="e">
        <f>VLOOKUP(Tabela1[[#This Row],[cdsubacao]],LDO!$B$2:$D$115,3,0)</f>
        <v>#N/A</v>
      </c>
      <c r="Q752" s="22" t="str">
        <f>CONCATENATE(Tabela1[[#This Row],[cdunidadegestora]]," - ",Tabela1[[#This Row],[nmunidadegestora]])</f>
        <v>150001 - Defensoria Pública do Estado de Santa Catarina</v>
      </c>
      <c r="R752" s="22" t="str">
        <f>CONCATENATE(Tabela1[[#This Row],[cdfuncao]]," - ",Tabela1[[#This Row],[nmfuncao]])</f>
        <v>14 - Direitos da Cidadania</v>
      </c>
      <c r="S752" s="23" t="e">
        <f>VLOOKUP(Tabela1[[#This Row],[cdsubacao]],LDO!$B$2:$E$115,4,0)</f>
        <v>#N/A</v>
      </c>
      <c r="T752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753" spans="1:20" x14ac:dyDescent="0.25">
      <c r="A753">
        <v>150001</v>
      </c>
      <c r="B753" t="s">
        <v>225</v>
      </c>
      <c r="C753">
        <v>14</v>
      </c>
      <c r="D753" t="s">
        <v>216</v>
      </c>
      <c r="E753">
        <v>745</v>
      </c>
      <c r="F753" t="s">
        <v>226</v>
      </c>
      <c r="G753">
        <v>12516</v>
      </c>
      <c r="H753" t="s">
        <v>923</v>
      </c>
      <c r="I753">
        <v>44</v>
      </c>
      <c r="J753" t="s">
        <v>219</v>
      </c>
      <c r="K753" s="21">
        <v>0</v>
      </c>
      <c r="L753" s="21">
        <v>1275727.1000000001</v>
      </c>
      <c r="M753" s="21">
        <v>894697.1</v>
      </c>
      <c r="N753" s="21">
        <v>894697.1</v>
      </c>
      <c r="O753" s="21">
        <v>894697.1</v>
      </c>
      <c r="P753" s="22" t="e">
        <f>VLOOKUP(Tabela1[[#This Row],[cdsubacao]],LDO!$B$2:$D$115,3,0)</f>
        <v>#N/A</v>
      </c>
      <c r="Q753" s="22" t="str">
        <f>CONCATENATE(Tabela1[[#This Row],[cdunidadegestora]]," - ",Tabela1[[#This Row],[nmunidadegestora]])</f>
        <v>150001 - Defensoria Pública do Estado de Santa Catarina</v>
      </c>
      <c r="R753" s="22" t="str">
        <f>CONCATENATE(Tabela1[[#This Row],[cdfuncao]]," - ",Tabela1[[#This Row],[nmfuncao]])</f>
        <v>14 - Direitos da Cidadania</v>
      </c>
      <c r="S753" s="23" t="e">
        <f>VLOOKUP(Tabela1[[#This Row],[cdsubacao]],LDO!$B$2:$E$115,4,0)</f>
        <v>#N/A</v>
      </c>
      <c r="T753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754" spans="1:20" x14ac:dyDescent="0.25">
      <c r="A754">
        <v>410012</v>
      </c>
      <c r="B754" t="s">
        <v>540</v>
      </c>
      <c r="C754">
        <v>6</v>
      </c>
      <c r="D754" t="s">
        <v>182</v>
      </c>
      <c r="E754">
        <v>707</v>
      </c>
      <c r="F754" t="s">
        <v>336</v>
      </c>
      <c r="G754">
        <v>6503</v>
      </c>
      <c r="H754" t="s">
        <v>849</v>
      </c>
      <c r="I754">
        <v>33</v>
      </c>
      <c r="J754" t="s">
        <v>160</v>
      </c>
      <c r="K754" s="21">
        <v>0</v>
      </c>
      <c r="L754" s="21">
        <v>575415.97</v>
      </c>
      <c r="M754" s="21">
        <v>575415.97</v>
      </c>
      <c r="N754" s="21">
        <v>329845.95</v>
      </c>
      <c r="O754" s="21">
        <v>327845.95</v>
      </c>
      <c r="P754" s="22" t="e">
        <f>VLOOKUP(Tabela1[[#This Row],[cdsubacao]],LDO!$B$2:$D$115,3,0)</f>
        <v>#N/A</v>
      </c>
      <c r="Q754" s="22" t="str">
        <f>CONCATENATE(Tabela1[[#This Row],[cdunidadegestora]]," - ",Tabela1[[#This Row],[nmunidadegestora]])</f>
        <v>410012 - Departamento Estadual de Trânsito</v>
      </c>
      <c r="R754" s="22" t="str">
        <f>CONCATENATE(Tabela1[[#This Row],[cdfuncao]]," - ",Tabela1[[#This Row],[nmfuncao]])</f>
        <v>6 - Segurança Pública</v>
      </c>
      <c r="S754" s="23" t="e">
        <f>VLOOKUP(Tabela1[[#This Row],[cdsubacao]],LDO!$B$2:$E$115,4,0)</f>
        <v>#N/A</v>
      </c>
      <c r="T754" s="23" t="str">
        <f>CONCATENATE(Tabela1[[#This Row],[cdprograma]]," - ",Tabela1[[#This Row],[nmprograma]])</f>
        <v>707 - Suporte Institucional Integrado</v>
      </c>
    </row>
    <row r="755" spans="1:20" x14ac:dyDescent="0.25">
      <c r="A755">
        <v>410040</v>
      </c>
      <c r="B755" t="s">
        <v>206</v>
      </c>
      <c r="C755">
        <v>12</v>
      </c>
      <c r="D755" t="s">
        <v>188</v>
      </c>
      <c r="E755">
        <v>610</v>
      </c>
      <c r="F755" t="s">
        <v>189</v>
      </c>
      <c r="G755">
        <v>13681</v>
      </c>
      <c r="H755" t="s">
        <v>924</v>
      </c>
      <c r="I755">
        <v>33</v>
      </c>
      <c r="J755" t="s">
        <v>160</v>
      </c>
      <c r="K755" s="21">
        <v>2625859</v>
      </c>
      <c r="L755" s="21">
        <v>24429</v>
      </c>
      <c r="M755" s="21">
        <v>24429</v>
      </c>
      <c r="N755" s="21">
        <v>24429</v>
      </c>
      <c r="O755" s="21">
        <v>24429</v>
      </c>
      <c r="P755" s="22" t="e">
        <f>VLOOKUP(Tabela1[[#This Row],[cdsubacao]],LDO!$B$2:$D$115,3,0)</f>
        <v>#N/A</v>
      </c>
      <c r="Q755" s="22" t="str">
        <f>CONCATENATE(Tabela1[[#This Row],[cdunidadegestora]]," - ",Tabela1[[#This Row],[nmunidadegestora]])</f>
        <v>410040 - Agência de Desenvolvimento Regional de Chapecó</v>
      </c>
      <c r="R755" s="22" t="str">
        <f>CONCATENATE(Tabela1[[#This Row],[cdfuncao]]," - ",Tabela1[[#This Row],[nmfuncao]])</f>
        <v>12 - Educação</v>
      </c>
      <c r="S755" s="23" t="e">
        <f>VLOOKUP(Tabela1[[#This Row],[cdsubacao]],LDO!$B$2:$E$115,4,0)</f>
        <v>#N/A</v>
      </c>
      <c r="T755" s="23" t="str">
        <f>CONCATENATE(Tabela1[[#This Row],[cdprograma]]," - ",Tabela1[[#This Row],[nmprograma]])</f>
        <v>610 - Educação Básica com Qualidade e Equidade</v>
      </c>
    </row>
    <row r="756" spans="1:20" x14ac:dyDescent="0.25">
      <c r="A756">
        <v>160097</v>
      </c>
      <c r="B756" t="s">
        <v>181</v>
      </c>
      <c r="C756">
        <v>6</v>
      </c>
      <c r="D756" t="s">
        <v>182</v>
      </c>
      <c r="E756">
        <v>707</v>
      </c>
      <c r="F756" t="s">
        <v>336</v>
      </c>
      <c r="G756">
        <v>4072</v>
      </c>
      <c r="H756" t="s">
        <v>507</v>
      </c>
      <c r="I756">
        <v>44</v>
      </c>
      <c r="J756" t="s">
        <v>219</v>
      </c>
      <c r="K756" s="21">
        <v>743979</v>
      </c>
      <c r="L756" s="21">
        <v>5310780.09</v>
      </c>
      <c r="M756" s="21">
        <v>4604215.13</v>
      </c>
      <c r="N756" s="21">
        <v>4276498.88</v>
      </c>
      <c r="O756" s="21">
        <v>4249658.71</v>
      </c>
      <c r="P756" s="22" t="e">
        <f>VLOOKUP(Tabela1[[#This Row],[cdsubacao]],LDO!$B$2:$D$115,3,0)</f>
        <v>#N/A</v>
      </c>
      <c r="Q756" s="22" t="str">
        <f>CONCATENATE(Tabela1[[#This Row],[cdunidadegestora]]," - ",Tabela1[[#This Row],[nmunidadegestora]])</f>
        <v>160097 - Fundo de Melhoria da Polícia Militar</v>
      </c>
      <c r="R756" s="22" t="str">
        <f>CONCATENATE(Tabela1[[#This Row],[cdfuncao]]," - ",Tabela1[[#This Row],[nmfuncao]])</f>
        <v>6 - Segurança Pública</v>
      </c>
      <c r="S756" s="23" t="e">
        <f>VLOOKUP(Tabela1[[#This Row],[cdsubacao]],LDO!$B$2:$E$115,4,0)</f>
        <v>#N/A</v>
      </c>
      <c r="T756" s="23" t="str">
        <f>CONCATENATE(Tabela1[[#This Row],[cdprograma]]," - ",Tabela1[[#This Row],[nmprograma]])</f>
        <v>707 - Suporte Institucional Integrado</v>
      </c>
    </row>
    <row r="757" spans="1:20" x14ac:dyDescent="0.25">
      <c r="A757">
        <v>410002</v>
      </c>
      <c r="B757" t="s">
        <v>516</v>
      </c>
      <c r="C757">
        <v>3</v>
      </c>
      <c r="D757" t="s">
        <v>306</v>
      </c>
      <c r="E757">
        <v>900</v>
      </c>
      <c r="F757" t="s">
        <v>176</v>
      </c>
      <c r="G757">
        <v>8029</v>
      </c>
      <c r="H757" t="s">
        <v>925</v>
      </c>
      <c r="I757">
        <v>33</v>
      </c>
      <c r="J757" t="s">
        <v>160</v>
      </c>
      <c r="K757" s="21">
        <v>1500000</v>
      </c>
      <c r="L757" s="21">
        <v>1947046.12</v>
      </c>
      <c r="M757" s="21">
        <v>1501957.32</v>
      </c>
      <c r="N757" s="21">
        <v>1501957.32</v>
      </c>
      <c r="O757" s="21">
        <v>1501957.32</v>
      </c>
      <c r="P757" s="22" t="e">
        <f>VLOOKUP(Tabela1[[#This Row],[cdsubacao]],LDO!$B$2:$D$115,3,0)</f>
        <v>#N/A</v>
      </c>
      <c r="Q757" s="22" t="str">
        <f>CONCATENATE(Tabela1[[#This Row],[cdunidadegestora]]," - ",Tabela1[[#This Row],[nmunidadegestora]])</f>
        <v>410002 - Procuradoria Geral do Estado</v>
      </c>
      <c r="R757" s="22" t="str">
        <f>CONCATENATE(Tabela1[[#This Row],[cdfuncao]]," - ",Tabela1[[#This Row],[nmfuncao]])</f>
        <v>3 - Essencial à Justiça</v>
      </c>
      <c r="S757" s="23" t="e">
        <f>VLOOKUP(Tabela1[[#This Row],[cdsubacao]],LDO!$B$2:$E$115,4,0)</f>
        <v>#N/A</v>
      </c>
      <c r="T757" s="23" t="str">
        <f>CONCATENATE(Tabela1[[#This Row],[cdprograma]]," - ",Tabela1[[#This Row],[nmprograma]])</f>
        <v>900 - Gestão Administrativa - Poder Executivo</v>
      </c>
    </row>
    <row r="758" spans="1:20" x14ac:dyDescent="0.25">
      <c r="A758">
        <v>540095</v>
      </c>
      <c r="B758" t="s">
        <v>376</v>
      </c>
      <c r="C758">
        <v>14</v>
      </c>
      <c r="D758" t="s">
        <v>216</v>
      </c>
      <c r="E758">
        <v>760</v>
      </c>
      <c r="F758" t="s">
        <v>217</v>
      </c>
      <c r="G758">
        <v>10908</v>
      </c>
      <c r="H758" t="s">
        <v>926</v>
      </c>
      <c r="I758">
        <v>33</v>
      </c>
      <c r="J758" t="s">
        <v>160</v>
      </c>
      <c r="K758" s="21">
        <v>9000000</v>
      </c>
      <c r="L758" s="21">
        <v>9517908.7300000004</v>
      </c>
      <c r="M758" s="21">
        <v>4418143.5599999996</v>
      </c>
      <c r="N758" s="21">
        <v>4102184.31</v>
      </c>
      <c r="O758" s="21">
        <v>3831963.05</v>
      </c>
      <c r="P758" s="22" t="e">
        <f>VLOOKUP(Tabela1[[#This Row],[cdsubacao]],LDO!$B$2:$D$115,3,0)</f>
        <v>#N/A</v>
      </c>
      <c r="Q758" s="22" t="str">
        <f>CONCATENATE(Tabela1[[#This Row],[cdunidadegestora]]," - ",Tabela1[[#This Row],[nmunidadegestora]])</f>
        <v>540095 - Fundo Rotativo da Penitenciária de Chapecó</v>
      </c>
      <c r="R758" s="22" t="str">
        <f>CONCATENATE(Tabela1[[#This Row],[cdfuncao]]," - ",Tabela1[[#This Row],[nmfuncao]])</f>
        <v>14 - Direitos da Cidadania</v>
      </c>
      <c r="S758" s="23" t="e">
        <f>VLOOKUP(Tabela1[[#This Row],[cdsubacao]],LDO!$B$2:$E$115,4,0)</f>
        <v>#N/A</v>
      </c>
      <c r="T758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759" spans="1:20" x14ac:dyDescent="0.25">
      <c r="A759">
        <v>270024</v>
      </c>
      <c r="B759" t="s">
        <v>372</v>
      </c>
      <c r="C759">
        <v>19</v>
      </c>
      <c r="D759" t="s">
        <v>373</v>
      </c>
      <c r="E759">
        <v>346</v>
      </c>
      <c r="F759" t="s">
        <v>419</v>
      </c>
      <c r="G759">
        <v>12985</v>
      </c>
      <c r="H759" t="s">
        <v>927</v>
      </c>
      <c r="I759">
        <v>33</v>
      </c>
      <c r="J759" t="s">
        <v>160</v>
      </c>
      <c r="K759" s="21">
        <v>0</v>
      </c>
      <c r="L759" s="21">
        <v>662940</v>
      </c>
      <c r="M759" s="21">
        <v>662940</v>
      </c>
      <c r="N759" s="21">
        <v>662940</v>
      </c>
      <c r="O759" s="21">
        <v>662940</v>
      </c>
      <c r="P759" s="22" t="e">
        <f>VLOOKUP(Tabela1[[#This Row],[cdsubacao]],LDO!$B$2:$D$115,3,0)</f>
        <v>#N/A</v>
      </c>
      <c r="Q759" s="22" t="str">
        <f>CONCATENATE(Tabela1[[#This Row],[cdunidadegestora]]," - ",Tabela1[[#This Row],[nmunidadegestora]])</f>
        <v>270024 - Fundação de Amparo à Pesquisa e Inovação do Estado de Santa Catarina</v>
      </c>
      <c r="R759" s="22" t="str">
        <f>CONCATENATE(Tabela1[[#This Row],[cdfuncao]]," - ",Tabela1[[#This Row],[nmfuncao]])</f>
        <v>19 - Ciência e Tecnologia</v>
      </c>
      <c r="S759" s="23" t="e">
        <f>VLOOKUP(Tabela1[[#This Row],[cdsubacao]],LDO!$B$2:$E$115,4,0)</f>
        <v>#N/A</v>
      </c>
      <c r="T759" s="23" t="str">
        <f>CONCATENATE(Tabela1[[#This Row],[cdprograma]]," - ",Tabela1[[#This Row],[nmprograma]])</f>
        <v>346 - Tecnologia e Inovação para o Desenvolvimento Sustentável</v>
      </c>
    </row>
    <row r="760" spans="1:20" x14ac:dyDescent="0.25">
      <c r="A760">
        <v>160091</v>
      </c>
      <c r="B760" t="s">
        <v>442</v>
      </c>
      <c r="C760">
        <v>6</v>
      </c>
      <c r="D760" t="s">
        <v>182</v>
      </c>
      <c r="E760">
        <v>707</v>
      </c>
      <c r="F760" t="s">
        <v>336</v>
      </c>
      <c r="G760">
        <v>13139</v>
      </c>
      <c r="H760" t="s">
        <v>928</v>
      </c>
      <c r="I760">
        <v>33</v>
      </c>
      <c r="J760" t="s">
        <v>160</v>
      </c>
      <c r="K760" s="21">
        <v>24004494</v>
      </c>
      <c r="L760" s="21">
        <v>21869811.75</v>
      </c>
      <c r="M760" s="21">
        <v>21848916.969999999</v>
      </c>
      <c r="N760" s="21">
        <v>20477222.420000002</v>
      </c>
      <c r="O760" s="21">
        <v>20477222.420000002</v>
      </c>
      <c r="P760" s="22" t="e">
        <f>VLOOKUP(Tabela1[[#This Row],[cdsubacao]],LDO!$B$2:$D$115,3,0)</f>
        <v>#N/A</v>
      </c>
      <c r="Q760" s="22" t="str">
        <f>CONCATENATE(Tabela1[[#This Row],[cdunidadegestora]]," - ",Tabela1[[#This Row],[nmunidadegestora]])</f>
        <v>160091 - Fundo para Melhoria da Segurança Pública</v>
      </c>
      <c r="R760" s="22" t="str">
        <f>CONCATENATE(Tabela1[[#This Row],[cdfuncao]]," - ",Tabela1[[#This Row],[nmfuncao]])</f>
        <v>6 - Segurança Pública</v>
      </c>
      <c r="S760" s="23" t="e">
        <f>VLOOKUP(Tabela1[[#This Row],[cdsubacao]],LDO!$B$2:$E$115,4,0)</f>
        <v>#N/A</v>
      </c>
      <c r="T760" s="23" t="str">
        <f>CONCATENATE(Tabela1[[#This Row],[cdprograma]]," - ",Tabela1[[#This Row],[nmprograma]])</f>
        <v>707 - Suporte Institucional Integrado</v>
      </c>
    </row>
    <row r="761" spans="1:20" x14ac:dyDescent="0.25">
      <c r="A761">
        <v>440001</v>
      </c>
      <c r="B761" t="s">
        <v>481</v>
      </c>
      <c r="C761">
        <v>20</v>
      </c>
      <c r="D761" t="s">
        <v>203</v>
      </c>
      <c r="E761">
        <v>320</v>
      </c>
      <c r="F761" t="s">
        <v>221</v>
      </c>
      <c r="G761">
        <v>11367</v>
      </c>
      <c r="H761" t="s">
        <v>929</v>
      </c>
      <c r="I761">
        <v>44</v>
      </c>
      <c r="J761" t="s">
        <v>219</v>
      </c>
      <c r="K761" s="21">
        <v>900000</v>
      </c>
      <c r="L761" s="21">
        <v>31536334.850000001</v>
      </c>
      <c r="M761" s="21">
        <v>24565163.030000001</v>
      </c>
      <c r="N761" s="21">
        <v>19032063.030000001</v>
      </c>
      <c r="O761" s="21">
        <v>13629854.029999999</v>
      </c>
      <c r="P761" s="22" t="e">
        <f>VLOOKUP(Tabela1[[#This Row],[cdsubacao]],LDO!$B$2:$D$115,3,0)</f>
        <v>#N/A</v>
      </c>
      <c r="Q761" s="22" t="str">
        <f>CONCATENATE(Tabela1[[#This Row],[cdunidadegestora]]," - ",Tabela1[[#This Row],[nmunidadegestora]])</f>
        <v>440001 - Secretaria de Estado da Agricultura, Pesca e Desenvolvimento Rural</v>
      </c>
      <c r="R761" s="22" t="str">
        <f>CONCATENATE(Tabela1[[#This Row],[cdfuncao]]," - ",Tabela1[[#This Row],[nmfuncao]])</f>
        <v>20 - Agricultura</v>
      </c>
      <c r="S761" s="23" t="e">
        <f>VLOOKUP(Tabela1[[#This Row],[cdsubacao]],LDO!$B$2:$E$115,4,0)</f>
        <v>#N/A</v>
      </c>
      <c r="T761" s="23" t="str">
        <f>CONCATENATE(Tabela1[[#This Row],[cdprograma]]," - ",Tabela1[[#This Row],[nmprograma]])</f>
        <v>320 - Agricultura Familiar</v>
      </c>
    </row>
    <row r="762" spans="1:20" x14ac:dyDescent="0.25">
      <c r="A762">
        <v>520030</v>
      </c>
      <c r="B762" t="s">
        <v>403</v>
      </c>
      <c r="C762">
        <v>4</v>
      </c>
      <c r="D762" t="s">
        <v>169</v>
      </c>
      <c r="E762">
        <v>850</v>
      </c>
      <c r="F762" t="s">
        <v>163</v>
      </c>
      <c r="G762">
        <v>10938</v>
      </c>
      <c r="H762" t="s">
        <v>930</v>
      </c>
      <c r="I762">
        <v>33</v>
      </c>
      <c r="J762" t="s">
        <v>160</v>
      </c>
      <c r="K762" s="21">
        <v>120000</v>
      </c>
      <c r="L762" s="21">
        <v>73641.649999999994</v>
      </c>
      <c r="M762" s="21">
        <v>38641.65</v>
      </c>
      <c r="N762" s="21">
        <v>34223.29</v>
      </c>
      <c r="O762" s="21">
        <v>34223.29</v>
      </c>
      <c r="P762" s="22" t="e">
        <f>VLOOKUP(Tabela1[[#This Row],[cdsubacao]],LDO!$B$2:$D$115,3,0)</f>
        <v>#N/A</v>
      </c>
      <c r="Q762" s="22" t="str">
        <f>CONCATENATE(Tabela1[[#This Row],[cdunidadegestora]]," - ",Tabela1[[#This Row],[nmunidadegestora]])</f>
        <v>520030 - Fundação Escola de Governo - ENA</v>
      </c>
      <c r="R762" s="22" t="str">
        <f>CONCATENATE(Tabela1[[#This Row],[cdfuncao]]," - ",Tabela1[[#This Row],[nmfuncao]])</f>
        <v>4 - Administração</v>
      </c>
      <c r="S762" s="23" t="e">
        <f>VLOOKUP(Tabela1[[#This Row],[cdsubacao]],LDO!$B$2:$E$115,4,0)</f>
        <v>#N/A</v>
      </c>
      <c r="T76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63" spans="1:20" x14ac:dyDescent="0.25">
      <c r="A763">
        <v>410057</v>
      </c>
      <c r="B763" t="s">
        <v>249</v>
      </c>
      <c r="C763">
        <v>4</v>
      </c>
      <c r="D763" t="s">
        <v>169</v>
      </c>
      <c r="E763">
        <v>900</v>
      </c>
      <c r="F763" t="s">
        <v>176</v>
      </c>
      <c r="G763">
        <v>11106</v>
      </c>
      <c r="H763" t="s">
        <v>784</v>
      </c>
      <c r="I763">
        <v>44</v>
      </c>
      <c r="J763" t="s">
        <v>219</v>
      </c>
      <c r="K763" s="21">
        <v>0</v>
      </c>
      <c r="L763" s="21">
        <v>450000</v>
      </c>
      <c r="M763" s="21">
        <v>450000</v>
      </c>
      <c r="N763" s="21">
        <v>450000</v>
      </c>
      <c r="O763" s="21">
        <v>450000</v>
      </c>
      <c r="P763" s="22" t="e">
        <f>VLOOKUP(Tabela1[[#This Row],[cdsubacao]],LDO!$B$2:$D$115,3,0)</f>
        <v>#N/A</v>
      </c>
      <c r="Q763" s="22" t="str">
        <f>CONCATENATE(Tabela1[[#This Row],[cdunidadegestora]]," - ",Tabela1[[#This Row],[nmunidadegestora]])</f>
        <v>410057 - Agência de Desenvolvimento Regional de Araranguá</v>
      </c>
      <c r="R763" s="22" t="str">
        <f>CONCATENATE(Tabela1[[#This Row],[cdfuncao]]," - ",Tabela1[[#This Row],[nmfuncao]])</f>
        <v>4 - Administração</v>
      </c>
      <c r="S763" s="23" t="e">
        <f>VLOOKUP(Tabela1[[#This Row],[cdsubacao]],LDO!$B$2:$E$115,4,0)</f>
        <v>#N/A</v>
      </c>
      <c r="T763" s="23" t="str">
        <f>CONCATENATE(Tabela1[[#This Row],[cdprograma]]," - ",Tabela1[[#This Row],[nmprograma]])</f>
        <v>900 - Gestão Administrativa - Poder Executivo</v>
      </c>
    </row>
    <row r="764" spans="1:20" x14ac:dyDescent="0.25">
      <c r="A764">
        <v>450001</v>
      </c>
      <c r="B764" t="s">
        <v>318</v>
      </c>
      <c r="C764">
        <v>12</v>
      </c>
      <c r="D764" t="s">
        <v>188</v>
      </c>
      <c r="E764">
        <v>625</v>
      </c>
      <c r="F764" t="s">
        <v>196</v>
      </c>
      <c r="G764">
        <v>1008</v>
      </c>
      <c r="H764" t="s">
        <v>931</v>
      </c>
      <c r="I764">
        <v>31</v>
      </c>
      <c r="J764" t="s">
        <v>165</v>
      </c>
      <c r="K764" s="21">
        <v>15514008</v>
      </c>
      <c r="L764" s="21">
        <v>9639898</v>
      </c>
      <c r="M764" s="21">
        <v>8016384.3700000001</v>
      </c>
      <c r="N764" s="21">
        <v>8016384.3700000001</v>
      </c>
      <c r="O764" s="21">
        <v>8016384.3700000001</v>
      </c>
      <c r="P764" s="22" t="e">
        <f>VLOOKUP(Tabela1[[#This Row],[cdsubacao]],LDO!$B$2:$D$115,3,0)</f>
        <v>#N/A</v>
      </c>
      <c r="Q764" s="22" t="str">
        <f>CONCATENATE(Tabela1[[#This Row],[cdunidadegestora]]," - ",Tabela1[[#This Row],[nmunidadegestora]])</f>
        <v>450001 - Secretaria de Estado da Educação</v>
      </c>
      <c r="R764" s="22" t="str">
        <f>CONCATENATE(Tabela1[[#This Row],[cdfuncao]]," - ",Tabela1[[#This Row],[nmfuncao]])</f>
        <v>12 - Educação</v>
      </c>
      <c r="S764" s="23" t="e">
        <f>VLOOKUP(Tabela1[[#This Row],[cdsubacao]],LDO!$B$2:$E$115,4,0)</f>
        <v>#N/A</v>
      </c>
      <c r="T764" s="23" t="str">
        <f>CONCATENATE(Tabela1[[#This Row],[cdprograma]]," - ",Tabela1[[#This Row],[nmprograma]])</f>
        <v>625 - Valorização dos Profissionais da Educação</v>
      </c>
    </row>
    <row r="765" spans="1:20" x14ac:dyDescent="0.25">
      <c r="A765">
        <v>450021</v>
      </c>
      <c r="B765" t="s">
        <v>250</v>
      </c>
      <c r="C765">
        <v>12</v>
      </c>
      <c r="D765" t="s">
        <v>188</v>
      </c>
      <c r="E765">
        <v>850</v>
      </c>
      <c r="F765" t="s">
        <v>163</v>
      </c>
      <c r="G765">
        <v>8661</v>
      </c>
      <c r="H765" t="s">
        <v>932</v>
      </c>
      <c r="I765">
        <v>33</v>
      </c>
      <c r="J765" t="s">
        <v>160</v>
      </c>
      <c r="K765" s="21">
        <v>9168176</v>
      </c>
      <c r="L765" s="21">
        <v>9151361.1099999994</v>
      </c>
      <c r="M765" s="21">
        <v>9150285.2799999993</v>
      </c>
      <c r="N765" s="21">
        <v>9150285.2799999993</v>
      </c>
      <c r="O765" s="21">
        <v>8968210.6099999994</v>
      </c>
      <c r="P765" s="22" t="e">
        <f>VLOOKUP(Tabela1[[#This Row],[cdsubacao]],LDO!$B$2:$D$115,3,0)</f>
        <v>#N/A</v>
      </c>
      <c r="Q765" s="22" t="str">
        <f>CONCATENATE(Tabela1[[#This Row],[cdunidadegestora]]," - ",Tabela1[[#This Row],[nmunidadegestora]])</f>
        <v>450021 - Fundação Catarinense de Educação Especial</v>
      </c>
      <c r="R765" s="22" t="str">
        <f>CONCATENATE(Tabela1[[#This Row],[cdfuncao]]," - ",Tabela1[[#This Row],[nmfuncao]])</f>
        <v>12 - Educação</v>
      </c>
      <c r="S765" s="23" t="e">
        <f>VLOOKUP(Tabela1[[#This Row],[cdsubacao]],LDO!$B$2:$E$115,4,0)</f>
        <v>#N/A</v>
      </c>
      <c r="T76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66" spans="1:20" x14ac:dyDescent="0.25">
      <c r="A766">
        <v>480091</v>
      </c>
      <c r="B766" t="s">
        <v>157</v>
      </c>
      <c r="C766">
        <v>10</v>
      </c>
      <c r="D766" t="s">
        <v>158</v>
      </c>
      <c r="E766">
        <v>101</v>
      </c>
      <c r="F766" t="s">
        <v>254</v>
      </c>
      <c r="G766">
        <v>12574</v>
      </c>
      <c r="H766" t="s">
        <v>933</v>
      </c>
      <c r="I766">
        <v>44</v>
      </c>
      <c r="J766" t="s">
        <v>219</v>
      </c>
      <c r="K766" s="21">
        <v>0</v>
      </c>
      <c r="L766" s="21">
        <v>5182213.62</v>
      </c>
      <c r="M766" s="21">
        <v>2000000</v>
      </c>
      <c r="N766" s="21">
        <v>456670.86</v>
      </c>
      <c r="O766" s="21">
        <v>456670.86</v>
      </c>
      <c r="P766" s="22" t="e">
        <f>VLOOKUP(Tabela1[[#This Row],[cdsubacao]],LDO!$B$2:$D$115,3,0)</f>
        <v>#N/A</v>
      </c>
      <c r="Q766" s="22" t="str">
        <f>CONCATENATE(Tabela1[[#This Row],[cdunidadegestora]]," - ",Tabela1[[#This Row],[nmunidadegestora]])</f>
        <v>480091 - Fundo Estadual de Saúde</v>
      </c>
      <c r="R766" s="22" t="str">
        <f>CONCATENATE(Tabela1[[#This Row],[cdfuncao]]," - ",Tabela1[[#This Row],[nmfuncao]])</f>
        <v>10 - Saúde</v>
      </c>
      <c r="S766" s="23" t="e">
        <f>VLOOKUP(Tabela1[[#This Row],[cdsubacao]],LDO!$B$2:$E$115,4,0)</f>
        <v>#N/A</v>
      </c>
      <c r="T766" s="23" t="str">
        <f>CONCATENATE(Tabela1[[#This Row],[cdprograma]]," - ",Tabela1[[#This Row],[nmprograma]])</f>
        <v>101 - Acelera Santa Catarina</v>
      </c>
    </row>
    <row r="767" spans="1:20" x14ac:dyDescent="0.25">
      <c r="A767">
        <v>480091</v>
      </c>
      <c r="B767" t="s">
        <v>157</v>
      </c>
      <c r="C767">
        <v>10</v>
      </c>
      <c r="D767" t="s">
        <v>158</v>
      </c>
      <c r="E767">
        <v>430</v>
      </c>
      <c r="F767" t="s">
        <v>159</v>
      </c>
      <c r="G767">
        <v>11293</v>
      </c>
      <c r="H767" t="s">
        <v>476</v>
      </c>
      <c r="I767">
        <v>33</v>
      </c>
      <c r="J767" t="s">
        <v>160</v>
      </c>
      <c r="K767" s="21">
        <v>112370000</v>
      </c>
      <c r="L767" s="21">
        <v>77730734.150000006</v>
      </c>
      <c r="M767" s="21">
        <v>70682901.370000005</v>
      </c>
      <c r="N767" s="21">
        <v>70682834.549999997</v>
      </c>
      <c r="O767" s="21">
        <v>70682834.549999997</v>
      </c>
      <c r="P767" s="22" t="e">
        <f>VLOOKUP(Tabela1[[#This Row],[cdsubacao]],LDO!$B$2:$D$115,3,0)</f>
        <v>#N/A</v>
      </c>
      <c r="Q767" s="22" t="str">
        <f>CONCATENATE(Tabela1[[#This Row],[cdunidadegestora]]," - ",Tabela1[[#This Row],[nmunidadegestora]])</f>
        <v>480091 - Fundo Estadual de Saúde</v>
      </c>
      <c r="R767" s="22" t="str">
        <f>CONCATENATE(Tabela1[[#This Row],[cdfuncao]]," - ",Tabela1[[#This Row],[nmfuncao]])</f>
        <v>10 - Saúde</v>
      </c>
      <c r="S767" s="23" t="e">
        <f>VLOOKUP(Tabela1[[#This Row],[cdsubacao]],LDO!$B$2:$E$115,4,0)</f>
        <v>#N/A</v>
      </c>
      <c r="T767" s="23" t="str">
        <f>CONCATENATE(Tabela1[[#This Row],[cdprograma]]," - ",Tabela1[[#This Row],[nmprograma]])</f>
        <v>430 - Atenção de Média e Alta Complexidade Ambulatorial e Hospitalar</v>
      </c>
    </row>
    <row r="768" spans="1:20" x14ac:dyDescent="0.25">
      <c r="A768">
        <v>530025</v>
      </c>
      <c r="B768" t="s">
        <v>238</v>
      </c>
      <c r="C768">
        <v>26</v>
      </c>
      <c r="D768" t="s">
        <v>179</v>
      </c>
      <c r="E768">
        <v>110</v>
      </c>
      <c r="F768" t="s">
        <v>1430</v>
      </c>
      <c r="G768">
        <v>846</v>
      </c>
      <c r="H768" t="s">
        <v>934</v>
      </c>
      <c r="I768">
        <v>44</v>
      </c>
      <c r="J768" t="s">
        <v>219</v>
      </c>
      <c r="K768" s="21">
        <v>24000000</v>
      </c>
      <c r="L768" s="21">
        <v>956200.31</v>
      </c>
      <c r="M768" s="21">
        <v>956200.31</v>
      </c>
      <c r="N768" s="21">
        <v>956200.31</v>
      </c>
      <c r="O768" s="21">
        <v>956200.31</v>
      </c>
      <c r="P768" s="22" t="str">
        <f>VLOOKUP(Tabela1[[#This Row],[cdsubacao]],LDO!$B$2:$D$115,3,0)</f>
        <v>LDO</v>
      </c>
      <c r="Q768" s="22" t="str">
        <f>CONCATENATE(Tabela1[[#This Row],[cdunidadegestora]]," - ",Tabela1[[#This Row],[nmunidadegestora]])</f>
        <v>530025 - Departamento Estadual de Infraestrutura</v>
      </c>
      <c r="R768" s="22" t="str">
        <f>CONCATENATE(Tabela1[[#This Row],[cdfuncao]]," - ",Tabela1[[#This Row],[nmfuncao]])</f>
        <v>26 - Transporte</v>
      </c>
      <c r="S768" s="23" t="str">
        <f>VLOOKUP(Tabela1[[#This Row],[cdsubacao]],LDO!$B$2:$E$115,4,0)</f>
        <v>846 - Pavimentação da SC-467, trecho Jaborá - SC-150 / Contorno e Acesso a Jaborá / Acesso a Santa Helena - BID-VI</v>
      </c>
      <c r="T768" s="23" t="str">
        <f>CONCATENATE(Tabela1[[#This Row],[cdprograma]]," - ",Tabela1[[#This Row],[nmprograma]])</f>
        <v>110 - Construção de Rodovias</v>
      </c>
    </row>
    <row r="769" spans="1:20" x14ac:dyDescent="0.25">
      <c r="A769">
        <v>410060</v>
      </c>
      <c r="B769" t="s">
        <v>168</v>
      </c>
      <c r="C769">
        <v>12</v>
      </c>
      <c r="D769" t="s">
        <v>188</v>
      </c>
      <c r="E769">
        <v>610</v>
      </c>
      <c r="F769" t="s">
        <v>189</v>
      </c>
      <c r="G769">
        <v>13899</v>
      </c>
      <c r="H769" t="s">
        <v>935</v>
      </c>
      <c r="I769">
        <v>44</v>
      </c>
      <c r="J769" t="s">
        <v>219</v>
      </c>
      <c r="K769" s="21">
        <v>126258</v>
      </c>
      <c r="L769" s="21">
        <v>20477</v>
      </c>
      <c r="M769" s="21">
        <v>20477</v>
      </c>
      <c r="N769" s="21">
        <v>20477</v>
      </c>
      <c r="O769" s="21">
        <v>20477</v>
      </c>
      <c r="P769" s="22" t="e">
        <f>VLOOKUP(Tabela1[[#This Row],[cdsubacao]],LDO!$B$2:$D$115,3,0)</f>
        <v>#N/A</v>
      </c>
      <c r="Q769" s="22" t="str">
        <f>CONCATENATE(Tabela1[[#This Row],[cdunidadegestora]]," - ",Tabela1[[#This Row],[nmunidadegestora]])</f>
        <v>410060 - Agência de Desenvolvimento Regional de Mafra</v>
      </c>
      <c r="R769" s="22" t="str">
        <f>CONCATENATE(Tabela1[[#This Row],[cdfuncao]]," - ",Tabela1[[#This Row],[nmfuncao]])</f>
        <v>12 - Educação</v>
      </c>
      <c r="S769" s="23" t="e">
        <f>VLOOKUP(Tabela1[[#This Row],[cdsubacao]],LDO!$B$2:$E$115,4,0)</f>
        <v>#N/A</v>
      </c>
      <c r="T769" s="23" t="str">
        <f>CONCATENATE(Tabela1[[#This Row],[cdprograma]]," - ",Tabela1[[#This Row],[nmprograma]])</f>
        <v>610 - Educação Básica com Qualidade e Equidade</v>
      </c>
    </row>
    <row r="770" spans="1:20" x14ac:dyDescent="0.25">
      <c r="A770">
        <v>410057</v>
      </c>
      <c r="B770" t="s">
        <v>249</v>
      </c>
      <c r="C770">
        <v>4</v>
      </c>
      <c r="D770" t="s">
        <v>169</v>
      </c>
      <c r="E770">
        <v>900</v>
      </c>
      <c r="F770" t="s">
        <v>176</v>
      </c>
      <c r="G770">
        <v>13843</v>
      </c>
      <c r="H770" t="s">
        <v>936</v>
      </c>
      <c r="I770">
        <v>33</v>
      </c>
      <c r="J770" t="s">
        <v>160</v>
      </c>
      <c r="K770" s="21">
        <v>819000</v>
      </c>
      <c r="L770" s="21">
        <v>154629.06</v>
      </c>
      <c r="M770" s="21">
        <v>154629.06</v>
      </c>
      <c r="N770" s="21">
        <v>154629.06</v>
      </c>
      <c r="O770" s="21">
        <v>154629.06</v>
      </c>
      <c r="P770" s="22" t="e">
        <f>VLOOKUP(Tabela1[[#This Row],[cdsubacao]],LDO!$B$2:$D$115,3,0)</f>
        <v>#N/A</v>
      </c>
      <c r="Q770" s="22" t="str">
        <f>CONCATENATE(Tabela1[[#This Row],[cdunidadegestora]]," - ",Tabela1[[#This Row],[nmunidadegestora]])</f>
        <v>410057 - Agência de Desenvolvimento Regional de Araranguá</v>
      </c>
      <c r="R770" s="22" t="str">
        <f>CONCATENATE(Tabela1[[#This Row],[cdfuncao]]," - ",Tabela1[[#This Row],[nmfuncao]])</f>
        <v>4 - Administração</v>
      </c>
      <c r="S770" s="23" t="e">
        <f>VLOOKUP(Tabela1[[#This Row],[cdsubacao]],LDO!$B$2:$E$115,4,0)</f>
        <v>#N/A</v>
      </c>
      <c r="T770" s="23" t="str">
        <f>CONCATENATE(Tabela1[[#This Row],[cdprograma]]," - ",Tabela1[[#This Row],[nmprograma]])</f>
        <v>900 - Gestão Administrativa - Poder Executivo</v>
      </c>
    </row>
    <row r="771" spans="1:20" x14ac:dyDescent="0.25">
      <c r="A771">
        <v>410057</v>
      </c>
      <c r="B771" t="s">
        <v>249</v>
      </c>
      <c r="C771">
        <v>4</v>
      </c>
      <c r="D771" t="s">
        <v>169</v>
      </c>
      <c r="E771">
        <v>850</v>
      </c>
      <c r="F771" t="s">
        <v>163</v>
      </c>
      <c r="G771">
        <v>13841</v>
      </c>
      <c r="H771" t="s">
        <v>445</v>
      </c>
      <c r="I771">
        <v>33</v>
      </c>
      <c r="J771" t="s">
        <v>160</v>
      </c>
      <c r="K771" s="21">
        <v>140000</v>
      </c>
      <c r="L771" s="21">
        <v>23646.95</v>
      </c>
      <c r="M771" s="21">
        <v>23646.95</v>
      </c>
      <c r="N771" s="21">
        <v>23646.95</v>
      </c>
      <c r="O771" s="21">
        <v>23646.95</v>
      </c>
      <c r="P771" s="22" t="e">
        <f>VLOOKUP(Tabela1[[#This Row],[cdsubacao]],LDO!$B$2:$D$115,3,0)</f>
        <v>#N/A</v>
      </c>
      <c r="Q771" s="22" t="str">
        <f>CONCATENATE(Tabela1[[#This Row],[cdunidadegestora]]," - ",Tabela1[[#This Row],[nmunidadegestora]])</f>
        <v>410057 - Agência de Desenvolvimento Regional de Araranguá</v>
      </c>
      <c r="R771" s="22" t="str">
        <f>CONCATENATE(Tabela1[[#This Row],[cdfuncao]]," - ",Tabela1[[#This Row],[nmfuncao]])</f>
        <v>4 - Administração</v>
      </c>
      <c r="S771" s="23" t="e">
        <f>VLOOKUP(Tabela1[[#This Row],[cdsubacao]],LDO!$B$2:$E$115,4,0)</f>
        <v>#N/A</v>
      </c>
      <c r="T77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72" spans="1:20" x14ac:dyDescent="0.25">
      <c r="A772">
        <v>230023</v>
      </c>
      <c r="B772" t="s">
        <v>439</v>
      </c>
      <c r="C772">
        <v>23</v>
      </c>
      <c r="D772" t="s">
        <v>258</v>
      </c>
      <c r="E772">
        <v>640</v>
      </c>
      <c r="F772" t="s">
        <v>259</v>
      </c>
      <c r="G772">
        <v>11496</v>
      </c>
      <c r="H772" t="s">
        <v>571</v>
      </c>
      <c r="I772">
        <v>33</v>
      </c>
      <c r="J772" t="s">
        <v>160</v>
      </c>
      <c r="K772" s="21">
        <v>2850000</v>
      </c>
      <c r="L772" s="21">
        <v>1043866.85</v>
      </c>
      <c r="M772" s="21">
        <v>1038321.42</v>
      </c>
      <c r="N772" s="21">
        <v>1038321.42</v>
      </c>
      <c r="O772" s="21">
        <v>1038321.42</v>
      </c>
      <c r="P772" s="22" t="e">
        <f>VLOOKUP(Tabela1[[#This Row],[cdsubacao]],LDO!$B$2:$D$115,3,0)</f>
        <v>#N/A</v>
      </c>
      <c r="Q772" s="22" t="str">
        <f>CONCATENATE(Tabela1[[#This Row],[cdunidadegestora]]," - ",Tabela1[[#This Row],[nmunidadegestora]])</f>
        <v>230023 - Santa Catarina Turismo S.A.</v>
      </c>
      <c r="R772" s="22" t="str">
        <f>CONCATENATE(Tabela1[[#This Row],[cdfuncao]]," - ",Tabela1[[#This Row],[nmfuncao]])</f>
        <v>23 - Comércio e Serviços</v>
      </c>
      <c r="S772" s="23" t="e">
        <f>VLOOKUP(Tabela1[[#This Row],[cdsubacao]],LDO!$B$2:$E$115,4,0)</f>
        <v>#N/A</v>
      </c>
      <c r="T772" s="23" t="str">
        <f>CONCATENATE(Tabela1[[#This Row],[cdprograma]]," - ",Tabela1[[#This Row],[nmprograma]])</f>
        <v>640 - Desenvolvimento do Turismo Catarinense</v>
      </c>
    </row>
    <row r="773" spans="1:20" x14ac:dyDescent="0.25">
      <c r="A773">
        <v>160097</v>
      </c>
      <c r="B773" t="s">
        <v>181</v>
      </c>
      <c r="C773">
        <v>12</v>
      </c>
      <c r="D773" t="s">
        <v>188</v>
      </c>
      <c r="E773">
        <v>635</v>
      </c>
      <c r="F773" t="s">
        <v>818</v>
      </c>
      <c r="G773">
        <v>14201</v>
      </c>
      <c r="H773" t="s">
        <v>819</v>
      </c>
      <c r="I773">
        <v>44</v>
      </c>
      <c r="J773" t="s">
        <v>219</v>
      </c>
      <c r="K773" s="21">
        <v>0</v>
      </c>
      <c r="L773" s="21">
        <v>71141.19</v>
      </c>
      <c r="M773" s="21">
        <v>71141.19</v>
      </c>
      <c r="N773" s="21">
        <v>71141.19</v>
      </c>
      <c r="O773" s="21">
        <v>71141.19</v>
      </c>
      <c r="P773" s="22" t="e">
        <f>VLOOKUP(Tabela1[[#This Row],[cdsubacao]],LDO!$B$2:$D$115,3,0)</f>
        <v>#N/A</v>
      </c>
      <c r="Q773" s="22" t="str">
        <f>CONCATENATE(Tabela1[[#This Row],[cdunidadegestora]]," - ",Tabela1[[#This Row],[nmunidadegestora]])</f>
        <v>160097 - Fundo de Melhoria da Polícia Militar</v>
      </c>
      <c r="R773" s="22" t="str">
        <f>CONCATENATE(Tabela1[[#This Row],[cdfuncao]]," - ",Tabela1[[#This Row],[nmfuncao]])</f>
        <v>12 - Educação</v>
      </c>
      <c r="S773" s="23" t="e">
        <f>VLOOKUP(Tabela1[[#This Row],[cdsubacao]],LDO!$B$2:$E$115,4,0)</f>
        <v>#N/A</v>
      </c>
      <c r="T773" s="23" t="str">
        <f>CONCATENATE(Tabela1[[#This Row],[cdprograma]]," - ",Tabela1[[#This Row],[nmprograma]])</f>
        <v>635 - Desenvolvimento do Desporto Educacional</v>
      </c>
    </row>
    <row r="774" spans="1:20" x14ac:dyDescent="0.25">
      <c r="A774">
        <v>530025</v>
      </c>
      <c r="B774" t="s">
        <v>238</v>
      </c>
      <c r="C774">
        <v>26</v>
      </c>
      <c r="D774" t="s">
        <v>179</v>
      </c>
      <c r="E774">
        <v>140</v>
      </c>
      <c r="F774" t="s">
        <v>279</v>
      </c>
      <c r="G774">
        <v>3548</v>
      </c>
      <c r="H774" t="s">
        <v>937</v>
      </c>
      <c r="I774">
        <v>44</v>
      </c>
      <c r="J774" t="s">
        <v>219</v>
      </c>
      <c r="K774" s="21">
        <v>11000000</v>
      </c>
      <c r="L774" s="21">
        <v>34753.43</v>
      </c>
      <c r="M774" s="21">
        <v>34753.43</v>
      </c>
      <c r="N774" s="21">
        <v>34753.43</v>
      </c>
      <c r="O774" s="21">
        <v>34753.43</v>
      </c>
      <c r="P774" s="22" t="str">
        <f>VLOOKUP(Tabela1[[#This Row],[cdsubacao]],LDO!$B$2:$D$115,3,0)</f>
        <v>LDO</v>
      </c>
      <c r="Q774" s="22" t="str">
        <f>CONCATENATE(Tabela1[[#This Row],[cdunidadegestora]]," - ",Tabela1[[#This Row],[nmunidadegestora]])</f>
        <v>530025 - Departamento Estadual de Infraestrutura</v>
      </c>
      <c r="R774" s="22" t="str">
        <f>CONCATENATE(Tabela1[[#This Row],[cdfuncao]]," - ",Tabela1[[#This Row],[nmfuncao]])</f>
        <v>26 - Transporte</v>
      </c>
      <c r="S774" s="23" t="str">
        <f>VLOOKUP(Tabela1[[#This Row],[cdsubacao]],LDO!$B$2:$E$115,4,0)</f>
        <v>3548 - Reabilitação e Aumento de Capacidade de Rodovias - Obras e Supervisão (trechos diversos ou emergenciais)</v>
      </c>
      <c r="T774" s="23" t="str">
        <f>CONCATENATE(Tabela1[[#This Row],[cdprograma]]," - ",Tabela1[[#This Row],[nmprograma]])</f>
        <v>140 - Reabilitação e Aumento de Capacidade de Rodovias</v>
      </c>
    </row>
    <row r="775" spans="1:20" x14ac:dyDescent="0.25">
      <c r="A775">
        <v>410038</v>
      </c>
      <c r="B775" t="s">
        <v>273</v>
      </c>
      <c r="C775">
        <v>12</v>
      </c>
      <c r="D775" t="s">
        <v>188</v>
      </c>
      <c r="E775">
        <v>610</v>
      </c>
      <c r="F775" t="s">
        <v>189</v>
      </c>
      <c r="G775">
        <v>13644</v>
      </c>
      <c r="H775" t="s">
        <v>938</v>
      </c>
      <c r="I775">
        <v>44</v>
      </c>
      <c r="J775" t="s">
        <v>219</v>
      </c>
      <c r="K775" s="21">
        <v>76358</v>
      </c>
      <c r="L775" s="21">
        <v>0</v>
      </c>
      <c r="M775" s="21">
        <v>0</v>
      </c>
      <c r="N775" s="21">
        <v>0</v>
      </c>
      <c r="O775" s="21">
        <v>0</v>
      </c>
      <c r="P775" s="22" t="e">
        <f>VLOOKUP(Tabela1[[#This Row],[cdsubacao]],LDO!$B$2:$D$115,3,0)</f>
        <v>#N/A</v>
      </c>
      <c r="Q775" s="22" t="str">
        <f>CONCATENATE(Tabela1[[#This Row],[cdunidadegestora]]," - ",Tabela1[[#This Row],[nmunidadegestora]])</f>
        <v>410038 - Agência de Desenvolvimento Regional de Maravilha</v>
      </c>
      <c r="R775" s="22" t="str">
        <f>CONCATENATE(Tabela1[[#This Row],[cdfuncao]]," - ",Tabela1[[#This Row],[nmfuncao]])</f>
        <v>12 - Educação</v>
      </c>
      <c r="S775" s="23" t="e">
        <f>VLOOKUP(Tabela1[[#This Row],[cdsubacao]],LDO!$B$2:$E$115,4,0)</f>
        <v>#N/A</v>
      </c>
      <c r="T775" s="23" t="str">
        <f>CONCATENATE(Tabela1[[#This Row],[cdprograma]]," - ",Tabela1[[#This Row],[nmprograma]])</f>
        <v>610 - Educação Básica com Qualidade e Equidade</v>
      </c>
    </row>
    <row r="776" spans="1:20" x14ac:dyDescent="0.25">
      <c r="A776">
        <v>470076</v>
      </c>
      <c r="B776" t="s">
        <v>240</v>
      </c>
      <c r="C776">
        <v>9</v>
      </c>
      <c r="D776" t="s">
        <v>162</v>
      </c>
      <c r="E776">
        <v>860</v>
      </c>
      <c r="F776" t="s">
        <v>241</v>
      </c>
      <c r="G776">
        <v>9661</v>
      </c>
      <c r="H776" t="s">
        <v>939</v>
      </c>
      <c r="I776">
        <v>31</v>
      </c>
      <c r="J776" t="s">
        <v>165</v>
      </c>
      <c r="K776" s="21">
        <v>36600000</v>
      </c>
      <c r="L776" s="21">
        <v>36600000</v>
      </c>
      <c r="M776" s="21">
        <v>31499671.73</v>
      </c>
      <c r="N776" s="21">
        <v>31499671.73</v>
      </c>
      <c r="O776" s="21">
        <v>31499671.73</v>
      </c>
      <c r="P776" s="22" t="e">
        <f>VLOOKUP(Tabela1[[#This Row],[cdsubacao]],LDO!$B$2:$D$115,3,0)</f>
        <v>#N/A</v>
      </c>
      <c r="Q776" s="22" t="str">
        <f>CONCATENATE(Tabela1[[#This Row],[cdunidadegestora]]," - ",Tabela1[[#This Row],[nmunidadegestora]])</f>
        <v>470076 - Fundo Financeiro</v>
      </c>
      <c r="R776" s="22" t="str">
        <f>CONCATENATE(Tabela1[[#This Row],[cdfuncao]]," - ",Tabela1[[#This Row],[nmfuncao]])</f>
        <v>9 - Previdência Social</v>
      </c>
      <c r="S776" s="23" t="e">
        <f>VLOOKUP(Tabela1[[#This Row],[cdsubacao]],LDO!$B$2:$E$115,4,0)</f>
        <v>#N/A</v>
      </c>
      <c r="T776" s="23" t="str">
        <f>CONCATENATE(Tabela1[[#This Row],[cdprograma]]," - ",Tabela1[[#This Row],[nmprograma]])</f>
        <v>860 - Gestão Previdenciária</v>
      </c>
    </row>
    <row r="777" spans="1:20" x14ac:dyDescent="0.25">
      <c r="A777">
        <v>470001</v>
      </c>
      <c r="B777" t="s">
        <v>287</v>
      </c>
      <c r="C777">
        <v>8</v>
      </c>
      <c r="D777" t="s">
        <v>253</v>
      </c>
      <c r="E777">
        <v>870</v>
      </c>
      <c r="F777" t="s">
        <v>320</v>
      </c>
      <c r="G777">
        <v>12749</v>
      </c>
      <c r="H777" t="s">
        <v>940</v>
      </c>
      <c r="I777">
        <v>33</v>
      </c>
      <c r="J777" t="s">
        <v>160</v>
      </c>
      <c r="K777" s="21">
        <v>23408</v>
      </c>
      <c r="L777" s="21">
        <v>23952</v>
      </c>
      <c r="M777" s="21">
        <v>23952</v>
      </c>
      <c r="N777" s="21">
        <v>23952</v>
      </c>
      <c r="O777" s="21">
        <v>23952</v>
      </c>
      <c r="P777" s="22" t="e">
        <f>VLOOKUP(Tabela1[[#This Row],[cdsubacao]],LDO!$B$2:$D$115,3,0)</f>
        <v>#N/A</v>
      </c>
      <c r="Q777" s="22" t="str">
        <f>CONCATENATE(Tabela1[[#This Row],[cdunidadegestora]]," - ",Tabela1[[#This Row],[nmunidadegestora]])</f>
        <v>470001 - Secretaria de Estado da Administração</v>
      </c>
      <c r="R777" s="22" t="str">
        <f>CONCATENATE(Tabela1[[#This Row],[cdfuncao]]," - ",Tabela1[[#This Row],[nmfuncao]])</f>
        <v>8 - Assistência Social</v>
      </c>
      <c r="S777" s="23" t="e">
        <f>VLOOKUP(Tabela1[[#This Row],[cdsubacao]],LDO!$B$2:$E$115,4,0)</f>
        <v>#N/A</v>
      </c>
      <c r="T777" s="23" t="str">
        <f>CONCATENATE(Tabela1[[#This Row],[cdprograma]]," - ",Tabela1[[#This Row],[nmprograma]])</f>
        <v>870 - Pensões Especiais</v>
      </c>
    </row>
    <row r="778" spans="1:20" x14ac:dyDescent="0.25">
      <c r="A778">
        <v>410042</v>
      </c>
      <c r="B778" t="s">
        <v>558</v>
      </c>
      <c r="C778">
        <v>12</v>
      </c>
      <c r="D778" t="s">
        <v>188</v>
      </c>
      <c r="E778">
        <v>625</v>
      </c>
      <c r="F778" t="s">
        <v>196</v>
      </c>
      <c r="G778">
        <v>13724</v>
      </c>
      <c r="H778" t="s">
        <v>941</v>
      </c>
      <c r="I778">
        <v>33</v>
      </c>
      <c r="J778" t="s">
        <v>160</v>
      </c>
      <c r="K778" s="21">
        <v>69061</v>
      </c>
      <c r="L778" s="21">
        <v>24350</v>
      </c>
      <c r="M778" s="21">
        <v>24350</v>
      </c>
      <c r="N778" s="21">
        <v>24350</v>
      </c>
      <c r="O778" s="21">
        <v>24350</v>
      </c>
      <c r="P778" s="22" t="e">
        <f>VLOOKUP(Tabela1[[#This Row],[cdsubacao]],LDO!$B$2:$D$115,3,0)</f>
        <v>#N/A</v>
      </c>
      <c r="Q778" s="22" t="str">
        <f>CONCATENATE(Tabela1[[#This Row],[cdunidadegestora]]," - ",Tabela1[[#This Row],[nmunidadegestora]])</f>
        <v>410042 - Agência de Desenvolvimento Regional de Concórdia</v>
      </c>
      <c r="R778" s="22" t="str">
        <f>CONCATENATE(Tabela1[[#This Row],[cdfuncao]]," - ",Tabela1[[#This Row],[nmfuncao]])</f>
        <v>12 - Educação</v>
      </c>
      <c r="S778" s="23" t="e">
        <f>VLOOKUP(Tabela1[[#This Row],[cdsubacao]],LDO!$B$2:$E$115,4,0)</f>
        <v>#N/A</v>
      </c>
      <c r="T778" s="23" t="str">
        <f>CONCATENATE(Tabela1[[#This Row],[cdprograma]]," - ",Tabela1[[#This Row],[nmprograma]])</f>
        <v>625 - Valorização dos Profissionais da Educação</v>
      </c>
    </row>
    <row r="779" spans="1:20" x14ac:dyDescent="0.25">
      <c r="A779">
        <v>410057</v>
      </c>
      <c r="B779" t="s">
        <v>249</v>
      </c>
      <c r="C779">
        <v>12</v>
      </c>
      <c r="D779" t="s">
        <v>188</v>
      </c>
      <c r="E779">
        <v>610</v>
      </c>
      <c r="F779" t="s">
        <v>189</v>
      </c>
      <c r="G779">
        <v>13865</v>
      </c>
      <c r="H779" t="s">
        <v>942</v>
      </c>
      <c r="I779">
        <v>44</v>
      </c>
      <c r="J779" t="s">
        <v>219</v>
      </c>
      <c r="K779" s="21">
        <v>29883</v>
      </c>
      <c r="L779" s="21">
        <v>7719.05</v>
      </c>
      <c r="M779" s="21">
        <v>7719.05</v>
      </c>
      <c r="N779" s="21">
        <v>7719.05</v>
      </c>
      <c r="O779" s="21">
        <v>7719.05</v>
      </c>
      <c r="P779" s="22" t="e">
        <f>VLOOKUP(Tabela1[[#This Row],[cdsubacao]],LDO!$B$2:$D$115,3,0)</f>
        <v>#N/A</v>
      </c>
      <c r="Q779" s="22" t="str">
        <f>CONCATENATE(Tabela1[[#This Row],[cdunidadegestora]]," - ",Tabela1[[#This Row],[nmunidadegestora]])</f>
        <v>410057 - Agência de Desenvolvimento Regional de Araranguá</v>
      </c>
      <c r="R779" s="22" t="str">
        <f>CONCATENATE(Tabela1[[#This Row],[cdfuncao]]," - ",Tabela1[[#This Row],[nmfuncao]])</f>
        <v>12 - Educação</v>
      </c>
      <c r="S779" s="23" t="e">
        <f>VLOOKUP(Tabela1[[#This Row],[cdsubacao]],LDO!$B$2:$E$115,4,0)</f>
        <v>#N/A</v>
      </c>
      <c r="T779" s="23" t="str">
        <f>CONCATENATE(Tabela1[[#This Row],[cdprograma]]," - ",Tabela1[[#This Row],[nmprograma]])</f>
        <v>610 - Educação Básica com Qualidade e Equidade</v>
      </c>
    </row>
    <row r="780" spans="1:20" x14ac:dyDescent="0.25">
      <c r="A780">
        <v>530025</v>
      </c>
      <c r="B780" t="s">
        <v>238</v>
      </c>
      <c r="C780">
        <v>26</v>
      </c>
      <c r="D780" t="s">
        <v>179</v>
      </c>
      <c r="E780">
        <v>110</v>
      </c>
      <c r="F780" t="s">
        <v>228</v>
      </c>
      <c r="G780">
        <v>333</v>
      </c>
      <c r="H780" t="s">
        <v>943</v>
      </c>
      <c r="I780">
        <v>44</v>
      </c>
      <c r="J780" t="s">
        <v>219</v>
      </c>
      <c r="K780" s="21">
        <v>4000000</v>
      </c>
      <c r="L780" s="21">
        <v>0</v>
      </c>
      <c r="M780" s="21">
        <v>0</v>
      </c>
      <c r="N780" s="21">
        <v>0</v>
      </c>
      <c r="O780" s="21">
        <v>0</v>
      </c>
      <c r="P780" s="22" t="e">
        <f>VLOOKUP(Tabela1[[#This Row],[cdsubacao]],LDO!$B$2:$D$115,3,0)</f>
        <v>#N/A</v>
      </c>
      <c r="Q780" s="22" t="str">
        <f>CONCATENATE(Tabela1[[#This Row],[cdunidadegestora]]," - ",Tabela1[[#This Row],[nmunidadegestora]])</f>
        <v>530025 - Departamento Estadual de Infraestrutura</v>
      </c>
      <c r="R780" s="22" t="str">
        <f>CONCATENATE(Tabela1[[#This Row],[cdfuncao]]," - ",Tabela1[[#This Row],[nmfuncao]])</f>
        <v>26 - Transporte</v>
      </c>
      <c r="S780" s="23" t="e">
        <f>VLOOKUP(Tabela1[[#This Row],[cdsubacao]],LDO!$B$2:$E$115,4,0)</f>
        <v>#N/A</v>
      </c>
      <c r="T780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781" spans="1:20" x14ac:dyDescent="0.25">
      <c r="A781">
        <v>410045</v>
      </c>
      <c r="B781" t="s">
        <v>534</v>
      </c>
      <c r="C781">
        <v>18</v>
      </c>
      <c r="D781" t="s">
        <v>192</v>
      </c>
      <c r="E781">
        <v>730</v>
      </c>
      <c r="F781" t="s">
        <v>315</v>
      </c>
      <c r="G781">
        <v>12480</v>
      </c>
      <c r="H781" t="s">
        <v>316</v>
      </c>
      <c r="I781">
        <v>33</v>
      </c>
      <c r="J781" t="s">
        <v>160</v>
      </c>
      <c r="K781" s="21">
        <v>0</v>
      </c>
      <c r="L781" s="21">
        <v>250000</v>
      </c>
      <c r="M781" s="21">
        <v>250000</v>
      </c>
      <c r="N781" s="21">
        <v>250000</v>
      </c>
      <c r="O781" s="21">
        <v>250000</v>
      </c>
      <c r="P781" s="22" t="e">
        <f>VLOOKUP(Tabela1[[#This Row],[cdsubacao]],LDO!$B$2:$D$115,3,0)</f>
        <v>#N/A</v>
      </c>
      <c r="Q781" s="22" t="str">
        <f>CONCATENATE(Tabela1[[#This Row],[cdunidadegestora]]," - ",Tabela1[[#This Row],[nmunidadegestora]])</f>
        <v>410045 - Agência de Desenvolvimento Regional de Videira</v>
      </c>
      <c r="R781" s="22" t="str">
        <f>CONCATENATE(Tabela1[[#This Row],[cdfuncao]]," - ",Tabela1[[#This Row],[nmfuncao]])</f>
        <v>18 - Gestão Ambiental</v>
      </c>
      <c r="S781" s="23" t="e">
        <f>VLOOKUP(Tabela1[[#This Row],[cdsubacao]],LDO!$B$2:$E$115,4,0)</f>
        <v>#N/A</v>
      </c>
      <c r="T781" s="23" t="str">
        <f>CONCATENATE(Tabela1[[#This Row],[cdprograma]]," - ",Tabela1[[#This Row],[nmprograma]])</f>
        <v>730 - Gestão de Riscos</v>
      </c>
    </row>
    <row r="782" spans="1:20" x14ac:dyDescent="0.25">
      <c r="A782">
        <v>470076</v>
      </c>
      <c r="B782" t="s">
        <v>240</v>
      </c>
      <c r="C782">
        <v>9</v>
      </c>
      <c r="D782" t="s">
        <v>162</v>
      </c>
      <c r="E782">
        <v>860</v>
      </c>
      <c r="F782" t="s">
        <v>241</v>
      </c>
      <c r="G782">
        <v>9360</v>
      </c>
      <c r="H782" t="s">
        <v>707</v>
      </c>
      <c r="I782">
        <v>33</v>
      </c>
      <c r="J782" t="s">
        <v>160</v>
      </c>
      <c r="K782" s="21">
        <v>5050000</v>
      </c>
      <c r="L782" s="21">
        <v>0</v>
      </c>
      <c r="M782" s="21">
        <v>0</v>
      </c>
      <c r="N782" s="21">
        <v>0</v>
      </c>
      <c r="O782" s="21">
        <v>0</v>
      </c>
      <c r="P782" s="22" t="e">
        <f>VLOOKUP(Tabela1[[#This Row],[cdsubacao]],LDO!$B$2:$D$115,3,0)</f>
        <v>#N/A</v>
      </c>
      <c r="Q782" s="22" t="str">
        <f>CONCATENATE(Tabela1[[#This Row],[cdunidadegestora]]," - ",Tabela1[[#This Row],[nmunidadegestora]])</f>
        <v>470076 - Fundo Financeiro</v>
      </c>
      <c r="R782" s="22" t="str">
        <f>CONCATENATE(Tabela1[[#This Row],[cdfuncao]]," - ",Tabela1[[#This Row],[nmfuncao]])</f>
        <v>9 - Previdência Social</v>
      </c>
      <c r="S782" s="23" t="e">
        <f>VLOOKUP(Tabela1[[#This Row],[cdsubacao]],LDO!$B$2:$E$115,4,0)</f>
        <v>#N/A</v>
      </c>
      <c r="T782" s="23" t="str">
        <f>CONCATENATE(Tabela1[[#This Row],[cdprograma]]," - ",Tabela1[[#This Row],[nmprograma]])</f>
        <v>860 - Gestão Previdenciária</v>
      </c>
    </row>
    <row r="783" spans="1:20" x14ac:dyDescent="0.25">
      <c r="A783">
        <v>410042</v>
      </c>
      <c r="B783" t="s">
        <v>558</v>
      </c>
      <c r="C783">
        <v>4</v>
      </c>
      <c r="D783" t="s">
        <v>169</v>
      </c>
      <c r="E783">
        <v>900</v>
      </c>
      <c r="F783" t="s">
        <v>176</v>
      </c>
      <c r="G783">
        <v>13727</v>
      </c>
      <c r="H783" t="s">
        <v>944</v>
      </c>
      <c r="I783">
        <v>33</v>
      </c>
      <c r="J783" t="s">
        <v>160</v>
      </c>
      <c r="K783" s="21">
        <v>35000</v>
      </c>
      <c r="L783" s="21">
        <v>18270.07</v>
      </c>
      <c r="M783" s="21">
        <v>18270.07</v>
      </c>
      <c r="N783" s="21">
        <v>18270.07</v>
      </c>
      <c r="O783" s="21">
        <v>18270.07</v>
      </c>
      <c r="P783" s="22" t="e">
        <f>VLOOKUP(Tabela1[[#This Row],[cdsubacao]],LDO!$B$2:$D$115,3,0)</f>
        <v>#N/A</v>
      </c>
      <c r="Q783" s="22" t="str">
        <f>CONCATENATE(Tabela1[[#This Row],[cdunidadegestora]]," - ",Tabela1[[#This Row],[nmunidadegestora]])</f>
        <v>410042 - Agência de Desenvolvimento Regional de Concórdia</v>
      </c>
      <c r="R783" s="22" t="str">
        <f>CONCATENATE(Tabela1[[#This Row],[cdfuncao]]," - ",Tabela1[[#This Row],[nmfuncao]])</f>
        <v>4 - Administração</v>
      </c>
      <c r="S783" s="23" t="e">
        <f>VLOOKUP(Tabela1[[#This Row],[cdsubacao]],LDO!$B$2:$E$115,4,0)</f>
        <v>#N/A</v>
      </c>
      <c r="T783" s="23" t="str">
        <f>CONCATENATE(Tabela1[[#This Row],[cdprograma]]," - ",Tabela1[[#This Row],[nmprograma]])</f>
        <v>900 - Gestão Administrativa - Poder Executivo</v>
      </c>
    </row>
    <row r="784" spans="1:20" x14ac:dyDescent="0.25">
      <c r="A784">
        <v>470091</v>
      </c>
      <c r="B784" t="s">
        <v>289</v>
      </c>
      <c r="C784">
        <v>4</v>
      </c>
      <c r="D784" t="s">
        <v>169</v>
      </c>
      <c r="E784">
        <v>900</v>
      </c>
      <c r="F784" t="s">
        <v>176</v>
      </c>
      <c r="G784">
        <v>12967</v>
      </c>
      <c r="H784" t="s">
        <v>832</v>
      </c>
      <c r="I784">
        <v>33</v>
      </c>
      <c r="J784" t="s">
        <v>160</v>
      </c>
      <c r="K784" s="21">
        <v>1143716</v>
      </c>
      <c r="L784" s="21">
        <v>1142525.24</v>
      </c>
      <c r="M784" s="21">
        <v>672547.25</v>
      </c>
      <c r="N784" s="21">
        <v>672547.25</v>
      </c>
      <c r="O784" s="21">
        <v>672547.25</v>
      </c>
      <c r="P784" s="22" t="e">
        <f>VLOOKUP(Tabela1[[#This Row],[cdsubacao]],LDO!$B$2:$D$115,3,0)</f>
        <v>#N/A</v>
      </c>
      <c r="Q784" s="22" t="str">
        <f>CONCATENATE(Tabela1[[#This Row],[cdunidadegestora]]," - ",Tabela1[[#This Row],[nmunidadegestora]])</f>
        <v>470091 - Fundo de Materiais, Publicações e Impressos Oficiais</v>
      </c>
      <c r="R784" s="22" t="str">
        <f>CONCATENATE(Tabela1[[#This Row],[cdfuncao]]," - ",Tabela1[[#This Row],[nmfuncao]])</f>
        <v>4 - Administração</v>
      </c>
      <c r="S784" s="23" t="e">
        <f>VLOOKUP(Tabela1[[#This Row],[cdsubacao]],LDO!$B$2:$E$115,4,0)</f>
        <v>#N/A</v>
      </c>
      <c r="T784" s="23" t="str">
        <f>CONCATENATE(Tabela1[[#This Row],[cdprograma]]," - ",Tabela1[[#This Row],[nmprograma]])</f>
        <v>900 - Gestão Administrativa - Poder Executivo</v>
      </c>
    </row>
    <row r="785" spans="1:20" x14ac:dyDescent="0.25">
      <c r="A785">
        <v>270023</v>
      </c>
      <c r="B785" t="s">
        <v>379</v>
      </c>
      <c r="C785">
        <v>23</v>
      </c>
      <c r="D785" t="s">
        <v>258</v>
      </c>
      <c r="E785">
        <v>850</v>
      </c>
      <c r="F785" t="s">
        <v>163</v>
      </c>
      <c r="G785">
        <v>5202</v>
      </c>
      <c r="H785" t="s">
        <v>945</v>
      </c>
      <c r="I785">
        <v>33</v>
      </c>
      <c r="J785" t="s">
        <v>160</v>
      </c>
      <c r="K785" s="21">
        <v>75600</v>
      </c>
      <c r="L785" s="21">
        <v>75600</v>
      </c>
      <c r="M785" s="21">
        <v>31379.360000000001</v>
      </c>
      <c r="N785" s="21">
        <v>31379.360000000001</v>
      </c>
      <c r="O785" s="21">
        <v>31379.360000000001</v>
      </c>
      <c r="P785" s="22" t="e">
        <f>VLOOKUP(Tabela1[[#This Row],[cdsubacao]],LDO!$B$2:$D$115,3,0)</f>
        <v>#N/A</v>
      </c>
      <c r="Q785" s="22" t="str">
        <f>CONCATENATE(Tabela1[[#This Row],[cdunidadegestora]]," - ",Tabela1[[#This Row],[nmunidadegestora]])</f>
        <v>270023 - Junta Comercial do Estado de Santa Catarina</v>
      </c>
      <c r="R785" s="22" t="str">
        <f>CONCATENATE(Tabela1[[#This Row],[cdfuncao]]," - ",Tabela1[[#This Row],[nmfuncao]])</f>
        <v>23 - Comércio e Serviços</v>
      </c>
      <c r="S785" s="23" t="e">
        <f>VLOOKUP(Tabela1[[#This Row],[cdsubacao]],LDO!$B$2:$E$115,4,0)</f>
        <v>#N/A</v>
      </c>
      <c r="T78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86" spans="1:20" x14ac:dyDescent="0.25">
      <c r="A786">
        <v>450021</v>
      </c>
      <c r="B786" t="s">
        <v>250</v>
      </c>
      <c r="C786">
        <v>12</v>
      </c>
      <c r="D786" t="s">
        <v>188</v>
      </c>
      <c r="E786">
        <v>520</v>
      </c>
      <c r="F786" t="s">
        <v>303</v>
      </c>
      <c r="G786">
        <v>11097</v>
      </c>
      <c r="H786" t="s">
        <v>842</v>
      </c>
      <c r="I786">
        <v>44</v>
      </c>
      <c r="J786" t="s">
        <v>219</v>
      </c>
      <c r="K786" s="21">
        <v>0</v>
      </c>
      <c r="L786" s="21">
        <v>287319.65000000002</v>
      </c>
      <c r="M786" s="21">
        <v>287319.65000000002</v>
      </c>
      <c r="N786" s="21">
        <v>287319.65000000002</v>
      </c>
      <c r="O786" s="21">
        <v>287319.65000000002</v>
      </c>
      <c r="P786" s="22" t="e">
        <f>VLOOKUP(Tabela1[[#This Row],[cdsubacao]],LDO!$B$2:$D$115,3,0)</f>
        <v>#N/A</v>
      </c>
      <c r="Q786" s="22" t="str">
        <f>CONCATENATE(Tabela1[[#This Row],[cdunidadegestora]]," - ",Tabela1[[#This Row],[nmunidadegestora]])</f>
        <v>450021 - Fundação Catarinense de Educação Especial</v>
      </c>
      <c r="R786" s="22" t="str">
        <f>CONCATENATE(Tabela1[[#This Row],[cdfuncao]]," - ",Tabela1[[#This Row],[nmfuncao]])</f>
        <v>12 - Educação</v>
      </c>
      <c r="S786" s="23" t="e">
        <f>VLOOKUP(Tabela1[[#This Row],[cdsubacao]],LDO!$B$2:$E$115,4,0)</f>
        <v>#N/A</v>
      </c>
      <c r="T786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787" spans="1:20" x14ac:dyDescent="0.25">
      <c r="A787">
        <v>270029</v>
      </c>
      <c r="B787" t="s">
        <v>755</v>
      </c>
      <c r="C787">
        <v>17</v>
      </c>
      <c r="D787" t="s">
        <v>946</v>
      </c>
      <c r="E787">
        <v>950</v>
      </c>
      <c r="F787" t="s">
        <v>756</v>
      </c>
      <c r="G787">
        <v>13044</v>
      </c>
      <c r="H787" t="s">
        <v>947</v>
      </c>
      <c r="I787">
        <v>44</v>
      </c>
      <c r="J787" t="s">
        <v>219</v>
      </c>
      <c r="K787" s="21">
        <v>16565</v>
      </c>
      <c r="L787" s="21">
        <v>735799.53</v>
      </c>
      <c r="M787" s="21">
        <v>234992.9</v>
      </c>
      <c r="N787" s="21">
        <v>234992.9</v>
      </c>
      <c r="O787" s="21">
        <v>234992.9</v>
      </c>
      <c r="P787" s="22" t="e">
        <f>VLOOKUP(Tabela1[[#This Row],[cdsubacao]],LDO!$B$2:$D$115,3,0)</f>
        <v>#N/A</v>
      </c>
      <c r="Q787" s="22" t="str">
        <f>CONCATENATE(Tabela1[[#This Row],[cdunidadegestora]]," - ",Tabela1[[#This Row],[nmunidadegestora]])</f>
        <v>270029 - Agência de Regulação de Serviços Públicos de Santa Catarina - Aresc</v>
      </c>
      <c r="R787" s="22" t="str">
        <f>CONCATENATE(Tabela1[[#This Row],[cdfuncao]]," - ",Tabela1[[#This Row],[nmfuncao]])</f>
        <v>17 - Saneamento</v>
      </c>
      <c r="S787" s="23" t="e">
        <f>VLOOKUP(Tabela1[[#This Row],[cdsubacao]],LDO!$B$2:$E$115,4,0)</f>
        <v>#N/A</v>
      </c>
      <c r="T787" s="23" t="str">
        <f>CONCATENATE(Tabela1[[#This Row],[cdprograma]]," - ",Tabela1[[#This Row],[nmprograma]])</f>
        <v>950 - Defesa dos Interesses Sociais</v>
      </c>
    </row>
    <row r="788" spans="1:20" x14ac:dyDescent="0.25">
      <c r="A788">
        <v>550091</v>
      </c>
      <c r="B788" t="s">
        <v>513</v>
      </c>
      <c r="C788">
        <v>6</v>
      </c>
      <c r="D788" t="s">
        <v>182</v>
      </c>
      <c r="E788">
        <v>850</v>
      </c>
      <c r="F788" t="s">
        <v>163</v>
      </c>
      <c r="G788">
        <v>12993</v>
      </c>
      <c r="H788" t="s">
        <v>948</v>
      </c>
      <c r="I788">
        <v>33</v>
      </c>
      <c r="J788" t="s">
        <v>160</v>
      </c>
      <c r="K788" s="21">
        <v>30000</v>
      </c>
      <c r="L788" s="21">
        <v>24000</v>
      </c>
      <c r="M788" s="21">
        <v>4020</v>
      </c>
      <c r="N788" s="21">
        <v>4020</v>
      </c>
      <c r="O788" s="21">
        <v>4020</v>
      </c>
      <c r="P788" s="22" t="e">
        <f>VLOOKUP(Tabela1[[#This Row],[cdsubacao]],LDO!$B$2:$D$115,3,0)</f>
        <v>#N/A</v>
      </c>
      <c r="Q788" s="22" t="str">
        <f>CONCATENATE(Tabela1[[#This Row],[cdunidadegestora]]," - ",Tabela1[[#This Row],[nmunidadegestora]])</f>
        <v>550091 - Fundo Estadual de Defesa Civil</v>
      </c>
      <c r="R788" s="22" t="str">
        <f>CONCATENATE(Tabela1[[#This Row],[cdfuncao]]," - ",Tabela1[[#This Row],[nmfuncao]])</f>
        <v>6 - Segurança Pública</v>
      </c>
      <c r="S788" s="23" t="e">
        <f>VLOOKUP(Tabela1[[#This Row],[cdsubacao]],LDO!$B$2:$E$115,4,0)</f>
        <v>#N/A</v>
      </c>
      <c r="T78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89" spans="1:20" x14ac:dyDescent="0.25">
      <c r="A789">
        <v>520002</v>
      </c>
      <c r="B789" t="s">
        <v>171</v>
      </c>
      <c r="C789">
        <v>4</v>
      </c>
      <c r="D789" t="s">
        <v>169</v>
      </c>
      <c r="E789">
        <v>900</v>
      </c>
      <c r="F789" t="s">
        <v>176</v>
      </c>
      <c r="G789">
        <v>3297</v>
      </c>
      <c r="H789" t="s">
        <v>949</v>
      </c>
      <c r="I789">
        <v>44</v>
      </c>
      <c r="J789" t="s">
        <v>219</v>
      </c>
      <c r="K789" s="21">
        <v>0</v>
      </c>
      <c r="L789" s="21">
        <v>2622811.79</v>
      </c>
      <c r="M789" s="21">
        <v>2622811.79</v>
      </c>
      <c r="N789" s="21">
        <v>2622811.79</v>
      </c>
      <c r="O789" s="21">
        <v>2622811.79</v>
      </c>
      <c r="P789" s="22" t="e">
        <f>VLOOKUP(Tabela1[[#This Row],[cdsubacao]],LDO!$B$2:$D$115,3,0)</f>
        <v>#N/A</v>
      </c>
      <c r="Q789" s="22" t="str">
        <f>CONCATENATE(Tabela1[[#This Row],[cdunidadegestora]]," - ",Tabela1[[#This Row],[nmunidadegestora]])</f>
        <v>520002 - Encargos Gerais do Estado</v>
      </c>
      <c r="R789" s="22" t="str">
        <f>CONCATENATE(Tabela1[[#This Row],[cdfuncao]]," - ",Tabela1[[#This Row],[nmfuncao]])</f>
        <v>4 - Administração</v>
      </c>
      <c r="S789" s="23" t="e">
        <f>VLOOKUP(Tabela1[[#This Row],[cdsubacao]],LDO!$B$2:$E$115,4,0)</f>
        <v>#N/A</v>
      </c>
      <c r="T789" s="23" t="str">
        <f>CONCATENATE(Tabela1[[#This Row],[cdprograma]]," - ",Tabela1[[#This Row],[nmprograma]])</f>
        <v>900 - Gestão Administrativa - Poder Executivo</v>
      </c>
    </row>
    <row r="790" spans="1:20" x14ac:dyDescent="0.25">
      <c r="A790">
        <v>450001</v>
      </c>
      <c r="B790" t="s">
        <v>318</v>
      </c>
      <c r="C790">
        <v>12</v>
      </c>
      <c r="D790" t="s">
        <v>188</v>
      </c>
      <c r="E790">
        <v>610</v>
      </c>
      <c r="F790" t="s">
        <v>189</v>
      </c>
      <c r="G790">
        <v>11567</v>
      </c>
      <c r="H790" t="s">
        <v>950</v>
      </c>
      <c r="I790">
        <v>44</v>
      </c>
      <c r="J790" t="s">
        <v>219</v>
      </c>
      <c r="K790" s="21">
        <v>11000000</v>
      </c>
      <c r="L790" s="21">
        <v>51000000</v>
      </c>
      <c r="M790" s="21">
        <v>22008000</v>
      </c>
      <c r="N790" s="21">
        <v>22008000</v>
      </c>
      <c r="O790" s="21">
        <v>22008000</v>
      </c>
      <c r="P790" s="22" t="e">
        <f>VLOOKUP(Tabela1[[#This Row],[cdsubacao]],LDO!$B$2:$D$115,3,0)</f>
        <v>#N/A</v>
      </c>
      <c r="Q790" s="22" t="str">
        <f>CONCATENATE(Tabela1[[#This Row],[cdunidadegestora]]," - ",Tabela1[[#This Row],[nmunidadegestora]])</f>
        <v>450001 - Secretaria de Estado da Educação</v>
      </c>
      <c r="R790" s="22" t="str">
        <f>CONCATENATE(Tabela1[[#This Row],[cdfuncao]]," - ",Tabela1[[#This Row],[nmfuncao]])</f>
        <v>12 - Educação</v>
      </c>
      <c r="S790" s="23" t="e">
        <f>VLOOKUP(Tabela1[[#This Row],[cdsubacao]],LDO!$B$2:$E$115,4,0)</f>
        <v>#N/A</v>
      </c>
      <c r="T790" s="23" t="str">
        <f>CONCATENATE(Tabela1[[#This Row],[cdprograma]]," - ",Tabela1[[#This Row],[nmprograma]])</f>
        <v>610 - Educação Básica com Qualidade e Equidade</v>
      </c>
    </row>
    <row r="791" spans="1:20" x14ac:dyDescent="0.25">
      <c r="A791">
        <v>550091</v>
      </c>
      <c r="B791" t="s">
        <v>513</v>
      </c>
      <c r="C791">
        <v>3</v>
      </c>
      <c r="D791" t="s">
        <v>306</v>
      </c>
      <c r="E791">
        <v>915</v>
      </c>
      <c r="F791" t="s">
        <v>482</v>
      </c>
      <c r="G791">
        <v>6499</v>
      </c>
      <c r="H791" t="s">
        <v>483</v>
      </c>
      <c r="I791">
        <v>44</v>
      </c>
      <c r="J791" t="s">
        <v>219</v>
      </c>
      <c r="K791" s="21">
        <v>0</v>
      </c>
      <c r="L791" s="21">
        <v>209827.66</v>
      </c>
      <c r="M791" s="21">
        <v>209827.66</v>
      </c>
      <c r="N791" s="21">
        <v>209827.66</v>
      </c>
      <c r="O791" s="21">
        <v>209827.66</v>
      </c>
      <c r="P791" s="22" t="str">
        <f>VLOOKUP(Tabela1[[#This Row],[cdsubacao]],LDO!$B$2:$D$115,3,0)</f>
        <v>LDO</v>
      </c>
      <c r="Q791" s="22" t="str">
        <f>CONCATENATE(Tabela1[[#This Row],[cdunidadegestora]]," - ",Tabela1[[#This Row],[nmunidadegestora]])</f>
        <v>550091 - Fundo Estadual de Defesa Civil</v>
      </c>
      <c r="R791" s="22" t="str">
        <f>CONCATENATE(Tabela1[[#This Row],[cdfuncao]]," - ",Tabela1[[#This Row],[nmfuncao]])</f>
        <v>3 - Essencial à Justiça</v>
      </c>
      <c r="S791" s="23" t="str">
        <f>VLOOKUP(Tabela1[[#This Row],[cdsubacao]],LDO!$B$2:$E$115,4,0)</f>
        <v>6499 - Reconstituição de bens lesados</v>
      </c>
      <c r="T791" s="23" t="str">
        <f>CONCATENATE(Tabela1[[#This Row],[cdprograma]]," - ",Tabela1[[#This Row],[nmprograma]])</f>
        <v>915 - Gestão Estratégica - Ministério Público</v>
      </c>
    </row>
    <row r="792" spans="1:20" x14ac:dyDescent="0.25">
      <c r="A792">
        <v>410057</v>
      </c>
      <c r="B792" t="s">
        <v>249</v>
      </c>
      <c r="C792">
        <v>4</v>
      </c>
      <c r="D792" t="s">
        <v>169</v>
      </c>
      <c r="E792">
        <v>900</v>
      </c>
      <c r="F792" t="s">
        <v>176</v>
      </c>
      <c r="G792">
        <v>13843</v>
      </c>
      <c r="H792" t="s">
        <v>936</v>
      </c>
      <c r="I792">
        <v>44</v>
      </c>
      <c r="J792" t="s">
        <v>219</v>
      </c>
      <c r="K792" s="21">
        <v>30000</v>
      </c>
      <c r="L792" s="21">
        <v>90</v>
      </c>
      <c r="M792" s="21">
        <v>90</v>
      </c>
      <c r="N792" s="21">
        <v>90</v>
      </c>
      <c r="O792" s="21">
        <v>90</v>
      </c>
      <c r="P792" s="22" t="e">
        <f>VLOOKUP(Tabela1[[#This Row],[cdsubacao]],LDO!$B$2:$D$115,3,0)</f>
        <v>#N/A</v>
      </c>
      <c r="Q792" s="22" t="str">
        <f>CONCATENATE(Tabela1[[#This Row],[cdunidadegestora]]," - ",Tabela1[[#This Row],[nmunidadegestora]])</f>
        <v>410057 - Agência de Desenvolvimento Regional de Araranguá</v>
      </c>
      <c r="R792" s="22" t="str">
        <f>CONCATENATE(Tabela1[[#This Row],[cdfuncao]]," - ",Tabela1[[#This Row],[nmfuncao]])</f>
        <v>4 - Administração</v>
      </c>
      <c r="S792" s="23" t="e">
        <f>VLOOKUP(Tabela1[[#This Row],[cdsubacao]],LDO!$B$2:$E$115,4,0)</f>
        <v>#N/A</v>
      </c>
      <c r="T792" s="23" t="str">
        <f>CONCATENATE(Tabela1[[#This Row],[cdprograma]]," - ",Tabela1[[#This Row],[nmprograma]])</f>
        <v>900 - Gestão Administrativa - Poder Executivo</v>
      </c>
    </row>
    <row r="793" spans="1:20" x14ac:dyDescent="0.25">
      <c r="A793">
        <v>530001</v>
      </c>
      <c r="B793" t="s">
        <v>178</v>
      </c>
      <c r="C793">
        <v>26</v>
      </c>
      <c r="D793" t="s">
        <v>179</v>
      </c>
      <c r="E793">
        <v>130</v>
      </c>
      <c r="F793" t="s">
        <v>208</v>
      </c>
      <c r="G793">
        <v>14458</v>
      </c>
      <c r="H793" t="s">
        <v>951</v>
      </c>
      <c r="I793">
        <v>44</v>
      </c>
      <c r="J793" t="s">
        <v>219</v>
      </c>
      <c r="K793" s="21">
        <v>0</v>
      </c>
      <c r="L793" s="21">
        <v>6083942.1299999999</v>
      </c>
      <c r="M793" s="21">
        <v>1013871.61</v>
      </c>
      <c r="N793" s="21">
        <v>854971.85</v>
      </c>
      <c r="O793" s="21">
        <v>854971.85</v>
      </c>
      <c r="P793" s="22" t="e">
        <f>VLOOKUP(Tabela1[[#This Row],[cdsubacao]],LDO!$B$2:$D$115,3,0)</f>
        <v>#N/A</v>
      </c>
      <c r="Q793" s="22" t="str">
        <f>CONCATENATE(Tabela1[[#This Row],[cdunidadegestora]]," - ",Tabela1[[#This Row],[nmunidadegestora]])</f>
        <v>530001 - Secretaria de Estado da Infraestrutura e Mobilidade</v>
      </c>
      <c r="R793" s="22" t="str">
        <f>CONCATENATE(Tabela1[[#This Row],[cdfuncao]]," - ",Tabela1[[#This Row],[nmfuncao]])</f>
        <v>26 - Transporte</v>
      </c>
      <c r="S793" s="23" t="e">
        <f>VLOOKUP(Tabela1[[#This Row],[cdsubacao]],LDO!$B$2:$E$115,4,0)</f>
        <v>#N/A</v>
      </c>
      <c r="T793" s="23" t="str">
        <f>CONCATENATE(Tabela1[[#This Row],[cdprograma]]," - ",Tabela1[[#This Row],[nmprograma]])</f>
        <v>130 - Conservação e Segurança Rodoviária</v>
      </c>
    </row>
    <row r="794" spans="1:20" x14ac:dyDescent="0.25">
      <c r="A794">
        <v>150001</v>
      </c>
      <c r="B794" t="s">
        <v>225</v>
      </c>
      <c r="C794">
        <v>14</v>
      </c>
      <c r="D794" t="s">
        <v>216</v>
      </c>
      <c r="E794">
        <v>745</v>
      </c>
      <c r="F794" t="s">
        <v>226</v>
      </c>
      <c r="G794">
        <v>12512</v>
      </c>
      <c r="H794" t="s">
        <v>952</v>
      </c>
      <c r="I794">
        <v>44</v>
      </c>
      <c r="J794" t="s">
        <v>219</v>
      </c>
      <c r="K794" s="21">
        <v>0</v>
      </c>
      <c r="L794" s="21">
        <v>1780</v>
      </c>
      <c r="M794" s="21">
        <v>1780</v>
      </c>
      <c r="N794" s="21">
        <v>1780</v>
      </c>
      <c r="O794" s="21">
        <v>1780</v>
      </c>
      <c r="P794" s="22" t="e">
        <f>VLOOKUP(Tabela1[[#This Row],[cdsubacao]],LDO!$B$2:$D$115,3,0)</f>
        <v>#N/A</v>
      </c>
      <c r="Q794" s="22" t="str">
        <f>CONCATENATE(Tabela1[[#This Row],[cdunidadegestora]]," - ",Tabela1[[#This Row],[nmunidadegestora]])</f>
        <v>150001 - Defensoria Pública do Estado de Santa Catarina</v>
      </c>
      <c r="R794" s="22" t="str">
        <f>CONCATENATE(Tabela1[[#This Row],[cdfuncao]]," - ",Tabela1[[#This Row],[nmfuncao]])</f>
        <v>14 - Direitos da Cidadania</v>
      </c>
      <c r="S794" s="23" t="e">
        <f>VLOOKUP(Tabela1[[#This Row],[cdsubacao]],LDO!$B$2:$E$115,4,0)</f>
        <v>#N/A</v>
      </c>
      <c r="T794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795" spans="1:20" x14ac:dyDescent="0.25">
      <c r="A795">
        <v>470092</v>
      </c>
      <c r="B795" t="s">
        <v>355</v>
      </c>
      <c r="C795">
        <v>4</v>
      </c>
      <c r="D795" t="s">
        <v>169</v>
      </c>
      <c r="E795">
        <v>850</v>
      </c>
      <c r="F795" t="s">
        <v>163</v>
      </c>
      <c r="G795">
        <v>12970</v>
      </c>
      <c r="H795" t="s">
        <v>953</v>
      </c>
      <c r="I795">
        <v>33</v>
      </c>
      <c r="J795" t="s">
        <v>160</v>
      </c>
      <c r="K795" s="21">
        <v>97100</v>
      </c>
      <c r="L795" s="21">
        <v>97100</v>
      </c>
      <c r="M795" s="21">
        <v>0</v>
      </c>
      <c r="N795" s="21">
        <v>0</v>
      </c>
      <c r="O795" s="21">
        <v>0</v>
      </c>
      <c r="P795" s="22" t="e">
        <f>VLOOKUP(Tabela1[[#This Row],[cdsubacao]],LDO!$B$2:$D$115,3,0)</f>
        <v>#N/A</v>
      </c>
      <c r="Q795" s="22" t="str">
        <f>CONCATENATE(Tabela1[[#This Row],[cdunidadegestora]]," - ",Tabela1[[#This Row],[nmunidadegestora]])</f>
        <v>470092 - Fundo do Plano de Saúde dos Servidores Públicos Estaduais</v>
      </c>
      <c r="R795" s="22" t="str">
        <f>CONCATENATE(Tabela1[[#This Row],[cdfuncao]]," - ",Tabela1[[#This Row],[nmfuncao]])</f>
        <v>4 - Administração</v>
      </c>
      <c r="S795" s="23" t="e">
        <f>VLOOKUP(Tabela1[[#This Row],[cdsubacao]],LDO!$B$2:$E$115,4,0)</f>
        <v>#N/A</v>
      </c>
      <c r="T79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796" spans="1:20" x14ac:dyDescent="0.25">
      <c r="A796">
        <v>530025</v>
      </c>
      <c r="B796" t="s">
        <v>238</v>
      </c>
      <c r="C796">
        <v>26</v>
      </c>
      <c r="D796" t="s">
        <v>179</v>
      </c>
      <c r="E796">
        <v>145</v>
      </c>
      <c r="F796" t="s">
        <v>381</v>
      </c>
      <c r="G796">
        <v>242</v>
      </c>
      <c r="H796" t="s">
        <v>954</v>
      </c>
      <c r="I796">
        <v>44</v>
      </c>
      <c r="J796" t="s">
        <v>219</v>
      </c>
      <c r="K796" s="21">
        <v>3224323</v>
      </c>
      <c r="L796" s="21">
        <v>0</v>
      </c>
      <c r="M796" s="21">
        <v>0</v>
      </c>
      <c r="N796" s="21">
        <v>0</v>
      </c>
      <c r="O796" s="21">
        <v>0</v>
      </c>
      <c r="P796" s="22" t="e">
        <f>VLOOKUP(Tabela1[[#This Row],[cdsubacao]],LDO!$B$2:$D$115,3,0)</f>
        <v>#N/A</v>
      </c>
      <c r="Q796" s="22" t="str">
        <f>CONCATENATE(Tabela1[[#This Row],[cdunidadegestora]]," - ",Tabela1[[#This Row],[nmunidadegestora]])</f>
        <v>530025 - Departamento Estadual de Infraestrutura</v>
      </c>
      <c r="R796" s="22" t="str">
        <f>CONCATENATE(Tabela1[[#This Row],[cdfuncao]]," - ",Tabela1[[#This Row],[nmfuncao]])</f>
        <v>26 - Transporte</v>
      </c>
      <c r="S796" s="23" t="e">
        <f>VLOOKUP(Tabela1[[#This Row],[cdsubacao]],LDO!$B$2:$E$115,4,0)</f>
        <v>#N/A</v>
      </c>
      <c r="T796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797" spans="1:20" x14ac:dyDescent="0.25">
      <c r="A797">
        <v>410053</v>
      </c>
      <c r="B797" t="s">
        <v>457</v>
      </c>
      <c r="C797">
        <v>12</v>
      </c>
      <c r="D797" t="s">
        <v>188</v>
      </c>
      <c r="E797">
        <v>610</v>
      </c>
      <c r="F797" t="s">
        <v>189</v>
      </c>
      <c r="G797">
        <v>13697</v>
      </c>
      <c r="H797" t="s">
        <v>720</v>
      </c>
      <c r="I797">
        <v>44</v>
      </c>
      <c r="J797" t="s">
        <v>219</v>
      </c>
      <c r="K797" s="21">
        <v>61000</v>
      </c>
      <c r="L797" s="21">
        <v>0</v>
      </c>
      <c r="M797" s="21">
        <v>0</v>
      </c>
      <c r="N797" s="21">
        <v>0</v>
      </c>
      <c r="O797" s="21">
        <v>0</v>
      </c>
      <c r="P797" s="22" t="e">
        <f>VLOOKUP(Tabela1[[#This Row],[cdsubacao]],LDO!$B$2:$D$115,3,0)</f>
        <v>#N/A</v>
      </c>
      <c r="Q797" s="22" t="str">
        <f>CONCATENATE(Tabela1[[#This Row],[cdunidadegestora]]," - ",Tabela1[[#This Row],[nmunidadegestora]])</f>
        <v>410053 - Agência de Desenvolvimento Regional de Itajai</v>
      </c>
      <c r="R797" s="22" t="str">
        <f>CONCATENATE(Tabela1[[#This Row],[cdfuncao]]," - ",Tabela1[[#This Row],[nmfuncao]])</f>
        <v>12 - Educação</v>
      </c>
      <c r="S797" s="23" t="e">
        <f>VLOOKUP(Tabela1[[#This Row],[cdsubacao]],LDO!$B$2:$E$115,4,0)</f>
        <v>#N/A</v>
      </c>
      <c r="T797" s="23" t="str">
        <f>CONCATENATE(Tabela1[[#This Row],[cdprograma]]," - ",Tabela1[[#This Row],[nmprograma]])</f>
        <v>610 - Educação Básica com Qualidade e Equidade</v>
      </c>
    </row>
    <row r="798" spans="1:20" x14ac:dyDescent="0.25">
      <c r="A798">
        <v>410060</v>
      </c>
      <c r="B798" t="s">
        <v>168</v>
      </c>
      <c r="C798">
        <v>12</v>
      </c>
      <c r="D798" t="s">
        <v>188</v>
      </c>
      <c r="E798">
        <v>610</v>
      </c>
      <c r="F798" t="s">
        <v>189</v>
      </c>
      <c r="G798">
        <v>13894</v>
      </c>
      <c r="H798" t="s">
        <v>955</v>
      </c>
      <c r="I798">
        <v>33</v>
      </c>
      <c r="J798" t="s">
        <v>160</v>
      </c>
      <c r="K798" s="21">
        <v>478566</v>
      </c>
      <c r="L798" s="21">
        <v>0</v>
      </c>
      <c r="M798" s="21">
        <v>0</v>
      </c>
      <c r="N798" s="21">
        <v>0</v>
      </c>
      <c r="O798" s="21">
        <v>0</v>
      </c>
      <c r="P798" s="22" t="e">
        <f>VLOOKUP(Tabela1[[#This Row],[cdsubacao]],LDO!$B$2:$D$115,3,0)</f>
        <v>#N/A</v>
      </c>
      <c r="Q798" s="22" t="str">
        <f>CONCATENATE(Tabela1[[#This Row],[cdunidadegestora]]," - ",Tabela1[[#This Row],[nmunidadegestora]])</f>
        <v>410060 - Agência de Desenvolvimento Regional de Mafra</v>
      </c>
      <c r="R798" s="22" t="str">
        <f>CONCATENATE(Tabela1[[#This Row],[cdfuncao]]," - ",Tabela1[[#This Row],[nmfuncao]])</f>
        <v>12 - Educação</v>
      </c>
      <c r="S798" s="23" t="e">
        <f>VLOOKUP(Tabela1[[#This Row],[cdsubacao]],LDO!$B$2:$E$115,4,0)</f>
        <v>#N/A</v>
      </c>
      <c r="T798" s="23" t="str">
        <f>CONCATENATE(Tabela1[[#This Row],[cdprograma]]," - ",Tabela1[[#This Row],[nmprograma]])</f>
        <v>610 - Educação Básica com Qualidade e Equidade</v>
      </c>
    </row>
    <row r="799" spans="1:20" x14ac:dyDescent="0.25">
      <c r="A799">
        <v>480091</v>
      </c>
      <c r="B799" t="s">
        <v>157</v>
      </c>
      <c r="C799">
        <v>10</v>
      </c>
      <c r="D799" t="s">
        <v>158</v>
      </c>
      <c r="E799">
        <v>430</v>
      </c>
      <c r="F799" t="s">
        <v>159</v>
      </c>
      <c r="G799">
        <v>13270</v>
      </c>
      <c r="H799" t="s">
        <v>588</v>
      </c>
      <c r="I799">
        <v>44</v>
      </c>
      <c r="J799" t="s">
        <v>219</v>
      </c>
      <c r="K799" s="21">
        <v>110000</v>
      </c>
      <c r="L799" s="21">
        <v>110000</v>
      </c>
      <c r="M799" s="21">
        <v>0</v>
      </c>
      <c r="N799" s="21">
        <v>0</v>
      </c>
      <c r="O799" s="21">
        <v>0</v>
      </c>
      <c r="P799" s="22" t="e">
        <f>VLOOKUP(Tabela1[[#This Row],[cdsubacao]],LDO!$B$2:$D$115,3,0)</f>
        <v>#N/A</v>
      </c>
      <c r="Q799" s="22" t="str">
        <f>CONCATENATE(Tabela1[[#This Row],[cdunidadegestora]]," - ",Tabela1[[#This Row],[nmunidadegestora]])</f>
        <v>480091 - Fundo Estadual de Saúde</v>
      </c>
      <c r="R799" s="22" t="str">
        <f>CONCATENATE(Tabela1[[#This Row],[cdfuncao]]," - ",Tabela1[[#This Row],[nmfuncao]])</f>
        <v>10 - Saúde</v>
      </c>
      <c r="S799" s="23" t="e">
        <f>VLOOKUP(Tabela1[[#This Row],[cdsubacao]],LDO!$B$2:$E$115,4,0)</f>
        <v>#N/A</v>
      </c>
      <c r="T799" s="23" t="str">
        <f>CONCATENATE(Tabela1[[#This Row],[cdprograma]]," - ",Tabela1[[#This Row],[nmprograma]])</f>
        <v>430 - Atenção de Média e Alta Complexidade Ambulatorial e Hospitalar</v>
      </c>
    </row>
    <row r="800" spans="1:20" x14ac:dyDescent="0.25">
      <c r="A800">
        <v>440093</v>
      </c>
      <c r="B800" t="s">
        <v>220</v>
      </c>
      <c r="C800">
        <v>20</v>
      </c>
      <c r="D800" t="s">
        <v>203</v>
      </c>
      <c r="E800">
        <v>320</v>
      </c>
      <c r="F800" t="s">
        <v>221</v>
      </c>
      <c r="G800">
        <v>11371</v>
      </c>
      <c r="H800" t="s">
        <v>956</v>
      </c>
      <c r="I800">
        <v>33</v>
      </c>
      <c r="J800" t="s">
        <v>160</v>
      </c>
      <c r="K800" s="21">
        <v>20000</v>
      </c>
      <c r="L800" s="21">
        <v>40000</v>
      </c>
      <c r="M800" s="21">
        <v>0</v>
      </c>
      <c r="N800" s="21">
        <v>0</v>
      </c>
      <c r="O800" s="21">
        <v>0</v>
      </c>
      <c r="P800" s="22" t="e">
        <f>VLOOKUP(Tabela1[[#This Row],[cdsubacao]],LDO!$B$2:$D$115,3,0)</f>
        <v>#N/A</v>
      </c>
      <c r="Q800" s="22" t="str">
        <f>CONCATENATE(Tabela1[[#This Row],[cdunidadegestora]]," - ",Tabela1[[#This Row],[nmunidadegestora]])</f>
        <v>440093 - Fundo Estadual de Desenvolvimento Rural</v>
      </c>
      <c r="R800" s="22" t="str">
        <f>CONCATENATE(Tabela1[[#This Row],[cdfuncao]]," - ",Tabela1[[#This Row],[nmfuncao]])</f>
        <v>20 - Agricultura</v>
      </c>
      <c r="S800" s="23" t="e">
        <f>VLOOKUP(Tabela1[[#This Row],[cdsubacao]],LDO!$B$2:$E$115,4,0)</f>
        <v>#N/A</v>
      </c>
      <c r="T800" s="23" t="str">
        <f>CONCATENATE(Tabela1[[#This Row],[cdprograma]]," - ",Tabela1[[#This Row],[nmprograma]])</f>
        <v>320 - Agricultura Familiar</v>
      </c>
    </row>
    <row r="801" spans="1:20" x14ac:dyDescent="0.25">
      <c r="A801">
        <v>480091</v>
      </c>
      <c r="B801" t="s">
        <v>157</v>
      </c>
      <c r="C801">
        <v>10</v>
      </c>
      <c r="D801" t="s">
        <v>158</v>
      </c>
      <c r="E801">
        <v>430</v>
      </c>
      <c r="F801" t="s">
        <v>159</v>
      </c>
      <c r="G801">
        <v>14127</v>
      </c>
      <c r="H801" t="s">
        <v>957</v>
      </c>
      <c r="I801">
        <v>44</v>
      </c>
      <c r="J801" t="s">
        <v>219</v>
      </c>
      <c r="K801" s="21">
        <v>150000</v>
      </c>
      <c r="L801" s="21">
        <v>0</v>
      </c>
      <c r="M801" s="21">
        <v>0</v>
      </c>
      <c r="N801" s="21">
        <v>0</v>
      </c>
      <c r="O801" s="21">
        <v>0</v>
      </c>
      <c r="P801" s="22" t="e">
        <f>VLOOKUP(Tabela1[[#This Row],[cdsubacao]],LDO!$B$2:$D$115,3,0)</f>
        <v>#N/A</v>
      </c>
      <c r="Q801" s="22" t="str">
        <f>CONCATENATE(Tabela1[[#This Row],[cdunidadegestora]]," - ",Tabela1[[#This Row],[nmunidadegestora]])</f>
        <v>480091 - Fundo Estadual de Saúde</v>
      </c>
      <c r="R801" s="22" t="str">
        <f>CONCATENATE(Tabela1[[#This Row],[cdfuncao]]," - ",Tabela1[[#This Row],[nmfuncao]])</f>
        <v>10 - Saúde</v>
      </c>
      <c r="S801" s="23" t="e">
        <f>VLOOKUP(Tabela1[[#This Row],[cdsubacao]],LDO!$B$2:$E$115,4,0)</f>
        <v>#N/A</v>
      </c>
      <c r="T801" s="23" t="str">
        <f>CONCATENATE(Tabela1[[#This Row],[cdprograma]]," - ",Tabela1[[#This Row],[nmprograma]])</f>
        <v>430 - Atenção de Média e Alta Complexidade Ambulatorial e Hospitalar</v>
      </c>
    </row>
    <row r="802" spans="1:20" x14ac:dyDescent="0.25">
      <c r="A802">
        <v>410055</v>
      </c>
      <c r="B802" t="s">
        <v>447</v>
      </c>
      <c r="C802">
        <v>12</v>
      </c>
      <c r="D802" t="s">
        <v>188</v>
      </c>
      <c r="E802">
        <v>610</v>
      </c>
      <c r="F802" t="s">
        <v>189</v>
      </c>
      <c r="G802">
        <v>13776</v>
      </c>
      <c r="H802" t="s">
        <v>584</v>
      </c>
      <c r="I802">
        <v>44</v>
      </c>
      <c r="J802" t="s">
        <v>219</v>
      </c>
      <c r="K802" s="21">
        <v>16083</v>
      </c>
      <c r="L802" s="21">
        <v>0</v>
      </c>
      <c r="M802" s="21">
        <v>0</v>
      </c>
      <c r="N802" s="21">
        <v>0</v>
      </c>
      <c r="O802" s="21">
        <v>0</v>
      </c>
      <c r="P802" s="22" t="e">
        <f>VLOOKUP(Tabela1[[#This Row],[cdsubacao]],LDO!$B$2:$D$115,3,0)</f>
        <v>#N/A</v>
      </c>
      <c r="Q802" s="22" t="str">
        <f>CONCATENATE(Tabela1[[#This Row],[cdunidadegestora]]," - ",Tabela1[[#This Row],[nmunidadegestora]])</f>
        <v>410055 - Agência de Desenvolvimento Regional de Tubarão</v>
      </c>
      <c r="R802" s="22" t="str">
        <f>CONCATENATE(Tabela1[[#This Row],[cdfuncao]]," - ",Tabela1[[#This Row],[nmfuncao]])</f>
        <v>12 - Educação</v>
      </c>
      <c r="S802" s="23" t="e">
        <f>VLOOKUP(Tabela1[[#This Row],[cdsubacao]],LDO!$B$2:$E$115,4,0)</f>
        <v>#N/A</v>
      </c>
      <c r="T802" s="23" t="str">
        <f>CONCATENATE(Tabela1[[#This Row],[cdprograma]]," - ",Tabela1[[#This Row],[nmprograma]])</f>
        <v>610 - Educação Básica com Qualidade e Equidade</v>
      </c>
    </row>
    <row r="803" spans="1:20" x14ac:dyDescent="0.25">
      <c r="A803">
        <v>530001</v>
      </c>
      <c r="B803" t="s">
        <v>178</v>
      </c>
      <c r="C803">
        <v>26</v>
      </c>
      <c r="D803" t="s">
        <v>179</v>
      </c>
      <c r="E803">
        <v>110</v>
      </c>
      <c r="F803" t="s">
        <v>228</v>
      </c>
      <c r="G803">
        <v>14437</v>
      </c>
      <c r="H803" t="s">
        <v>943</v>
      </c>
      <c r="I803">
        <v>44</v>
      </c>
      <c r="J803" t="s">
        <v>219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2" t="e">
        <f>VLOOKUP(Tabela1[[#This Row],[cdsubacao]],LDO!$B$2:$D$115,3,0)</f>
        <v>#N/A</v>
      </c>
      <c r="Q803" s="22" t="str">
        <f>CONCATENATE(Tabela1[[#This Row],[cdunidadegestora]]," - ",Tabela1[[#This Row],[nmunidadegestora]])</f>
        <v>530001 - Secretaria de Estado da Infraestrutura e Mobilidade</v>
      </c>
      <c r="R803" s="22" t="str">
        <f>CONCATENATE(Tabela1[[#This Row],[cdfuncao]]," - ",Tabela1[[#This Row],[nmfuncao]])</f>
        <v>26 - Transporte</v>
      </c>
      <c r="S803" s="23" t="e">
        <f>VLOOKUP(Tabela1[[#This Row],[cdsubacao]],LDO!$B$2:$E$115,4,0)</f>
        <v>#N/A</v>
      </c>
      <c r="T803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804" spans="1:20" x14ac:dyDescent="0.25">
      <c r="A804">
        <v>160085</v>
      </c>
      <c r="B804" t="s">
        <v>314</v>
      </c>
      <c r="C804">
        <v>6</v>
      </c>
      <c r="D804" t="s">
        <v>182</v>
      </c>
      <c r="E804">
        <v>705</v>
      </c>
      <c r="F804" t="s">
        <v>486</v>
      </c>
      <c r="G804">
        <v>13209</v>
      </c>
      <c r="H804" t="s">
        <v>958</v>
      </c>
      <c r="I804">
        <v>33</v>
      </c>
      <c r="J804" t="s">
        <v>160</v>
      </c>
      <c r="K804" s="21">
        <v>10000</v>
      </c>
      <c r="L804" s="21">
        <v>0</v>
      </c>
      <c r="M804" s="21">
        <v>0</v>
      </c>
      <c r="N804" s="21">
        <v>0</v>
      </c>
      <c r="O804" s="21">
        <v>0</v>
      </c>
      <c r="P804" s="22" t="e">
        <f>VLOOKUP(Tabela1[[#This Row],[cdsubacao]],LDO!$B$2:$D$115,3,0)</f>
        <v>#N/A</v>
      </c>
      <c r="Q804" s="22" t="str">
        <f>CONCATENATE(Tabela1[[#This Row],[cdunidadegestora]]," - ",Tabela1[[#This Row],[nmunidadegestora]])</f>
        <v>160085 - Fundo de Melhoria do Corpo de Bombeiros Militar</v>
      </c>
      <c r="R804" s="22" t="str">
        <f>CONCATENATE(Tabela1[[#This Row],[cdfuncao]]," - ",Tabela1[[#This Row],[nmfuncao]])</f>
        <v>6 - Segurança Pública</v>
      </c>
      <c r="S804" s="23" t="e">
        <f>VLOOKUP(Tabela1[[#This Row],[cdsubacao]],LDO!$B$2:$E$115,4,0)</f>
        <v>#N/A</v>
      </c>
      <c r="T804" s="23" t="str">
        <f>CONCATENATE(Tabela1[[#This Row],[cdprograma]]," - ",Tabela1[[#This Row],[nmprograma]])</f>
        <v>705 - Segurança Cidadã</v>
      </c>
    </row>
    <row r="805" spans="1:20" x14ac:dyDescent="0.25">
      <c r="A805">
        <v>160084</v>
      </c>
      <c r="B805" t="s">
        <v>370</v>
      </c>
      <c r="C805">
        <v>4</v>
      </c>
      <c r="D805" t="s">
        <v>169</v>
      </c>
      <c r="E805">
        <v>210</v>
      </c>
      <c r="F805" t="s">
        <v>261</v>
      </c>
      <c r="G805">
        <v>14203</v>
      </c>
      <c r="H805" t="s">
        <v>262</v>
      </c>
      <c r="I805">
        <v>44</v>
      </c>
      <c r="J805" t="s">
        <v>219</v>
      </c>
      <c r="K805" s="21">
        <v>0</v>
      </c>
      <c r="L805" s="21">
        <v>77782</v>
      </c>
      <c r="M805" s="21">
        <v>77782</v>
      </c>
      <c r="N805" s="21">
        <v>952</v>
      </c>
      <c r="O805" s="21">
        <v>952</v>
      </c>
      <c r="P805" s="22" t="e">
        <f>VLOOKUP(Tabela1[[#This Row],[cdsubacao]],LDO!$B$2:$D$115,3,0)</f>
        <v>#N/A</v>
      </c>
      <c r="Q805" s="22" t="str">
        <f>CONCATENATE(Tabela1[[#This Row],[cdunidadegestora]]," - ",Tabela1[[#This Row],[nmunidadegestora]])</f>
        <v>160084 - Fundo de Melhoria da Polícia Civil</v>
      </c>
      <c r="R805" s="22" t="str">
        <f>CONCATENATE(Tabela1[[#This Row],[cdfuncao]]," - ",Tabela1[[#This Row],[nmfuncao]])</f>
        <v>4 - Administração</v>
      </c>
      <c r="S805" s="23" t="e">
        <f>VLOOKUP(Tabela1[[#This Row],[cdsubacao]],LDO!$B$2:$E$115,4,0)</f>
        <v>#N/A</v>
      </c>
      <c r="T805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806" spans="1:20" x14ac:dyDescent="0.25">
      <c r="A806">
        <v>230022</v>
      </c>
      <c r="B806" t="s">
        <v>294</v>
      </c>
      <c r="C806">
        <v>13</v>
      </c>
      <c r="D806" t="s">
        <v>295</v>
      </c>
      <c r="E806">
        <v>660</v>
      </c>
      <c r="F806" t="s">
        <v>331</v>
      </c>
      <c r="G806">
        <v>14091</v>
      </c>
      <c r="H806" t="s">
        <v>959</v>
      </c>
      <c r="I806">
        <v>44</v>
      </c>
      <c r="J806" t="s">
        <v>219</v>
      </c>
      <c r="K806" s="21">
        <v>80000</v>
      </c>
      <c r="L806" s="21">
        <v>0</v>
      </c>
      <c r="M806" s="21">
        <v>0</v>
      </c>
      <c r="N806" s="21">
        <v>0</v>
      </c>
      <c r="O806" s="21">
        <v>0</v>
      </c>
      <c r="P806" s="22" t="e">
        <f>VLOOKUP(Tabela1[[#This Row],[cdsubacao]],LDO!$B$2:$D$115,3,0)</f>
        <v>#N/A</v>
      </c>
      <c r="Q806" s="22" t="str">
        <f>CONCATENATE(Tabela1[[#This Row],[cdunidadegestora]]," - ",Tabela1[[#This Row],[nmunidadegestora]])</f>
        <v>230022 - Fundação  Catarinense de Cultura</v>
      </c>
      <c r="R806" s="22" t="str">
        <f>CONCATENATE(Tabela1[[#This Row],[cdfuncao]]," - ",Tabela1[[#This Row],[nmfuncao]])</f>
        <v>13 - Cultura</v>
      </c>
      <c r="S806" s="23" t="e">
        <f>VLOOKUP(Tabela1[[#This Row],[cdsubacao]],LDO!$B$2:$E$115,4,0)</f>
        <v>#N/A</v>
      </c>
      <c r="T806" s="23" t="str">
        <f>CONCATENATE(Tabela1[[#This Row],[cdprograma]]," - ",Tabela1[[#This Row],[nmprograma]])</f>
        <v>660 - 2010, 2011, 2012, 2013, 2014, 2015, 2016, 2017, 2018, 2019: Pró-Cultura; 2020: Arte e Cultura</v>
      </c>
    </row>
    <row r="807" spans="1:20" x14ac:dyDescent="0.25">
      <c r="A807">
        <v>410011</v>
      </c>
      <c r="B807" t="s">
        <v>257</v>
      </c>
      <c r="C807">
        <v>23</v>
      </c>
      <c r="D807" t="s">
        <v>258</v>
      </c>
      <c r="E807">
        <v>850</v>
      </c>
      <c r="F807" t="s">
        <v>163</v>
      </c>
      <c r="G807">
        <v>14562</v>
      </c>
      <c r="H807" t="s">
        <v>960</v>
      </c>
      <c r="I807">
        <v>33</v>
      </c>
      <c r="J807" t="s">
        <v>160</v>
      </c>
      <c r="K807" s="21">
        <v>0</v>
      </c>
      <c r="L807" s="21">
        <v>2500</v>
      </c>
      <c r="M807" s="21">
        <v>0</v>
      </c>
      <c r="N807" s="21">
        <v>0</v>
      </c>
      <c r="O807" s="21">
        <v>0</v>
      </c>
      <c r="P807" s="22" t="e">
        <f>VLOOKUP(Tabela1[[#This Row],[cdsubacao]],LDO!$B$2:$D$115,3,0)</f>
        <v>#N/A</v>
      </c>
      <c r="Q807" s="22" t="str">
        <f>CONCATENATE(Tabela1[[#This Row],[cdunidadegestora]]," - ",Tabela1[[#This Row],[nmunidadegestora]])</f>
        <v>410011 - Agência de Desenvolvimento do Turismo de Santa Catarina</v>
      </c>
      <c r="R807" s="22" t="str">
        <f>CONCATENATE(Tabela1[[#This Row],[cdfuncao]]," - ",Tabela1[[#This Row],[nmfuncao]])</f>
        <v>23 - Comércio e Serviços</v>
      </c>
      <c r="S807" s="23" t="e">
        <f>VLOOKUP(Tabela1[[#This Row],[cdsubacao]],LDO!$B$2:$E$115,4,0)</f>
        <v>#N/A</v>
      </c>
      <c r="T80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08" spans="1:20" x14ac:dyDescent="0.25">
      <c r="A808">
        <v>260001</v>
      </c>
      <c r="B808" t="s">
        <v>232</v>
      </c>
      <c r="C808">
        <v>8</v>
      </c>
      <c r="D808" t="s">
        <v>253</v>
      </c>
      <c r="E808">
        <v>550</v>
      </c>
      <c r="F808" t="s">
        <v>550</v>
      </c>
      <c r="G808">
        <v>12486</v>
      </c>
      <c r="H808" t="s">
        <v>961</v>
      </c>
      <c r="I808">
        <v>44</v>
      </c>
      <c r="J808" t="s">
        <v>219</v>
      </c>
      <c r="K808" s="21">
        <v>0</v>
      </c>
      <c r="L808" s="21">
        <v>10000</v>
      </c>
      <c r="M808" s="21">
        <v>0</v>
      </c>
      <c r="N808" s="21">
        <v>0</v>
      </c>
      <c r="O808" s="21">
        <v>0</v>
      </c>
      <c r="P808" s="22" t="e">
        <f>VLOOKUP(Tabela1[[#This Row],[cdsubacao]],LDO!$B$2:$D$115,3,0)</f>
        <v>#N/A</v>
      </c>
      <c r="Q808" s="22" t="str">
        <f>CONCATENATE(Tabela1[[#This Row],[cdunidadegestora]]," - ",Tabela1[[#This Row],[nmunidadegestora]])</f>
        <v>260001 - Secretaria de Estado de Desenvolvimento Social</v>
      </c>
      <c r="R808" s="22" t="str">
        <f>CONCATENATE(Tabela1[[#This Row],[cdfuncao]]," - ",Tabela1[[#This Row],[nmfuncao]])</f>
        <v>8 - Assistência Social</v>
      </c>
      <c r="S808" s="23" t="e">
        <f>VLOOKUP(Tabela1[[#This Row],[cdsubacao]],LDO!$B$2:$E$115,4,0)</f>
        <v>#N/A</v>
      </c>
      <c r="T808" s="23" t="str">
        <f>CONCATENATE(Tabela1[[#This Row],[cdprograma]]," - ",Tabela1[[#This Row],[nmprograma]])</f>
        <v>550 - 2010, 2011, 2012, 2013, 2014, 2015, 2016: Erradicação da Fome em Santa Catarina; 2017, 2018, 2019: Comer Bem SC</v>
      </c>
    </row>
    <row r="809" spans="1:20" x14ac:dyDescent="0.25">
      <c r="A809">
        <v>470092</v>
      </c>
      <c r="B809" t="s">
        <v>355</v>
      </c>
      <c r="C809">
        <v>4</v>
      </c>
      <c r="D809" t="s">
        <v>169</v>
      </c>
      <c r="E809">
        <v>850</v>
      </c>
      <c r="F809" t="s">
        <v>163</v>
      </c>
      <c r="G809">
        <v>12969</v>
      </c>
      <c r="H809" t="s">
        <v>962</v>
      </c>
      <c r="I809">
        <v>33</v>
      </c>
      <c r="J809" t="s">
        <v>160</v>
      </c>
      <c r="K809" s="21">
        <v>94403</v>
      </c>
      <c r="L809" s="21">
        <v>94403</v>
      </c>
      <c r="M809" s="21">
        <v>0</v>
      </c>
      <c r="N809" s="21">
        <v>0</v>
      </c>
      <c r="O809" s="21">
        <v>0</v>
      </c>
      <c r="P809" s="22" t="e">
        <f>VLOOKUP(Tabela1[[#This Row],[cdsubacao]],LDO!$B$2:$D$115,3,0)</f>
        <v>#N/A</v>
      </c>
      <c r="Q809" s="22" t="str">
        <f>CONCATENATE(Tabela1[[#This Row],[cdunidadegestora]]," - ",Tabela1[[#This Row],[nmunidadegestora]])</f>
        <v>470092 - Fundo do Plano de Saúde dos Servidores Públicos Estaduais</v>
      </c>
      <c r="R809" s="22" t="str">
        <f>CONCATENATE(Tabela1[[#This Row],[cdfuncao]]," - ",Tabela1[[#This Row],[nmfuncao]])</f>
        <v>4 - Administração</v>
      </c>
      <c r="S809" s="23" t="e">
        <f>VLOOKUP(Tabela1[[#This Row],[cdsubacao]],LDO!$B$2:$E$115,4,0)</f>
        <v>#N/A</v>
      </c>
      <c r="T80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10" spans="1:20" x14ac:dyDescent="0.25">
      <c r="A810">
        <v>480091</v>
      </c>
      <c r="B810" t="s">
        <v>157</v>
      </c>
      <c r="C810">
        <v>10</v>
      </c>
      <c r="D810" t="s">
        <v>158</v>
      </c>
      <c r="E810">
        <v>410</v>
      </c>
      <c r="F810" t="s">
        <v>629</v>
      </c>
      <c r="G810">
        <v>11254</v>
      </c>
      <c r="H810" t="s">
        <v>963</v>
      </c>
      <c r="I810">
        <v>33</v>
      </c>
      <c r="J810" t="s">
        <v>160</v>
      </c>
      <c r="K810" s="21">
        <v>7250000</v>
      </c>
      <c r="L810" s="21">
        <v>7634185.6399999997</v>
      </c>
      <c r="M810" s="21">
        <v>4899356.58</v>
      </c>
      <c r="N810" s="21">
        <v>4599592.53</v>
      </c>
      <c r="O810" s="21">
        <v>3620967.62</v>
      </c>
      <c r="P810" s="22" t="e">
        <f>VLOOKUP(Tabela1[[#This Row],[cdsubacao]],LDO!$B$2:$D$115,3,0)</f>
        <v>#N/A</v>
      </c>
      <c r="Q810" s="22" t="str">
        <f>CONCATENATE(Tabela1[[#This Row],[cdunidadegestora]]," - ",Tabela1[[#This Row],[nmunidadegestora]])</f>
        <v>480091 - Fundo Estadual de Saúde</v>
      </c>
      <c r="R810" s="22" t="str">
        <f>CONCATENATE(Tabela1[[#This Row],[cdfuncao]]," - ",Tabela1[[#This Row],[nmfuncao]])</f>
        <v>10 - Saúde</v>
      </c>
      <c r="S810" s="23" t="e">
        <f>VLOOKUP(Tabela1[[#This Row],[cdsubacao]],LDO!$B$2:$E$115,4,0)</f>
        <v>#N/A</v>
      </c>
      <c r="T810" s="23" t="str">
        <f>CONCATENATE(Tabela1[[#This Row],[cdprograma]]," - ",Tabela1[[#This Row],[nmprograma]])</f>
        <v>410 - Vigilância em Saúde</v>
      </c>
    </row>
    <row r="811" spans="1:20" x14ac:dyDescent="0.25">
      <c r="A811">
        <v>450022</v>
      </c>
      <c r="B811" t="s">
        <v>358</v>
      </c>
      <c r="C811">
        <v>12</v>
      </c>
      <c r="D811" t="s">
        <v>188</v>
      </c>
      <c r="E811">
        <v>850</v>
      </c>
      <c r="F811" t="s">
        <v>163</v>
      </c>
      <c r="G811">
        <v>5852</v>
      </c>
      <c r="H811" t="s">
        <v>489</v>
      </c>
      <c r="I811">
        <v>33</v>
      </c>
      <c r="J811" t="s">
        <v>160</v>
      </c>
      <c r="K811" s="21">
        <v>91000</v>
      </c>
      <c r="L811" s="21">
        <v>395992.92</v>
      </c>
      <c r="M811" s="21">
        <v>388809.64</v>
      </c>
      <c r="N811" s="21">
        <v>354981.02</v>
      </c>
      <c r="O811" s="21">
        <v>354981.02</v>
      </c>
      <c r="P811" s="22" t="e">
        <f>VLOOKUP(Tabela1[[#This Row],[cdsubacao]],LDO!$B$2:$D$115,3,0)</f>
        <v>#N/A</v>
      </c>
      <c r="Q811" s="22" t="str">
        <f>CONCATENATE(Tabela1[[#This Row],[cdunidadegestora]]," - ",Tabela1[[#This Row],[nmunidadegestora]])</f>
        <v>450022 - Fundação Universidade do Estado de Santa Catarina</v>
      </c>
      <c r="R811" s="22" t="str">
        <f>CONCATENATE(Tabela1[[#This Row],[cdfuncao]]," - ",Tabela1[[#This Row],[nmfuncao]])</f>
        <v>12 - Educação</v>
      </c>
      <c r="S811" s="23" t="e">
        <f>VLOOKUP(Tabela1[[#This Row],[cdsubacao]],LDO!$B$2:$E$115,4,0)</f>
        <v>#N/A</v>
      </c>
      <c r="T81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12" spans="1:20" x14ac:dyDescent="0.25">
      <c r="A812">
        <v>470001</v>
      </c>
      <c r="B812" t="s">
        <v>287</v>
      </c>
      <c r="C812">
        <v>4</v>
      </c>
      <c r="D812" t="s">
        <v>169</v>
      </c>
      <c r="E812">
        <v>900</v>
      </c>
      <c r="F812" t="s">
        <v>176</v>
      </c>
      <c r="G812">
        <v>2899</v>
      </c>
      <c r="H812" t="s">
        <v>600</v>
      </c>
      <c r="I812">
        <v>33</v>
      </c>
      <c r="J812" t="s">
        <v>160</v>
      </c>
      <c r="K812" s="21">
        <v>2536959</v>
      </c>
      <c r="L812" s="21">
        <v>3574992.34</v>
      </c>
      <c r="M812" s="21">
        <v>3522499.59</v>
      </c>
      <c r="N812" s="21">
        <v>2917641.15</v>
      </c>
      <c r="O812" s="21">
        <v>2916140.33</v>
      </c>
      <c r="P812" s="22" t="e">
        <f>VLOOKUP(Tabela1[[#This Row],[cdsubacao]],LDO!$B$2:$D$115,3,0)</f>
        <v>#N/A</v>
      </c>
      <c r="Q812" s="22" t="str">
        <f>CONCATENATE(Tabela1[[#This Row],[cdunidadegestora]]," - ",Tabela1[[#This Row],[nmunidadegestora]])</f>
        <v>470001 - Secretaria de Estado da Administração</v>
      </c>
      <c r="R812" s="22" t="str">
        <f>CONCATENATE(Tabela1[[#This Row],[cdfuncao]]," - ",Tabela1[[#This Row],[nmfuncao]])</f>
        <v>4 - Administração</v>
      </c>
      <c r="S812" s="23" t="e">
        <f>VLOOKUP(Tabela1[[#This Row],[cdsubacao]],LDO!$B$2:$E$115,4,0)</f>
        <v>#N/A</v>
      </c>
      <c r="T812" s="23" t="str">
        <f>CONCATENATE(Tabela1[[#This Row],[cdprograma]]," - ",Tabela1[[#This Row],[nmprograma]])</f>
        <v>900 - Gestão Administrativa - Poder Executivo</v>
      </c>
    </row>
    <row r="813" spans="1:20" x14ac:dyDescent="0.25">
      <c r="A813">
        <v>160085</v>
      </c>
      <c r="B813" t="s">
        <v>314</v>
      </c>
      <c r="C813">
        <v>6</v>
      </c>
      <c r="D813" t="s">
        <v>182</v>
      </c>
      <c r="E813">
        <v>708</v>
      </c>
      <c r="F813" t="s">
        <v>615</v>
      </c>
      <c r="G813">
        <v>11774</v>
      </c>
      <c r="H813" t="s">
        <v>616</v>
      </c>
      <c r="I813">
        <v>33</v>
      </c>
      <c r="J813" t="s">
        <v>160</v>
      </c>
      <c r="K813" s="21">
        <v>2992893</v>
      </c>
      <c r="L813" s="21">
        <v>1466113.44</v>
      </c>
      <c r="M813" s="21">
        <v>1294356.92</v>
      </c>
      <c r="N813" s="21">
        <v>1229785.8799999999</v>
      </c>
      <c r="O813" s="21">
        <v>1226293.8799999999</v>
      </c>
      <c r="P813" s="22" t="e">
        <f>VLOOKUP(Tabela1[[#This Row],[cdsubacao]],LDO!$B$2:$D$115,3,0)</f>
        <v>#N/A</v>
      </c>
      <c r="Q813" s="22" t="str">
        <f>CONCATENATE(Tabela1[[#This Row],[cdunidadegestora]]," - ",Tabela1[[#This Row],[nmunidadegestora]])</f>
        <v>160085 - Fundo de Melhoria do Corpo de Bombeiros Militar</v>
      </c>
      <c r="R813" s="22" t="str">
        <f>CONCATENATE(Tabela1[[#This Row],[cdfuncao]]," - ",Tabela1[[#This Row],[nmfuncao]])</f>
        <v>6 - Segurança Pública</v>
      </c>
      <c r="S813" s="23" t="e">
        <f>VLOOKUP(Tabela1[[#This Row],[cdsubacao]],LDO!$B$2:$E$115,4,0)</f>
        <v>#N/A</v>
      </c>
      <c r="T813" s="23" t="str">
        <f>CONCATENATE(Tabela1[[#This Row],[cdprograma]]," - ",Tabela1[[#This Row],[nmprograma]])</f>
        <v>708 - Valorização do Servidor - Segurança Pública</v>
      </c>
    </row>
    <row r="814" spans="1:20" x14ac:dyDescent="0.25">
      <c r="A814">
        <v>410062</v>
      </c>
      <c r="B814" t="s">
        <v>213</v>
      </c>
      <c r="C814">
        <v>12</v>
      </c>
      <c r="D814" t="s">
        <v>188</v>
      </c>
      <c r="E814">
        <v>610</v>
      </c>
      <c r="F814" t="s">
        <v>189</v>
      </c>
      <c r="G814">
        <v>13945</v>
      </c>
      <c r="H814" t="s">
        <v>964</v>
      </c>
      <c r="I814">
        <v>33</v>
      </c>
      <c r="J814" t="s">
        <v>160</v>
      </c>
      <c r="K814" s="21">
        <v>1662552</v>
      </c>
      <c r="L814" s="21">
        <v>361708.2</v>
      </c>
      <c r="M814" s="21">
        <v>361708.2</v>
      </c>
      <c r="N814" s="21">
        <v>361708.2</v>
      </c>
      <c r="O814" s="21">
        <v>361708.2</v>
      </c>
      <c r="P814" s="22" t="e">
        <f>VLOOKUP(Tabela1[[#This Row],[cdsubacao]],LDO!$B$2:$D$115,3,0)</f>
        <v>#N/A</v>
      </c>
      <c r="Q814" s="22" t="str">
        <f>CONCATENATE(Tabela1[[#This Row],[cdunidadegestora]]," - ",Tabela1[[#This Row],[nmunidadegestora]])</f>
        <v>410062 - Agência de Desenvolvimento Regional de Lages</v>
      </c>
      <c r="R814" s="22" t="str">
        <f>CONCATENATE(Tabela1[[#This Row],[cdfuncao]]," - ",Tabela1[[#This Row],[nmfuncao]])</f>
        <v>12 - Educação</v>
      </c>
      <c r="S814" s="23" t="e">
        <f>VLOOKUP(Tabela1[[#This Row],[cdsubacao]],LDO!$B$2:$E$115,4,0)</f>
        <v>#N/A</v>
      </c>
      <c r="T814" s="23" t="str">
        <f>CONCATENATE(Tabela1[[#This Row],[cdprograma]]," - ",Tabela1[[#This Row],[nmprograma]])</f>
        <v>610 - Educação Básica com Qualidade e Equidade</v>
      </c>
    </row>
    <row r="815" spans="1:20" x14ac:dyDescent="0.25">
      <c r="A815">
        <v>440023</v>
      </c>
      <c r="B815" t="s">
        <v>202</v>
      </c>
      <c r="C815">
        <v>20</v>
      </c>
      <c r="D815" t="s">
        <v>203</v>
      </c>
      <c r="E815">
        <v>310</v>
      </c>
      <c r="F815" t="s">
        <v>204</v>
      </c>
      <c r="G815">
        <v>2206</v>
      </c>
      <c r="H815" t="s">
        <v>896</v>
      </c>
      <c r="I815">
        <v>33</v>
      </c>
      <c r="J815" t="s">
        <v>160</v>
      </c>
      <c r="K815" s="21">
        <v>9441728</v>
      </c>
      <c r="L815" s="21">
        <v>10489234.560000001</v>
      </c>
      <c r="M815" s="21">
        <v>6510131.25</v>
      </c>
      <c r="N815" s="21">
        <v>6088062.0099999998</v>
      </c>
      <c r="O815" s="21">
        <v>5747880.5800000001</v>
      </c>
      <c r="P815" s="22" t="e">
        <f>VLOOKUP(Tabela1[[#This Row],[cdsubacao]],LDO!$B$2:$D$115,3,0)</f>
        <v>#N/A</v>
      </c>
      <c r="Q815" s="22" t="str">
        <f>CONCATENATE(Tabela1[[#This Row],[cdunidadegestora]]," - ",Tabela1[[#This Row],[nmunidadegestora]])</f>
        <v>440023 - Empresa de Pesquisa Agropecuária e Extensão Rural de Santa Catarina S.A.</v>
      </c>
      <c r="R815" s="22" t="str">
        <f>CONCATENATE(Tabela1[[#This Row],[cdfuncao]]," - ",Tabela1[[#This Row],[nmfuncao]])</f>
        <v>20 - Agricultura</v>
      </c>
      <c r="S815" s="23" t="e">
        <f>VLOOKUP(Tabela1[[#This Row],[cdsubacao]],LDO!$B$2:$E$115,4,0)</f>
        <v>#N/A</v>
      </c>
      <c r="T815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816" spans="1:20" x14ac:dyDescent="0.25">
      <c r="A816">
        <v>270001</v>
      </c>
      <c r="B816" t="s">
        <v>418</v>
      </c>
      <c r="C816">
        <v>18</v>
      </c>
      <c r="D816" t="s">
        <v>192</v>
      </c>
      <c r="E816">
        <v>348</v>
      </c>
      <c r="F816" t="s">
        <v>650</v>
      </c>
      <c r="G816">
        <v>10180</v>
      </c>
      <c r="H816" t="s">
        <v>651</v>
      </c>
      <c r="I816">
        <v>33</v>
      </c>
      <c r="J816" t="s">
        <v>160</v>
      </c>
      <c r="K816" s="21">
        <v>700000</v>
      </c>
      <c r="L816" s="21">
        <v>720000</v>
      </c>
      <c r="M816" s="21">
        <v>595629.32999999996</v>
      </c>
      <c r="N816" s="21">
        <v>587634.31999999995</v>
      </c>
      <c r="O816" s="21">
        <v>587634.31999999995</v>
      </c>
      <c r="P816" s="22" t="e">
        <f>VLOOKUP(Tabela1[[#This Row],[cdsubacao]],LDO!$B$2:$D$115,3,0)</f>
        <v>#N/A</v>
      </c>
      <c r="Q816" s="22" t="str">
        <f>CONCATENATE(Tabela1[[#This Row],[cdunidadegestora]]," - ",Tabela1[[#This Row],[nmunidadegestora]])</f>
        <v>270001 - Secretaria de Estado do Desenvolvimento Econômico Sustentável</v>
      </c>
      <c r="R816" s="22" t="str">
        <f>CONCATENATE(Tabela1[[#This Row],[cdfuncao]]," - ",Tabela1[[#This Row],[nmfuncao]])</f>
        <v>18 - Gestão Ambiental</v>
      </c>
      <c r="S816" s="23" t="e">
        <f>VLOOKUP(Tabela1[[#This Row],[cdsubacao]],LDO!$B$2:$E$115,4,0)</f>
        <v>#N/A</v>
      </c>
      <c r="T816" s="23" t="str">
        <f>CONCATENATE(Tabela1[[#This Row],[cdprograma]]," - ",Tabela1[[#This Row],[nmprograma]])</f>
        <v>348 - Gestão Ambiental Estratégica</v>
      </c>
    </row>
    <row r="817" spans="1:20" x14ac:dyDescent="0.25">
      <c r="A817">
        <v>160085</v>
      </c>
      <c r="B817" t="s">
        <v>314</v>
      </c>
      <c r="C817">
        <v>6</v>
      </c>
      <c r="D817" t="s">
        <v>182</v>
      </c>
      <c r="E817">
        <v>705</v>
      </c>
      <c r="F817" t="s">
        <v>486</v>
      </c>
      <c r="G817">
        <v>14076</v>
      </c>
      <c r="H817" t="s">
        <v>965</v>
      </c>
      <c r="I817">
        <v>44</v>
      </c>
      <c r="J817" t="s">
        <v>219</v>
      </c>
      <c r="K817" s="21">
        <v>1250000</v>
      </c>
      <c r="L817" s="21">
        <v>3276343.64</v>
      </c>
      <c r="M817" s="21">
        <v>2136710.42</v>
      </c>
      <c r="N817" s="21">
        <v>2016007.56</v>
      </c>
      <c r="O817" s="21">
        <v>2014375.56</v>
      </c>
      <c r="P817" s="22" t="e">
        <f>VLOOKUP(Tabela1[[#This Row],[cdsubacao]],LDO!$B$2:$D$115,3,0)</f>
        <v>#N/A</v>
      </c>
      <c r="Q817" s="22" t="str">
        <f>CONCATENATE(Tabela1[[#This Row],[cdunidadegestora]]," - ",Tabela1[[#This Row],[nmunidadegestora]])</f>
        <v>160085 - Fundo de Melhoria do Corpo de Bombeiros Militar</v>
      </c>
      <c r="R817" s="22" t="str">
        <f>CONCATENATE(Tabela1[[#This Row],[cdfuncao]]," - ",Tabela1[[#This Row],[nmfuncao]])</f>
        <v>6 - Segurança Pública</v>
      </c>
      <c r="S817" s="23" t="e">
        <f>VLOOKUP(Tabela1[[#This Row],[cdsubacao]],LDO!$B$2:$E$115,4,0)</f>
        <v>#N/A</v>
      </c>
      <c r="T817" s="23" t="str">
        <f>CONCATENATE(Tabela1[[#This Row],[cdprograma]]," - ",Tabela1[[#This Row],[nmprograma]])</f>
        <v>705 - Segurança Cidadã</v>
      </c>
    </row>
    <row r="818" spans="1:20" x14ac:dyDescent="0.25">
      <c r="A818">
        <v>270024</v>
      </c>
      <c r="B818" t="s">
        <v>372</v>
      </c>
      <c r="C818">
        <v>19</v>
      </c>
      <c r="D818" t="s">
        <v>373</v>
      </c>
      <c r="E818">
        <v>230</v>
      </c>
      <c r="F818" t="s">
        <v>568</v>
      </c>
      <c r="G818">
        <v>11449</v>
      </c>
      <c r="H818" t="s">
        <v>966</v>
      </c>
      <c r="I818">
        <v>33</v>
      </c>
      <c r="J818" t="s">
        <v>160</v>
      </c>
      <c r="K818" s="21">
        <v>25259000</v>
      </c>
      <c r="L818" s="21">
        <v>13718372.550000001</v>
      </c>
      <c r="M818" s="21">
        <v>6761022.79</v>
      </c>
      <c r="N818" s="21">
        <v>6761022.79</v>
      </c>
      <c r="O818" s="21">
        <v>6761022.79</v>
      </c>
      <c r="P818" s="22" t="e">
        <f>VLOOKUP(Tabela1[[#This Row],[cdsubacao]],LDO!$B$2:$D$115,3,0)</f>
        <v>#N/A</v>
      </c>
      <c r="Q818" s="22" t="str">
        <f>CONCATENATE(Tabela1[[#This Row],[cdunidadegestora]]," - ",Tabela1[[#This Row],[nmunidadegestora]])</f>
        <v>270024 - Fundação de Amparo à Pesquisa e Inovação do Estado de Santa Catarina</v>
      </c>
      <c r="R818" s="22" t="str">
        <f>CONCATENATE(Tabela1[[#This Row],[cdfuncao]]," - ",Tabela1[[#This Row],[nmfuncao]])</f>
        <v>19 - Ciência e Tecnologia</v>
      </c>
      <c r="S818" s="23" t="e">
        <f>VLOOKUP(Tabela1[[#This Row],[cdsubacao]],LDO!$B$2:$E$115,4,0)</f>
        <v>#N/A</v>
      </c>
      <c r="T818" s="23" t="str">
        <f>CONCATENATE(Tabela1[[#This Row],[cdprograma]]," - ",Tabela1[[#This Row],[nmprograma]])</f>
        <v>230 - CTI - Fomento à Ciência, Tecnologia e Inovação</v>
      </c>
    </row>
    <row r="819" spans="1:20" x14ac:dyDescent="0.25">
      <c r="A819">
        <v>530025</v>
      </c>
      <c r="B819" t="s">
        <v>238</v>
      </c>
      <c r="C819">
        <v>26</v>
      </c>
      <c r="D819" t="s">
        <v>179</v>
      </c>
      <c r="E819">
        <v>130</v>
      </c>
      <c r="F819" t="s">
        <v>208</v>
      </c>
      <c r="G819">
        <v>66</v>
      </c>
      <c r="H819" t="s">
        <v>622</v>
      </c>
      <c r="I819">
        <v>33</v>
      </c>
      <c r="J819" t="s">
        <v>160</v>
      </c>
      <c r="K819" s="21">
        <v>19100000</v>
      </c>
      <c r="L819" s="21">
        <v>760295.09</v>
      </c>
      <c r="M819" s="21">
        <v>758154.49</v>
      </c>
      <c r="N819" s="21">
        <v>758154.49</v>
      </c>
      <c r="O819" s="21">
        <v>758154.49</v>
      </c>
      <c r="P819" s="22" t="e">
        <f>VLOOKUP(Tabela1[[#This Row],[cdsubacao]],LDO!$B$2:$D$115,3,0)</f>
        <v>#N/A</v>
      </c>
      <c r="Q819" s="22" t="str">
        <f>CONCATENATE(Tabela1[[#This Row],[cdunidadegestora]]," - ",Tabela1[[#This Row],[nmunidadegestora]])</f>
        <v>530025 - Departamento Estadual de Infraestrutura</v>
      </c>
      <c r="R819" s="22" t="str">
        <f>CONCATENATE(Tabela1[[#This Row],[cdfuncao]]," - ",Tabela1[[#This Row],[nmfuncao]])</f>
        <v>26 - Transporte</v>
      </c>
      <c r="S819" s="23" t="e">
        <f>VLOOKUP(Tabela1[[#This Row],[cdsubacao]],LDO!$B$2:$E$115,4,0)</f>
        <v>#N/A</v>
      </c>
      <c r="T819" s="23" t="str">
        <f>CONCATENATE(Tabela1[[#This Row],[cdprograma]]," - ",Tabela1[[#This Row],[nmprograma]])</f>
        <v>130 - Conservação e Segurança Rodoviária</v>
      </c>
    </row>
    <row r="820" spans="1:20" x14ac:dyDescent="0.25">
      <c r="A820">
        <v>530001</v>
      </c>
      <c r="B820" t="s">
        <v>178</v>
      </c>
      <c r="C820">
        <v>26</v>
      </c>
      <c r="D820" t="s">
        <v>179</v>
      </c>
      <c r="E820">
        <v>850</v>
      </c>
      <c r="F820" t="s">
        <v>163</v>
      </c>
      <c r="G820">
        <v>1217</v>
      </c>
      <c r="H820" t="s">
        <v>967</v>
      </c>
      <c r="I820">
        <v>31</v>
      </c>
      <c r="J820" t="s">
        <v>165</v>
      </c>
      <c r="K820" s="21">
        <v>26895078</v>
      </c>
      <c r="L820" s="21">
        <v>58789741.710000001</v>
      </c>
      <c r="M820" s="21">
        <v>57029285.759999998</v>
      </c>
      <c r="N820" s="21">
        <v>56984249.479999997</v>
      </c>
      <c r="O820" s="21">
        <v>56805559.93</v>
      </c>
      <c r="P820" s="22" t="e">
        <f>VLOOKUP(Tabela1[[#This Row],[cdsubacao]],LDO!$B$2:$D$115,3,0)</f>
        <v>#N/A</v>
      </c>
      <c r="Q820" s="22" t="str">
        <f>CONCATENATE(Tabela1[[#This Row],[cdunidadegestora]]," - ",Tabela1[[#This Row],[nmunidadegestora]])</f>
        <v>530001 - Secretaria de Estado da Infraestrutura e Mobilidade</v>
      </c>
      <c r="R820" s="22" t="str">
        <f>CONCATENATE(Tabela1[[#This Row],[cdfuncao]]," - ",Tabela1[[#This Row],[nmfuncao]])</f>
        <v>26 - Transporte</v>
      </c>
      <c r="S820" s="23" t="e">
        <f>VLOOKUP(Tabela1[[#This Row],[cdsubacao]],LDO!$B$2:$E$115,4,0)</f>
        <v>#N/A</v>
      </c>
      <c r="T82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21" spans="1:20" x14ac:dyDescent="0.25">
      <c r="A821">
        <v>150001</v>
      </c>
      <c r="B821" t="s">
        <v>225</v>
      </c>
      <c r="C821">
        <v>14</v>
      </c>
      <c r="D821" t="s">
        <v>216</v>
      </c>
      <c r="E821">
        <v>745</v>
      </c>
      <c r="F821" t="s">
        <v>226</v>
      </c>
      <c r="G821">
        <v>12512</v>
      </c>
      <c r="H821" t="s">
        <v>952</v>
      </c>
      <c r="I821">
        <v>33</v>
      </c>
      <c r="J821" t="s">
        <v>160</v>
      </c>
      <c r="K821" s="21">
        <v>5551956</v>
      </c>
      <c r="L821" s="21">
        <v>1066463</v>
      </c>
      <c r="M821" s="21">
        <v>527277.13</v>
      </c>
      <c r="N821" s="21">
        <v>525907.13</v>
      </c>
      <c r="O821" s="21">
        <v>525907.13</v>
      </c>
      <c r="P821" s="22" t="e">
        <f>VLOOKUP(Tabela1[[#This Row],[cdsubacao]],LDO!$B$2:$D$115,3,0)</f>
        <v>#N/A</v>
      </c>
      <c r="Q821" s="22" t="str">
        <f>CONCATENATE(Tabela1[[#This Row],[cdunidadegestora]]," - ",Tabela1[[#This Row],[nmunidadegestora]])</f>
        <v>150001 - Defensoria Pública do Estado de Santa Catarina</v>
      </c>
      <c r="R821" s="22" t="str">
        <f>CONCATENATE(Tabela1[[#This Row],[cdfuncao]]," - ",Tabela1[[#This Row],[nmfuncao]])</f>
        <v>14 - Direitos da Cidadania</v>
      </c>
      <c r="S821" s="23" t="e">
        <f>VLOOKUP(Tabela1[[#This Row],[cdsubacao]],LDO!$B$2:$E$115,4,0)</f>
        <v>#N/A</v>
      </c>
      <c r="T821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822" spans="1:20" x14ac:dyDescent="0.25">
      <c r="A822">
        <v>410002</v>
      </c>
      <c r="B822" t="s">
        <v>516</v>
      </c>
      <c r="C822">
        <v>3</v>
      </c>
      <c r="D822" t="s">
        <v>306</v>
      </c>
      <c r="E822">
        <v>850</v>
      </c>
      <c r="F822" t="s">
        <v>163</v>
      </c>
      <c r="G822">
        <v>991</v>
      </c>
      <c r="H822" t="s">
        <v>761</v>
      </c>
      <c r="I822">
        <v>33</v>
      </c>
      <c r="J822" t="s">
        <v>160</v>
      </c>
      <c r="K822" s="21">
        <v>7484764</v>
      </c>
      <c r="L822" s="21">
        <v>6836765.3899999997</v>
      </c>
      <c r="M822" s="21">
        <v>6237226.7699999996</v>
      </c>
      <c r="N822" s="21">
        <v>6237226.7699999996</v>
      </c>
      <c r="O822" s="21">
        <v>6166881.2300000004</v>
      </c>
      <c r="P822" s="22" t="e">
        <f>VLOOKUP(Tabela1[[#This Row],[cdsubacao]],LDO!$B$2:$D$115,3,0)</f>
        <v>#N/A</v>
      </c>
      <c r="Q822" s="22" t="str">
        <f>CONCATENATE(Tabela1[[#This Row],[cdunidadegestora]]," - ",Tabela1[[#This Row],[nmunidadegestora]])</f>
        <v>410002 - Procuradoria Geral do Estado</v>
      </c>
      <c r="R822" s="22" t="str">
        <f>CONCATENATE(Tabela1[[#This Row],[cdfuncao]]," - ",Tabela1[[#This Row],[nmfuncao]])</f>
        <v>3 - Essencial à Justiça</v>
      </c>
      <c r="S822" s="23" t="e">
        <f>VLOOKUP(Tabela1[[#This Row],[cdsubacao]],LDO!$B$2:$E$115,4,0)</f>
        <v>#N/A</v>
      </c>
      <c r="T82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23" spans="1:20" x14ac:dyDescent="0.25">
      <c r="A823">
        <v>410040</v>
      </c>
      <c r="B823" t="s">
        <v>206</v>
      </c>
      <c r="C823">
        <v>4</v>
      </c>
      <c r="D823" t="s">
        <v>169</v>
      </c>
      <c r="E823">
        <v>900</v>
      </c>
      <c r="F823" t="s">
        <v>176</v>
      </c>
      <c r="G823">
        <v>13674</v>
      </c>
      <c r="H823" t="s">
        <v>968</v>
      </c>
      <c r="I823">
        <v>33</v>
      </c>
      <c r="J823" t="s">
        <v>160</v>
      </c>
      <c r="K823" s="21">
        <v>1135804</v>
      </c>
      <c r="L823" s="21">
        <v>234568.55</v>
      </c>
      <c r="M823" s="21">
        <v>234568.55</v>
      </c>
      <c r="N823" s="21">
        <v>234568.55</v>
      </c>
      <c r="O823" s="21">
        <v>234568.55</v>
      </c>
      <c r="P823" s="22" t="e">
        <f>VLOOKUP(Tabela1[[#This Row],[cdsubacao]],LDO!$B$2:$D$115,3,0)</f>
        <v>#N/A</v>
      </c>
      <c r="Q823" s="22" t="str">
        <f>CONCATENATE(Tabela1[[#This Row],[cdunidadegestora]]," - ",Tabela1[[#This Row],[nmunidadegestora]])</f>
        <v>410040 - Agência de Desenvolvimento Regional de Chapecó</v>
      </c>
      <c r="R823" s="22" t="str">
        <f>CONCATENATE(Tabela1[[#This Row],[cdfuncao]]," - ",Tabela1[[#This Row],[nmfuncao]])</f>
        <v>4 - Administração</v>
      </c>
      <c r="S823" s="23" t="e">
        <f>VLOOKUP(Tabela1[[#This Row],[cdsubacao]],LDO!$B$2:$E$115,4,0)</f>
        <v>#N/A</v>
      </c>
      <c r="T823" s="23" t="str">
        <f>CONCATENATE(Tabela1[[#This Row],[cdprograma]]," - ",Tabela1[[#This Row],[nmprograma]])</f>
        <v>900 - Gestão Administrativa - Poder Executivo</v>
      </c>
    </row>
    <row r="824" spans="1:20" x14ac:dyDescent="0.25">
      <c r="A824">
        <v>410040</v>
      </c>
      <c r="B824" t="s">
        <v>206</v>
      </c>
      <c r="C824">
        <v>12</v>
      </c>
      <c r="D824" t="s">
        <v>188</v>
      </c>
      <c r="E824">
        <v>610</v>
      </c>
      <c r="F824" t="s">
        <v>189</v>
      </c>
      <c r="G824">
        <v>13684</v>
      </c>
      <c r="H824" t="s">
        <v>375</v>
      </c>
      <c r="I824">
        <v>33</v>
      </c>
      <c r="J824" t="s">
        <v>160</v>
      </c>
      <c r="K824" s="21">
        <v>3249423</v>
      </c>
      <c r="L824" s="21">
        <v>464234.39</v>
      </c>
      <c r="M824" s="21">
        <v>464234.39</v>
      </c>
      <c r="N824" s="21">
        <v>464234.39</v>
      </c>
      <c r="O824" s="21">
        <v>464234.39</v>
      </c>
      <c r="P824" s="22" t="e">
        <f>VLOOKUP(Tabela1[[#This Row],[cdsubacao]],LDO!$B$2:$D$115,3,0)</f>
        <v>#N/A</v>
      </c>
      <c r="Q824" s="22" t="str">
        <f>CONCATENATE(Tabela1[[#This Row],[cdunidadegestora]]," - ",Tabela1[[#This Row],[nmunidadegestora]])</f>
        <v>410040 - Agência de Desenvolvimento Regional de Chapecó</v>
      </c>
      <c r="R824" s="22" t="str">
        <f>CONCATENATE(Tabela1[[#This Row],[cdfuncao]]," - ",Tabela1[[#This Row],[nmfuncao]])</f>
        <v>12 - Educação</v>
      </c>
      <c r="S824" s="23" t="e">
        <f>VLOOKUP(Tabela1[[#This Row],[cdsubacao]],LDO!$B$2:$E$115,4,0)</f>
        <v>#N/A</v>
      </c>
      <c r="T824" s="23" t="str">
        <f>CONCATENATE(Tabela1[[#This Row],[cdprograma]]," - ",Tabela1[[#This Row],[nmprograma]])</f>
        <v>610 - Educação Básica com Qualidade e Equidade</v>
      </c>
    </row>
    <row r="825" spans="1:20" x14ac:dyDescent="0.25">
      <c r="A825">
        <v>410012</v>
      </c>
      <c r="B825" t="s">
        <v>540</v>
      </c>
      <c r="C825">
        <v>6</v>
      </c>
      <c r="D825" t="s">
        <v>182</v>
      </c>
      <c r="E825">
        <v>707</v>
      </c>
      <c r="F825" t="s">
        <v>336</v>
      </c>
      <c r="G825">
        <v>13166</v>
      </c>
      <c r="H825" t="s">
        <v>969</v>
      </c>
      <c r="I825">
        <v>33</v>
      </c>
      <c r="J825" t="s">
        <v>160</v>
      </c>
      <c r="K825" s="21">
        <v>0</v>
      </c>
      <c r="L825" s="21">
        <v>722671.41</v>
      </c>
      <c r="M825" s="21">
        <v>722671.41</v>
      </c>
      <c r="N825" s="21">
        <v>722671.41</v>
      </c>
      <c r="O825" s="21">
        <v>722671.41</v>
      </c>
      <c r="P825" s="22" t="e">
        <f>VLOOKUP(Tabela1[[#This Row],[cdsubacao]],LDO!$B$2:$D$115,3,0)</f>
        <v>#N/A</v>
      </c>
      <c r="Q825" s="22" t="str">
        <f>CONCATENATE(Tabela1[[#This Row],[cdunidadegestora]]," - ",Tabela1[[#This Row],[nmunidadegestora]])</f>
        <v>410012 - Departamento Estadual de Trânsito</v>
      </c>
      <c r="R825" s="22" t="str">
        <f>CONCATENATE(Tabela1[[#This Row],[cdfuncao]]," - ",Tabela1[[#This Row],[nmfuncao]])</f>
        <v>6 - Segurança Pública</v>
      </c>
      <c r="S825" s="23" t="e">
        <f>VLOOKUP(Tabela1[[#This Row],[cdsubacao]],LDO!$B$2:$E$115,4,0)</f>
        <v>#N/A</v>
      </c>
      <c r="T825" s="23" t="str">
        <f>CONCATENATE(Tabela1[[#This Row],[cdprograma]]," - ",Tabela1[[#This Row],[nmprograma]])</f>
        <v>707 - Suporte Institucional Integrado</v>
      </c>
    </row>
    <row r="826" spans="1:20" x14ac:dyDescent="0.25">
      <c r="A826">
        <v>410011</v>
      </c>
      <c r="B826" t="s">
        <v>257</v>
      </c>
      <c r="C826">
        <v>23</v>
      </c>
      <c r="D826" t="s">
        <v>258</v>
      </c>
      <c r="E826">
        <v>850</v>
      </c>
      <c r="F826" t="s">
        <v>163</v>
      </c>
      <c r="G826">
        <v>896</v>
      </c>
      <c r="H826" t="s">
        <v>970</v>
      </c>
      <c r="I826">
        <v>31</v>
      </c>
      <c r="J826" t="s">
        <v>165</v>
      </c>
      <c r="K826" s="21">
        <v>0</v>
      </c>
      <c r="L826" s="21">
        <v>1388681.97</v>
      </c>
      <c r="M826" s="21">
        <v>1388681.97</v>
      </c>
      <c r="N826" s="21">
        <v>1388681.97</v>
      </c>
      <c r="O826" s="21">
        <v>1388681.97</v>
      </c>
      <c r="P826" s="22" t="e">
        <f>VLOOKUP(Tabela1[[#This Row],[cdsubacao]],LDO!$B$2:$D$115,3,0)</f>
        <v>#N/A</v>
      </c>
      <c r="Q826" s="22" t="str">
        <f>CONCATENATE(Tabela1[[#This Row],[cdunidadegestora]]," - ",Tabela1[[#This Row],[nmunidadegestora]])</f>
        <v>410011 - Agência de Desenvolvimento do Turismo de Santa Catarina</v>
      </c>
      <c r="R826" s="22" t="str">
        <f>CONCATENATE(Tabela1[[#This Row],[cdfuncao]]," - ",Tabela1[[#This Row],[nmfuncao]])</f>
        <v>23 - Comércio e Serviços</v>
      </c>
      <c r="S826" s="23" t="e">
        <f>VLOOKUP(Tabela1[[#This Row],[cdsubacao]],LDO!$B$2:$E$115,4,0)</f>
        <v>#N/A</v>
      </c>
      <c r="T82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27" spans="1:20" x14ac:dyDescent="0.25">
      <c r="A827">
        <v>450001</v>
      </c>
      <c r="B827" t="s">
        <v>318</v>
      </c>
      <c r="C827">
        <v>12</v>
      </c>
      <c r="D827" t="s">
        <v>188</v>
      </c>
      <c r="E827">
        <v>625</v>
      </c>
      <c r="F827" t="s">
        <v>196</v>
      </c>
      <c r="G827">
        <v>1172</v>
      </c>
      <c r="H827" t="s">
        <v>971</v>
      </c>
      <c r="I827">
        <v>33</v>
      </c>
      <c r="J827" t="s">
        <v>160</v>
      </c>
      <c r="K827" s="21">
        <v>68963976</v>
      </c>
      <c r="L827" s="21">
        <v>56961262.770000003</v>
      </c>
      <c r="M827" s="21">
        <v>56939968.159999996</v>
      </c>
      <c r="N827" s="21">
        <v>56937866.729999997</v>
      </c>
      <c r="O827" s="21">
        <v>55692801.439999998</v>
      </c>
      <c r="P827" s="22" t="e">
        <f>VLOOKUP(Tabela1[[#This Row],[cdsubacao]],LDO!$B$2:$D$115,3,0)</f>
        <v>#N/A</v>
      </c>
      <c r="Q827" s="22" t="str">
        <f>CONCATENATE(Tabela1[[#This Row],[cdunidadegestora]]," - ",Tabela1[[#This Row],[nmunidadegestora]])</f>
        <v>450001 - Secretaria de Estado da Educação</v>
      </c>
      <c r="R827" s="22" t="str">
        <f>CONCATENATE(Tabela1[[#This Row],[cdfuncao]]," - ",Tabela1[[#This Row],[nmfuncao]])</f>
        <v>12 - Educação</v>
      </c>
      <c r="S827" s="23" t="e">
        <f>VLOOKUP(Tabela1[[#This Row],[cdsubacao]],LDO!$B$2:$E$115,4,0)</f>
        <v>#N/A</v>
      </c>
      <c r="T827" s="23" t="str">
        <f>CONCATENATE(Tabela1[[#This Row],[cdprograma]]," - ",Tabela1[[#This Row],[nmprograma]])</f>
        <v>625 - Valorização dos Profissionais da Educação</v>
      </c>
    </row>
    <row r="828" spans="1:20" x14ac:dyDescent="0.25">
      <c r="A828">
        <v>160097</v>
      </c>
      <c r="B828" t="s">
        <v>181</v>
      </c>
      <c r="C828">
        <v>6</v>
      </c>
      <c r="D828" t="s">
        <v>182</v>
      </c>
      <c r="E828">
        <v>706</v>
      </c>
      <c r="F828" t="s">
        <v>183</v>
      </c>
      <c r="G828">
        <v>13118</v>
      </c>
      <c r="H828" t="s">
        <v>521</v>
      </c>
      <c r="I828">
        <v>44</v>
      </c>
      <c r="J828" t="s">
        <v>219</v>
      </c>
      <c r="K828" s="21">
        <v>5817137</v>
      </c>
      <c r="L828" s="21">
        <v>17472138.440000001</v>
      </c>
      <c r="M828" s="21">
        <v>15610419.26</v>
      </c>
      <c r="N828" s="21">
        <v>1820482.57</v>
      </c>
      <c r="O828" s="21">
        <v>1815852.63</v>
      </c>
      <c r="P828" s="22" t="e">
        <f>VLOOKUP(Tabela1[[#This Row],[cdsubacao]],LDO!$B$2:$D$115,3,0)</f>
        <v>#N/A</v>
      </c>
      <c r="Q828" s="22" t="str">
        <f>CONCATENATE(Tabela1[[#This Row],[cdunidadegestora]]," - ",Tabela1[[#This Row],[nmunidadegestora]])</f>
        <v>160097 - Fundo de Melhoria da Polícia Militar</v>
      </c>
      <c r="R828" s="22" t="str">
        <f>CONCATENATE(Tabela1[[#This Row],[cdfuncao]]," - ",Tabela1[[#This Row],[nmfuncao]])</f>
        <v>6 - Segurança Pública</v>
      </c>
      <c r="S828" s="23" t="e">
        <f>VLOOKUP(Tabela1[[#This Row],[cdsubacao]],LDO!$B$2:$E$115,4,0)</f>
        <v>#N/A</v>
      </c>
      <c r="T828" s="23" t="str">
        <f>CONCATENATE(Tabela1[[#This Row],[cdprograma]]," - ",Tabela1[[#This Row],[nmprograma]])</f>
        <v>706 - De Olho no Crime</v>
      </c>
    </row>
    <row r="829" spans="1:20" x14ac:dyDescent="0.25">
      <c r="A829">
        <v>270023</v>
      </c>
      <c r="B829" t="s">
        <v>379</v>
      </c>
      <c r="C829">
        <v>23</v>
      </c>
      <c r="D829" t="s">
        <v>258</v>
      </c>
      <c r="E829">
        <v>850</v>
      </c>
      <c r="F829" t="s">
        <v>163</v>
      </c>
      <c r="G829">
        <v>934</v>
      </c>
      <c r="H829" t="s">
        <v>620</v>
      </c>
      <c r="I829">
        <v>33</v>
      </c>
      <c r="J829" t="s">
        <v>160</v>
      </c>
      <c r="K829" s="21">
        <v>446329</v>
      </c>
      <c r="L829" s="21">
        <v>1368929</v>
      </c>
      <c r="M829" s="21">
        <v>1350321.39</v>
      </c>
      <c r="N829" s="21">
        <v>1350321.39</v>
      </c>
      <c r="O829" s="21">
        <v>1336737.9099999999</v>
      </c>
      <c r="P829" s="22" t="e">
        <f>VLOOKUP(Tabela1[[#This Row],[cdsubacao]],LDO!$B$2:$D$115,3,0)</f>
        <v>#N/A</v>
      </c>
      <c r="Q829" s="22" t="str">
        <f>CONCATENATE(Tabela1[[#This Row],[cdunidadegestora]]," - ",Tabela1[[#This Row],[nmunidadegestora]])</f>
        <v>270023 - Junta Comercial do Estado de Santa Catarina</v>
      </c>
      <c r="R829" s="22" t="str">
        <f>CONCATENATE(Tabela1[[#This Row],[cdfuncao]]," - ",Tabela1[[#This Row],[nmfuncao]])</f>
        <v>23 - Comércio e Serviços</v>
      </c>
      <c r="S829" s="23" t="e">
        <f>VLOOKUP(Tabela1[[#This Row],[cdsubacao]],LDO!$B$2:$E$115,4,0)</f>
        <v>#N/A</v>
      </c>
      <c r="T82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30" spans="1:20" x14ac:dyDescent="0.25">
      <c r="A830">
        <v>530025</v>
      </c>
      <c r="B830" t="s">
        <v>238</v>
      </c>
      <c r="C830">
        <v>26</v>
      </c>
      <c r="D830" t="s">
        <v>179</v>
      </c>
      <c r="E830">
        <v>101</v>
      </c>
      <c r="F830" t="s">
        <v>254</v>
      </c>
      <c r="G830">
        <v>8781</v>
      </c>
      <c r="H830" t="s">
        <v>972</v>
      </c>
      <c r="I830">
        <v>44</v>
      </c>
      <c r="J830" t="s">
        <v>219</v>
      </c>
      <c r="K830" s="21">
        <v>15000000</v>
      </c>
      <c r="L830" s="21">
        <v>12775672.140000001</v>
      </c>
      <c r="M830" s="21">
        <v>12775672.140000001</v>
      </c>
      <c r="N830" s="21">
        <v>12775672.140000001</v>
      </c>
      <c r="O830" s="21">
        <v>12775672.140000001</v>
      </c>
      <c r="P830" s="22" t="e">
        <f>VLOOKUP(Tabela1[[#This Row],[cdsubacao]],LDO!$B$2:$D$115,3,0)</f>
        <v>#N/A</v>
      </c>
      <c r="Q830" s="22" t="str">
        <f>CONCATENATE(Tabela1[[#This Row],[cdunidadegestora]]," - ",Tabela1[[#This Row],[nmunidadegestora]])</f>
        <v>530025 - Departamento Estadual de Infraestrutura</v>
      </c>
      <c r="R830" s="22" t="str">
        <f>CONCATENATE(Tabela1[[#This Row],[cdfuncao]]," - ",Tabela1[[#This Row],[nmfuncao]])</f>
        <v>26 - Transporte</v>
      </c>
      <c r="S830" s="23" t="e">
        <f>VLOOKUP(Tabela1[[#This Row],[cdsubacao]],LDO!$B$2:$E$115,4,0)</f>
        <v>#N/A</v>
      </c>
      <c r="T830" s="23" t="str">
        <f>CONCATENATE(Tabela1[[#This Row],[cdprograma]]," - ",Tabela1[[#This Row],[nmprograma]])</f>
        <v>101 - Acelera Santa Catarina</v>
      </c>
    </row>
    <row r="831" spans="1:20" x14ac:dyDescent="0.25">
      <c r="A831">
        <v>530025</v>
      </c>
      <c r="B831" t="s">
        <v>238</v>
      </c>
      <c r="C831">
        <v>26</v>
      </c>
      <c r="D831" t="s">
        <v>179</v>
      </c>
      <c r="E831">
        <v>140</v>
      </c>
      <c r="F831" t="s">
        <v>279</v>
      </c>
      <c r="G831">
        <v>1605</v>
      </c>
      <c r="H831" t="s">
        <v>973</v>
      </c>
      <c r="I831">
        <v>44</v>
      </c>
      <c r="J831" t="s">
        <v>219</v>
      </c>
      <c r="K831" s="21">
        <v>34300000</v>
      </c>
      <c r="L831" s="21">
        <v>493657.7</v>
      </c>
      <c r="M831" s="21">
        <v>493657.7</v>
      </c>
      <c r="N831" s="21">
        <v>493657.7</v>
      </c>
      <c r="O831" s="21">
        <v>493657.7</v>
      </c>
      <c r="P831" s="22" t="str">
        <f>VLOOKUP(Tabela1[[#This Row],[cdsubacao]],LDO!$B$2:$D$115,3,0)</f>
        <v>LDO</v>
      </c>
      <c r="Q831" s="22" t="str">
        <f>CONCATENATE(Tabela1[[#This Row],[cdunidadegestora]]," - ",Tabela1[[#This Row],[nmunidadegestora]])</f>
        <v>530025 - Departamento Estadual de Infraestrutura</v>
      </c>
      <c r="R831" s="22" t="str">
        <f>CONCATENATE(Tabela1[[#This Row],[cdfuncao]]," - ",Tabela1[[#This Row],[nmfuncao]])</f>
        <v>26 - Transporte</v>
      </c>
      <c r="S831" s="23" t="str">
        <f>VLOOKUP(Tabela1[[#This Row],[cdsubacao]],LDO!$B$2:$E$115,4,0)</f>
        <v>1605 - Reabilitação/Aumento de Capacidade/Melhorias/Supervisão Rodovias SC-400/401/402/403/404/405/406 em Florianópolis</v>
      </c>
      <c r="T831" s="23" t="str">
        <f>CONCATENATE(Tabela1[[#This Row],[cdprograma]]," - ",Tabela1[[#This Row],[nmprograma]])</f>
        <v>140 - Reabilitação e Aumento de Capacidade de Rodovias</v>
      </c>
    </row>
    <row r="832" spans="1:20" x14ac:dyDescent="0.25">
      <c r="A832">
        <v>480091</v>
      </c>
      <c r="B832" t="s">
        <v>157</v>
      </c>
      <c r="C832">
        <v>10</v>
      </c>
      <c r="D832" t="s">
        <v>158</v>
      </c>
      <c r="E832">
        <v>440</v>
      </c>
      <c r="F832" t="s">
        <v>460</v>
      </c>
      <c r="G832">
        <v>11201</v>
      </c>
      <c r="H832" t="s">
        <v>974</v>
      </c>
      <c r="I832">
        <v>33</v>
      </c>
      <c r="J832" t="s">
        <v>160</v>
      </c>
      <c r="K832" s="21">
        <v>110000</v>
      </c>
      <c r="L832" s="21">
        <v>98000</v>
      </c>
      <c r="M832" s="21">
        <v>96169.66</v>
      </c>
      <c r="N832" s="21">
        <v>89215.66</v>
      </c>
      <c r="O832" s="21">
        <v>81094.5</v>
      </c>
      <c r="P832" s="22" t="e">
        <f>VLOOKUP(Tabela1[[#This Row],[cdsubacao]],LDO!$B$2:$D$115,3,0)</f>
        <v>#N/A</v>
      </c>
      <c r="Q832" s="22" t="str">
        <f>CONCATENATE(Tabela1[[#This Row],[cdunidadegestora]]," - ",Tabela1[[#This Row],[nmunidadegestora]])</f>
        <v>480091 - Fundo Estadual de Saúde</v>
      </c>
      <c r="R832" s="22" t="str">
        <f>CONCATENATE(Tabela1[[#This Row],[cdfuncao]]," - ",Tabela1[[#This Row],[nmfuncao]])</f>
        <v>10 - Saúde</v>
      </c>
      <c r="S832" s="23" t="e">
        <f>VLOOKUP(Tabela1[[#This Row],[cdsubacao]],LDO!$B$2:$E$115,4,0)</f>
        <v>#N/A</v>
      </c>
      <c r="T832" s="23" t="str">
        <f>CONCATENATE(Tabela1[[#This Row],[cdprograma]]," - ",Tabela1[[#This Row],[nmprograma]])</f>
        <v>440 - 2010, 2011: Educação Permanente para o Sistema Único de Saúde; 2012, 2013, 2014, 2015, 2016, 2017, 2018, 2019, 2020: Assistência Farmacêutica</v>
      </c>
    </row>
    <row r="833" spans="1:20" x14ac:dyDescent="0.25">
      <c r="A833">
        <v>530001</v>
      </c>
      <c r="B833" t="s">
        <v>178</v>
      </c>
      <c r="C833">
        <v>26</v>
      </c>
      <c r="D833" t="s">
        <v>179</v>
      </c>
      <c r="E833">
        <v>101</v>
      </c>
      <c r="F833" t="s">
        <v>254</v>
      </c>
      <c r="G833">
        <v>14297</v>
      </c>
      <c r="H833" t="s">
        <v>975</v>
      </c>
      <c r="I833">
        <v>44</v>
      </c>
      <c r="J833" t="s">
        <v>219</v>
      </c>
      <c r="K833" s="21">
        <v>0</v>
      </c>
      <c r="L833" s="21">
        <v>70471729.180000007</v>
      </c>
      <c r="M833" s="21">
        <v>14314807.08</v>
      </c>
      <c r="N833" s="21">
        <v>8588290.1300000008</v>
      </c>
      <c r="O833" s="21">
        <v>8588290.1300000008</v>
      </c>
      <c r="P833" s="22" t="e">
        <f>VLOOKUP(Tabela1[[#This Row],[cdsubacao]],LDO!$B$2:$D$115,3,0)</f>
        <v>#N/A</v>
      </c>
      <c r="Q833" s="22" t="str">
        <f>CONCATENATE(Tabela1[[#This Row],[cdunidadegestora]]," - ",Tabela1[[#This Row],[nmunidadegestora]])</f>
        <v>530001 - Secretaria de Estado da Infraestrutura e Mobilidade</v>
      </c>
      <c r="R833" s="22" t="str">
        <f>CONCATENATE(Tabela1[[#This Row],[cdfuncao]]," - ",Tabela1[[#This Row],[nmfuncao]])</f>
        <v>26 - Transporte</v>
      </c>
      <c r="S833" s="23" t="e">
        <f>VLOOKUP(Tabela1[[#This Row],[cdsubacao]],LDO!$B$2:$E$115,4,0)</f>
        <v>#N/A</v>
      </c>
      <c r="T833" s="23" t="str">
        <f>CONCATENATE(Tabela1[[#This Row],[cdprograma]]," - ",Tabela1[[#This Row],[nmprograma]])</f>
        <v>101 - Acelera Santa Catarina</v>
      </c>
    </row>
    <row r="834" spans="1:20" x14ac:dyDescent="0.25">
      <c r="A834">
        <v>410060</v>
      </c>
      <c r="B834" t="s">
        <v>168</v>
      </c>
      <c r="C834">
        <v>12</v>
      </c>
      <c r="D834" t="s">
        <v>188</v>
      </c>
      <c r="E834">
        <v>610</v>
      </c>
      <c r="F834" t="s">
        <v>189</v>
      </c>
      <c r="G834">
        <v>13889</v>
      </c>
      <c r="H834" t="s">
        <v>721</v>
      </c>
      <c r="I834">
        <v>33</v>
      </c>
      <c r="J834" t="s">
        <v>160</v>
      </c>
      <c r="K834" s="21">
        <v>651992</v>
      </c>
      <c r="L834" s="21">
        <v>21595.37</v>
      </c>
      <c r="M834" s="21">
        <v>21595.37</v>
      </c>
      <c r="N834" s="21">
        <v>21595.37</v>
      </c>
      <c r="O834" s="21">
        <v>21595.37</v>
      </c>
      <c r="P834" s="22" t="e">
        <f>VLOOKUP(Tabela1[[#This Row],[cdsubacao]],LDO!$B$2:$D$115,3,0)</f>
        <v>#N/A</v>
      </c>
      <c r="Q834" s="22" t="str">
        <f>CONCATENATE(Tabela1[[#This Row],[cdunidadegestora]]," - ",Tabela1[[#This Row],[nmunidadegestora]])</f>
        <v>410060 - Agência de Desenvolvimento Regional de Mafra</v>
      </c>
      <c r="R834" s="22" t="str">
        <f>CONCATENATE(Tabela1[[#This Row],[cdfuncao]]," - ",Tabela1[[#This Row],[nmfuncao]])</f>
        <v>12 - Educação</v>
      </c>
      <c r="S834" s="23" t="e">
        <f>VLOOKUP(Tabela1[[#This Row],[cdsubacao]],LDO!$B$2:$E$115,4,0)</f>
        <v>#N/A</v>
      </c>
      <c r="T834" s="23" t="str">
        <f>CONCATENATE(Tabela1[[#This Row],[cdprograma]]," - ",Tabela1[[#This Row],[nmprograma]])</f>
        <v>610 - Educação Básica com Qualidade e Equidade</v>
      </c>
    </row>
    <row r="835" spans="1:20" x14ac:dyDescent="0.25">
      <c r="A835">
        <v>410045</v>
      </c>
      <c r="B835" t="s">
        <v>534</v>
      </c>
      <c r="C835">
        <v>12</v>
      </c>
      <c r="D835" t="s">
        <v>188</v>
      </c>
      <c r="E835">
        <v>610</v>
      </c>
      <c r="F835" t="s">
        <v>189</v>
      </c>
      <c r="G835">
        <v>13788</v>
      </c>
      <c r="H835" t="s">
        <v>738</v>
      </c>
      <c r="I835">
        <v>33</v>
      </c>
      <c r="J835" t="s">
        <v>160</v>
      </c>
      <c r="K835" s="21">
        <v>446808</v>
      </c>
      <c r="L835" s="21">
        <v>47178.92</v>
      </c>
      <c r="M835" s="21">
        <v>47178.92</v>
      </c>
      <c r="N835" s="21">
        <v>47178.92</v>
      </c>
      <c r="O835" s="21">
        <v>47178.92</v>
      </c>
      <c r="P835" s="22" t="e">
        <f>VLOOKUP(Tabela1[[#This Row],[cdsubacao]],LDO!$B$2:$D$115,3,0)</f>
        <v>#N/A</v>
      </c>
      <c r="Q835" s="22" t="str">
        <f>CONCATENATE(Tabela1[[#This Row],[cdunidadegestora]]," - ",Tabela1[[#This Row],[nmunidadegestora]])</f>
        <v>410045 - Agência de Desenvolvimento Regional de Videira</v>
      </c>
      <c r="R835" s="22" t="str">
        <f>CONCATENATE(Tabela1[[#This Row],[cdfuncao]]," - ",Tabela1[[#This Row],[nmfuncao]])</f>
        <v>12 - Educação</v>
      </c>
      <c r="S835" s="23" t="e">
        <f>VLOOKUP(Tabela1[[#This Row],[cdsubacao]],LDO!$B$2:$E$115,4,0)</f>
        <v>#N/A</v>
      </c>
      <c r="T835" s="23" t="str">
        <f>CONCATENATE(Tabela1[[#This Row],[cdprograma]]," - ",Tabela1[[#This Row],[nmprograma]])</f>
        <v>610 - Educação Básica com Qualidade e Equidade</v>
      </c>
    </row>
    <row r="836" spans="1:20" x14ac:dyDescent="0.25">
      <c r="A836">
        <v>520090</v>
      </c>
      <c r="B836" t="s">
        <v>390</v>
      </c>
      <c r="C836">
        <v>4</v>
      </c>
      <c r="D836" t="s">
        <v>169</v>
      </c>
      <c r="E836">
        <v>210</v>
      </c>
      <c r="F836" t="s">
        <v>261</v>
      </c>
      <c r="G836">
        <v>14203</v>
      </c>
      <c r="H836" t="s">
        <v>262</v>
      </c>
      <c r="I836">
        <v>33</v>
      </c>
      <c r="J836" t="s">
        <v>160</v>
      </c>
      <c r="K836" s="21">
        <v>0</v>
      </c>
      <c r="L836" s="21">
        <v>3452482.87</v>
      </c>
      <c r="M836" s="21">
        <v>0</v>
      </c>
      <c r="N836" s="21">
        <v>0</v>
      </c>
      <c r="O836" s="21">
        <v>0</v>
      </c>
      <c r="P836" s="22" t="e">
        <f>VLOOKUP(Tabela1[[#This Row],[cdsubacao]],LDO!$B$2:$D$115,3,0)</f>
        <v>#N/A</v>
      </c>
      <c r="Q836" s="22" t="str">
        <f>CONCATENATE(Tabela1[[#This Row],[cdunidadegestora]]," - ",Tabela1[[#This Row],[nmunidadegestora]])</f>
        <v>520090 - Fundo Estadual de Apoio aos Municípios</v>
      </c>
      <c r="R836" s="22" t="str">
        <f>CONCATENATE(Tabela1[[#This Row],[cdfuncao]]," - ",Tabela1[[#This Row],[nmfuncao]])</f>
        <v>4 - Administração</v>
      </c>
      <c r="S836" s="23" t="e">
        <f>VLOOKUP(Tabela1[[#This Row],[cdsubacao]],LDO!$B$2:$E$115,4,0)</f>
        <v>#N/A</v>
      </c>
      <c r="T836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837" spans="1:20" x14ac:dyDescent="0.25">
      <c r="A837">
        <v>450001</v>
      </c>
      <c r="B837" t="s">
        <v>318</v>
      </c>
      <c r="C837">
        <v>12</v>
      </c>
      <c r="D837" t="s">
        <v>188</v>
      </c>
      <c r="E837">
        <v>610</v>
      </c>
      <c r="F837" t="s">
        <v>189</v>
      </c>
      <c r="G837">
        <v>12482</v>
      </c>
      <c r="H837" t="s">
        <v>330</v>
      </c>
      <c r="I837">
        <v>33</v>
      </c>
      <c r="J837" t="s">
        <v>160</v>
      </c>
      <c r="K837" s="21">
        <v>22630017</v>
      </c>
      <c r="L837" s="21">
        <v>196737105.46000001</v>
      </c>
      <c r="M837" s="21">
        <v>48308198.420000002</v>
      </c>
      <c r="N837" s="21">
        <v>27718530.66</v>
      </c>
      <c r="O837" s="21">
        <v>27243981.280000001</v>
      </c>
      <c r="P837" s="22" t="e">
        <f>VLOOKUP(Tabela1[[#This Row],[cdsubacao]],LDO!$B$2:$D$115,3,0)</f>
        <v>#N/A</v>
      </c>
      <c r="Q837" s="22" t="str">
        <f>CONCATENATE(Tabela1[[#This Row],[cdunidadegestora]]," - ",Tabela1[[#This Row],[nmunidadegestora]])</f>
        <v>450001 - Secretaria de Estado da Educação</v>
      </c>
      <c r="R837" s="22" t="str">
        <f>CONCATENATE(Tabela1[[#This Row],[cdfuncao]]," - ",Tabela1[[#This Row],[nmfuncao]])</f>
        <v>12 - Educação</v>
      </c>
      <c r="S837" s="23" t="e">
        <f>VLOOKUP(Tabela1[[#This Row],[cdsubacao]],LDO!$B$2:$E$115,4,0)</f>
        <v>#N/A</v>
      </c>
      <c r="T837" s="23" t="str">
        <f>CONCATENATE(Tabela1[[#This Row],[cdprograma]]," - ",Tabela1[[#This Row],[nmprograma]])</f>
        <v>610 - Educação Básica com Qualidade e Equidade</v>
      </c>
    </row>
    <row r="838" spans="1:20" x14ac:dyDescent="0.25">
      <c r="A838">
        <v>520002</v>
      </c>
      <c r="B838" t="s">
        <v>171</v>
      </c>
      <c r="C838">
        <v>4</v>
      </c>
      <c r="D838" t="s">
        <v>169</v>
      </c>
      <c r="E838">
        <v>900</v>
      </c>
      <c r="F838" t="s">
        <v>176</v>
      </c>
      <c r="G838">
        <v>11469</v>
      </c>
      <c r="H838" t="s">
        <v>976</v>
      </c>
      <c r="I838">
        <v>33</v>
      </c>
      <c r="J838" t="s">
        <v>160</v>
      </c>
      <c r="K838" s="21">
        <v>24000000</v>
      </c>
      <c r="L838" s="21">
        <v>21718929.600000001</v>
      </c>
      <c r="M838" s="21">
        <v>21718929.600000001</v>
      </c>
      <c r="N838" s="21">
        <v>21718929.600000001</v>
      </c>
      <c r="O838" s="21">
        <v>21718929.600000001</v>
      </c>
      <c r="P838" s="22" t="e">
        <f>VLOOKUP(Tabela1[[#This Row],[cdsubacao]],LDO!$B$2:$D$115,3,0)</f>
        <v>#N/A</v>
      </c>
      <c r="Q838" s="22" t="str">
        <f>CONCATENATE(Tabela1[[#This Row],[cdunidadegestora]]," - ",Tabela1[[#This Row],[nmunidadegestora]])</f>
        <v>520002 - Encargos Gerais do Estado</v>
      </c>
      <c r="R838" s="22" t="str">
        <f>CONCATENATE(Tabela1[[#This Row],[cdfuncao]]," - ",Tabela1[[#This Row],[nmfuncao]])</f>
        <v>4 - Administração</v>
      </c>
      <c r="S838" s="23" t="e">
        <f>VLOOKUP(Tabela1[[#This Row],[cdsubacao]],LDO!$B$2:$E$115,4,0)</f>
        <v>#N/A</v>
      </c>
      <c r="T838" s="23" t="str">
        <f>CONCATENATE(Tabela1[[#This Row],[cdprograma]]," - ",Tabela1[[#This Row],[nmprograma]])</f>
        <v>900 - Gestão Administrativa - Poder Executivo</v>
      </c>
    </row>
    <row r="839" spans="1:20" x14ac:dyDescent="0.25">
      <c r="A839">
        <v>410037</v>
      </c>
      <c r="B839" t="s">
        <v>195</v>
      </c>
      <c r="C839">
        <v>4</v>
      </c>
      <c r="D839" t="s">
        <v>169</v>
      </c>
      <c r="E839">
        <v>850</v>
      </c>
      <c r="F839" t="s">
        <v>163</v>
      </c>
      <c r="G839">
        <v>13609</v>
      </c>
      <c r="H839" t="s">
        <v>977</v>
      </c>
      <c r="I839">
        <v>31</v>
      </c>
      <c r="J839" t="s">
        <v>165</v>
      </c>
      <c r="K839" s="21">
        <v>1936000</v>
      </c>
      <c r="L839" s="21">
        <v>1662546.27</v>
      </c>
      <c r="M839" s="21">
        <v>1662546.27</v>
      </c>
      <c r="N839" s="21">
        <v>1662546.27</v>
      </c>
      <c r="O839" s="21">
        <v>1662546.27</v>
      </c>
      <c r="P839" s="22" t="e">
        <f>VLOOKUP(Tabela1[[#This Row],[cdsubacao]],LDO!$B$2:$D$115,3,0)</f>
        <v>#N/A</v>
      </c>
      <c r="Q839" s="22" t="str">
        <f>CONCATENATE(Tabela1[[#This Row],[cdunidadegestora]]," - ",Tabela1[[#This Row],[nmunidadegestora]])</f>
        <v>410037 - Agência de Desenvolvimento Regional de São Miguel do Oeste</v>
      </c>
      <c r="R839" s="22" t="str">
        <f>CONCATENATE(Tabela1[[#This Row],[cdfuncao]]," - ",Tabela1[[#This Row],[nmfuncao]])</f>
        <v>4 - Administração</v>
      </c>
      <c r="S839" s="23" t="e">
        <f>VLOOKUP(Tabela1[[#This Row],[cdsubacao]],LDO!$B$2:$E$115,4,0)</f>
        <v>#N/A</v>
      </c>
      <c r="T83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40" spans="1:20" x14ac:dyDescent="0.25">
      <c r="A840">
        <v>480091</v>
      </c>
      <c r="B840" t="s">
        <v>157</v>
      </c>
      <c r="C840">
        <v>10</v>
      </c>
      <c r="D840" t="s">
        <v>158</v>
      </c>
      <c r="E840">
        <v>420</v>
      </c>
      <c r="F840" t="s">
        <v>563</v>
      </c>
      <c r="G840">
        <v>11495</v>
      </c>
      <c r="H840" t="s">
        <v>978</v>
      </c>
      <c r="I840">
        <v>33</v>
      </c>
      <c r="J840" t="s">
        <v>160</v>
      </c>
      <c r="K840" s="21">
        <v>3007360</v>
      </c>
      <c r="L840" s="21">
        <v>4517490.74</v>
      </c>
      <c r="M840" s="21">
        <v>2056787.44</v>
      </c>
      <c r="N840" s="21">
        <v>2056786.52</v>
      </c>
      <c r="O840" s="21">
        <v>2056786.52</v>
      </c>
      <c r="P840" s="22" t="e">
        <f>VLOOKUP(Tabela1[[#This Row],[cdsubacao]],LDO!$B$2:$D$115,3,0)</f>
        <v>#N/A</v>
      </c>
      <c r="Q840" s="22" t="str">
        <f>CONCATENATE(Tabela1[[#This Row],[cdunidadegestora]]," - ",Tabela1[[#This Row],[nmunidadegestora]])</f>
        <v>480091 - Fundo Estadual de Saúde</v>
      </c>
      <c r="R840" s="22" t="str">
        <f>CONCATENATE(Tabela1[[#This Row],[cdfuncao]]," - ",Tabela1[[#This Row],[nmfuncao]])</f>
        <v>10 - Saúde</v>
      </c>
      <c r="S840" s="23" t="e">
        <f>VLOOKUP(Tabela1[[#This Row],[cdsubacao]],LDO!$B$2:$E$115,4,0)</f>
        <v>#N/A</v>
      </c>
      <c r="T840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841" spans="1:20" x14ac:dyDescent="0.25">
      <c r="A841">
        <v>410040</v>
      </c>
      <c r="B841" t="s">
        <v>206</v>
      </c>
      <c r="C841">
        <v>12</v>
      </c>
      <c r="D841" t="s">
        <v>188</v>
      </c>
      <c r="E841">
        <v>610</v>
      </c>
      <c r="F841" t="s">
        <v>189</v>
      </c>
      <c r="G841">
        <v>13679</v>
      </c>
      <c r="H841" t="s">
        <v>979</v>
      </c>
      <c r="I841">
        <v>33</v>
      </c>
      <c r="J841" t="s">
        <v>160</v>
      </c>
      <c r="K841" s="21">
        <v>528788</v>
      </c>
      <c r="L841" s="21">
        <v>13089.74</v>
      </c>
      <c r="M841" s="21">
        <v>13089.74</v>
      </c>
      <c r="N841" s="21">
        <v>13089.74</v>
      </c>
      <c r="O841" s="21">
        <v>13089.74</v>
      </c>
      <c r="P841" s="22" t="e">
        <f>VLOOKUP(Tabela1[[#This Row],[cdsubacao]],LDO!$B$2:$D$115,3,0)</f>
        <v>#N/A</v>
      </c>
      <c r="Q841" s="22" t="str">
        <f>CONCATENATE(Tabela1[[#This Row],[cdunidadegestora]]," - ",Tabela1[[#This Row],[nmunidadegestora]])</f>
        <v>410040 - Agência de Desenvolvimento Regional de Chapecó</v>
      </c>
      <c r="R841" s="22" t="str">
        <f>CONCATENATE(Tabela1[[#This Row],[cdfuncao]]," - ",Tabela1[[#This Row],[nmfuncao]])</f>
        <v>12 - Educação</v>
      </c>
      <c r="S841" s="23" t="e">
        <f>VLOOKUP(Tabela1[[#This Row],[cdsubacao]],LDO!$B$2:$E$115,4,0)</f>
        <v>#N/A</v>
      </c>
      <c r="T841" s="23" t="str">
        <f>CONCATENATE(Tabela1[[#This Row],[cdprograma]]," - ",Tabela1[[#This Row],[nmprograma]])</f>
        <v>610 - Educação Básica com Qualidade e Equidade</v>
      </c>
    </row>
    <row r="842" spans="1:20" x14ac:dyDescent="0.25">
      <c r="A842">
        <v>160091</v>
      </c>
      <c r="B842" t="s">
        <v>442</v>
      </c>
      <c r="C842">
        <v>6</v>
      </c>
      <c r="D842" t="s">
        <v>182</v>
      </c>
      <c r="E842">
        <v>707</v>
      </c>
      <c r="F842" t="s">
        <v>336</v>
      </c>
      <c r="G842">
        <v>6753</v>
      </c>
      <c r="H842" t="s">
        <v>522</v>
      </c>
      <c r="I842">
        <v>33</v>
      </c>
      <c r="J842" t="s">
        <v>160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2" t="e">
        <f>VLOOKUP(Tabela1[[#This Row],[cdsubacao]],LDO!$B$2:$D$115,3,0)</f>
        <v>#N/A</v>
      </c>
      <c r="Q842" s="22" t="str">
        <f>CONCATENATE(Tabela1[[#This Row],[cdunidadegestora]]," - ",Tabela1[[#This Row],[nmunidadegestora]])</f>
        <v>160091 - Fundo para Melhoria da Segurança Pública</v>
      </c>
      <c r="R842" s="22" t="str">
        <f>CONCATENATE(Tabela1[[#This Row],[cdfuncao]]," - ",Tabela1[[#This Row],[nmfuncao]])</f>
        <v>6 - Segurança Pública</v>
      </c>
      <c r="S842" s="23" t="e">
        <f>VLOOKUP(Tabela1[[#This Row],[cdsubacao]],LDO!$B$2:$E$115,4,0)</f>
        <v>#N/A</v>
      </c>
      <c r="T842" s="23" t="str">
        <f>CONCATENATE(Tabela1[[#This Row],[cdprograma]]," - ",Tabela1[[#This Row],[nmprograma]])</f>
        <v>707 - Suporte Institucional Integrado</v>
      </c>
    </row>
    <row r="843" spans="1:20" x14ac:dyDescent="0.25">
      <c r="A843">
        <v>180001</v>
      </c>
      <c r="B843" t="s">
        <v>210</v>
      </c>
      <c r="C843">
        <v>4</v>
      </c>
      <c r="D843" t="s">
        <v>169</v>
      </c>
      <c r="E843">
        <v>209</v>
      </c>
      <c r="F843" t="s">
        <v>264</v>
      </c>
      <c r="G843">
        <v>13091</v>
      </c>
      <c r="H843" t="s">
        <v>980</v>
      </c>
      <c r="I843">
        <v>33</v>
      </c>
      <c r="J843" t="s">
        <v>160</v>
      </c>
      <c r="K843" s="21">
        <v>10785</v>
      </c>
      <c r="L843" s="21">
        <v>0</v>
      </c>
      <c r="M843" s="21">
        <v>0</v>
      </c>
      <c r="N843" s="21">
        <v>0</v>
      </c>
      <c r="O843" s="21">
        <v>0</v>
      </c>
      <c r="P843" s="22" t="e">
        <f>VLOOKUP(Tabela1[[#This Row],[cdsubacao]],LDO!$B$2:$D$115,3,0)</f>
        <v>#N/A</v>
      </c>
      <c r="Q843" s="22" t="str">
        <f>CONCATENATE(Tabela1[[#This Row],[cdunidadegestora]]," - ",Tabela1[[#This Row],[nmunidadegestora]])</f>
        <v>180001 - Secretaria de Estado do Planejamento</v>
      </c>
      <c r="R843" s="22" t="str">
        <f>CONCATENATE(Tabela1[[#This Row],[cdfuncao]]," - ",Tabela1[[#This Row],[nmfuncao]])</f>
        <v>4 - Administração</v>
      </c>
      <c r="S843" s="23" t="e">
        <f>VLOOKUP(Tabela1[[#This Row],[cdsubacao]],LDO!$B$2:$E$115,4,0)</f>
        <v>#N/A</v>
      </c>
      <c r="T843" s="23" t="str">
        <f>CONCATENATE(Tabela1[[#This Row],[cdprograma]]," - ",Tabela1[[#This Row],[nmprograma]])</f>
        <v>209 - 2016: Desenvolvimento e Redução das Desigualdades Regionais; 2017, 2018, 2019: Crescendo Juntos - Programa de Desenvolvimento e Redução das Desigualdades Regionais</v>
      </c>
    </row>
    <row r="844" spans="1:20" x14ac:dyDescent="0.25">
      <c r="A844">
        <v>260093</v>
      </c>
      <c r="B844" t="s">
        <v>453</v>
      </c>
      <c r="C844">
        <v>8</v>
      </c>
      <c r="D844" t="s">
        <v>253</v>
      </c>
      <c r="E844">
        <v>510</v>
      </c>
      <c r="F844" t="s">
        <v>454</v>
      </c>
      <c r="G844">
        <v>9462</v>
      </c>
      <c r="H844" t="s">
        <v>981</v>
      </c>
      <c r="I844">
        <v>33</v>
      </c>
      <c r="J844" t="s">
        <v>160</v>
      </c>
      <c r="K844" s="21">
        <v>220869</v>
      </c>
      <c r="L844" s="21">
        <v>427625.64</v>
      </c>
      <c r="M844" s="21">
        <v>96338.35</v>
      </c>
      <c r="N844" s="21">
        <v>72105.86</v>
      </c>
      <c r="O844" s="21">
        <v>72105.86</v>
      </c>
      <c r="P844" s="22" t="e">
        <f>VLOOKUP(Tabela1[[#This Row],[cdsubacao]],LDO!$B$2:$D$115,3,0)</f>
        <v>#N/A</v>
      </c>
      <c r="Q844" s="22" t="str">
        <f>CONCATENATE(Tabela1[[#This Row],[cdunidadegestora]]," - ",Tabela1[[#This Row],[nmunidadegestora]])</f>
        <v>260093 - Fundo Estadual de Assistência Social</v>
      </c>
      <c r="R844" s="22" t="str">
        <f>CONCATENATE(Tabela1[[#This Row],[cdfuncao]]," - ",Tabela1[[#This Row],[nmfuncao]])</f>
        <v>8 - Assistência Social</v>
      </c>
      <c r="S844" s="23" t="e">
        <f>VLOOKUP(Tabela1[[#This Row],[cdsubacao]],LDO!$B$2:$E$115,4,0)</f>
        <v>#N/A</v>
      </c>
      <c r="T844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845" spans="1:20" x14ac:dyDescent="0.25">
      <c r="A845">
        <v>530025</v>
      </c>
      <c r="B845" t="s">
        <v>238</v>
      </c>
      <c r="C845">
        <v>26</v>
      </c>
      <c r="D845" t="s">
        <v>179</v>
      </c>
      <c r="E845">
        <v>130</v>
      </c>
      <c r="F845" t="s">
        <v>208</v>
      </c>
      <c r="G845">
        <v>80</v>
      </c>
      <c r="H845" t="s">
        <v>982</v>
      </c>
      <c r="I845">
        <v>44</v>
      </c>
      <c r="J845" t="s">
        <v>219</v>
      </c>
      <c r="K845" s="21">
        <v>1000000</v>
      </c>
      <c r="L845" s="21">
        <v>0</v>
      </c>
      <c r="M845" s="21">
        <v>0</v>
      </c>
      <c r="N845" s="21">
        <v>0</v>
      </c>
      <c r="O845" s="21">
        <v>0</v>
      </c>
      <c r="P845" s="22" t="e">
        <f>VLOOKUP(Tabela1[[#This Row],[cdsubacao]],LDO!$B$2:$D$115,3,0)</f>
        <v>#N/A</v>
      </c>
      <c r="Q845" s="22" t="str">
        <f>CONCATENATE(Tabela1[[#This Row],[cdunidadegestora]]," - ",Tabela1[[#This Row],[nmunidadegestora]])</f>
        <v>530025 - Departamento Estadual de Infraestrutura</v>
      </c>
      <c r="R845" s="22" t="str">
        <f>CONCATENATE(Tabela1[[#This Row],[cdfuncao]]," - ",Tabela1[[#This Row],[nmfuncao]])</f>
        <v>26 - Transporte</v>
      </c>
      <c r="S845" s="23" t="e">
        <f>VLOOKUP(Tabela1[[#This Row],[cdsubacao]],LDO!$B$2:$E$115,4,0)</f>
        <v>#N/A</v>
      </c>
      <c r="T845" s="23" t="str">
        <f>CONCATENATE(Tabela1[[#This Row],[cdprograma]]," - ",Tabela1[[#This Row],[nmprograma]])</f>
        <v>130 - Conservação e Segurança Rodoviária</v>
      </c>
    </row>
    <row r="846" spans="1:20" x14ac:dyDescent="0.25">
      <c r="A846">
        <v>410040</v>
      </c>
      <c r="B846" t="s">
        <v>206</v>
      </c>
      <c r="C846">
        <v>12</v>
      </c>
      <c r="D846" t="s">
        <v>188</v>
      </c>
      <c r="E846">
        <v>610</v>
      </c>
      <c r="F846" t="s">
        <v>189</v>
      </c>
      <c r="G846">
        <v>13682</v>
      </c>
      <c r="H846" t="s">
        <v>207</v>
      </c>
      <c r="I846">
        <v>44</v>
      </c>
      <c r="J846" t="s">
        <v>219</v>
      </c>
      <c r="K846" s="21">
        <v>60410</v>
      </c>
      <c r="L846" s="21">
        <v>0</v>
      </c>
      <c r="M846" s="21">
        <v>0</v>
      </c>
      <c r="N846" s="21">
        <v>0</v>
      </c>
      <c r="O846" s="21">
        <v>0</v>
      </c>
      <c r="P846" s="22" t="e">
        <f>VLOOKUP(Tabela1[[#This Row],[cdsubacao]],LDO!$B$2:$D$115,3,0)</f>
        <v>#N/A</v>
      </c>
      <c r="Q846" s="22" t="str">
        <f>CONCATENATE(Tabela1[[#This Row],[cdunidadegestora]]," - ",Tabela1[[#This Row],[nmunidadegestora]])</f>
        <v>410040 - Agência de Desenvolvimento Regional de Chapecó</v>
      </c>
      <c r="R846" s="22" t="str">
        <f>CONCATENATE(Tabela1[[#This Row],[cdfuncao]]," - ",Tabela1[[#This Row],[nmfuncao]])</f>
        <v>12 - Educação</v>
      </c>
      <c r="S846" s="23" t="e">
        <f>VLOOKUP(Tabela1[[#This Row],[cdsubacao]],LDO!$B$2:$E$115,4,0)</f>
        <v>#N/A</v>
      </c>
      <c r="T846" s="23" t="str">
        <f>CONCATENATE(Tabela1[[#This Row],[cdprograma]]," - ",Tabela1[[#This Row],[nmprograma]])</f>
        <v>610 - Educação Básica com Qualidade e Equidade</v>
      </c>
    </row>
    <row r="847" spans="1:20" x14ac:dyDescent="0.25">
      <c r="A847">
        <v>410060</v>
      </c>
      <c r="B847" t="s">
        <v>168</v>
      </c>
      <c r="C847">
        <v>4</v>
      </c>
      <c r="D847" t="s">
        <v>169</v>
      </c>
      <c r="E847">
        <v>900</v>
      </c>
      <c r="F847" t="s">
        <v>176</v>
      </c>
      <c r="G847">
        <v>13887</v>
      </c>
      <c r="H847" t="s">
        <v>983</v>
      </c>
      <c r="I847">
        <v>33</v>
      </c>
      <c r="J847" t="s">
        <v>160</v>
      </c>
      <c r="K847" s="21">
        <v>540000</v>
      </c>
      <c r="L847" s="21">
        <v>125034.06</v>
      </c>
      <c r="M847" s="21">
        <v>125034.06</v>
      </c>
      <c r="N847" s="21">
        <v>125034.06</v>
      </c>
      <c r="O847" s="21">
        <v>125034.06</v>
      </c>
      <c r="P847" s="22" t="e">
        <f>VLOOKUP(Tabela1[[#This Row],[cdsubacao]],LDO!$B$2:$D$115,3,0)</f>
        <v>#N/A</v>
      </c>
      <c r="Q847" s="22" t="str">
        <f>CONCATENATE(Tabela1[[#This Row],[cdunidadegestora]]," - ",Tabela1[[#This Row],[nmunidadegestora]])</f>
        <v>410060 - Agência de Desenvolvimento Regional de Mafra</v>
      </c>
      <c r="R847" s="22" t="str">
        <f>CONCATENATE(Tabela1[[#This Row],[cdfuncao]]," - ",Tabela1[[#This Row],[nmfuncao]])</f>
        <v>4 - Administração</v>
      </c>
      <c r="S847" s="23" t="e">
        <f>VLOOKUP(Tabela1[[#This Row],[cdsubacao]],LDO!$B$2:$E$115,4,0)</f>
        <v>#N/A</v>
      </c>
      <c r="T847" s="23" t="str">
        <f>CONCATENATE(Tabela1[[#This Row],[cdprograma]]," - ",Tabela1[[#This Row],[nmprograma]])</f>
        <v>900 - Gestão Administrativa - Poder Executivo</v>
      </c>
    </row>
    <row r="848" spans="1:20" x14ac:dyDescent="0.25">
      <c r="A848">
        <v>530001</v>
      </c>
      <c r="B848" t="s">
        <v>178</v>
      </c>
      <c r="C848">
        <v>26</v>
      </c>
      <c r="D848" t="s">
        <v>179</v>
      </c>
      <c r="E848">
        <v>115</v>
      </c>
      <c r="F848" t="s">
        <v>275</v>
      </c>
      <c r="G848">
        <v>14278</v>
      </c>
      <c r="H848" t="s">
        <v>984</v>
      </c>
      <c r="I848">
        <v>44</v>
      </c>
      <c r="J848" t="s">
        <v>219</v>
      </c>
      <c r="K848" s="21">
        <v>0</v>
      </c>
      <c r="L848" s="21">
        <v>50500</v>
      </c>
      <c r="M848" s="21">
        <v>0</v>
      </c>
      <c r="N848" s="21">
        <v>0</v>
      </c>
      <c r="O848" s="21">
        <v>0</v>
      </c>
      <c r="P848" s="22" t="e">
        <f>VLOOKUP(Tabela1[[#This Row],[cdsubacao]],LDO!$B$2:$D$115,3,0)</f>
        <v>#N/A</v>
      </c>
      <c r="Q848" s="22" t="str">
        <f>CONCATENATE(Tabela1[[#This Row],[cdunidadegestora]]," - ",Tabela1[[#This Row],[nmunidadegestora]])</f>
        <v>530001 - Secretaria de Estado da Infraestrutura e Mobilidade</v>
      </c>
      <c r="R848" s="22" t="str">
        <f>CONCATENATE(Tabela1[[#This Row],[cdfuncao]]," - ",Tabela1[[#This Row],[nmfuncao]])</f>
        <v>26 - Transporte</v>
      </c>
      <c r="S848" s="23" t="e">
        <f>VLOOKUP(Tabela1[[#This Row],[cdsubacao]],LDO!$B$2:$E$115,4,0)</f>
        <v>#N/A</v>
      </c>
      <c r="T848" s="23" t="str">
        <f>CONCATENATE(Tabela1[[#This Row],[cdprograma]]," - ",Tabela1[[#This Row],[nmprograma]])</f>
        <v>115 - Gestão do Sistema de Transporte Intermunicipal de Pessoas</v>
      </c>
    </row>
    <row r="849" spans="1:20" x14ac:dyDescent="0.25">
      <c r="A849">
        <v>160091</v>
      </c>
      <c r="B849" t="s">
        <v>442</v>
      </c>
      <c r="C849">
        <v>6</v>
      </c>
      <c r="D849" t="s">
        <v>182</v>
      </c>
      <c r="E849">
        <v>707</v>
      </c>
      <c r="F849" t="s">
        <v>336</v>
      </c>
      <c r="G849">
        <v>6503</v>
      </c>
      <c r="H849" t="s">
        <v>849</v>
      </c>
      <c r="I849">
        <v>44</v>
      </c>
      <c r="J849" t="s">
        <v>219</v>
      </c>
      <c r="K849" s="21">
        <v>0</v>
      </c>
      <c r="L849" s="21">
        <v>27470.46</v>
      </c>
      <c r="M849" s="21">
        <v>21766.62</v>
      </c>
      <c r="N849" s="21">
        <v>20696.62</v>
      </c>
      <c r="O849" s="21">
        <v>20696.62</v>
      </c>
      <c r="P849" s="22" t="e">
        <f>VLOOKUP(Tabela1[[#This Row],[cdsubacao]],LDO!$B$2:$D$115,3,0)</f>
        <v>#N/A</v>
      </c>
      <c r="Q849" s="22" t="str">
        <f>CONCATENATE(Tabela1[[#This Row],[cdunidadegestora]]," - ",Tabela1[[#This Row],[nmunidadegestora]])</f>
        <v>160091 - Fundo para Melhoria da Segurança Pública</v>
      </c>
      <c r="R849" s="22" t="str">
        <f>CONCATENATE(Tabela1[[#This Row],[cdfuncao]]," - ",Tabela1[[#This Row],[nmfuncao]])</f>
        <v>6 - Segurança Pública</v>
      </c>
      <c r="S849" s="23" t="e">
        <f>VLOOKUP(Tabela1[[#This Row],[cdsubacao]],LDO!$B$2:$E$115,4,0)</f>
        <v>#N/A</v>
      </c>
      <c r="T849" s="23" t="str">
        <f>CONCATENATE(Tabela1[[#This Row],[cdprograma]]," - ",Tabela1[[#This Row],[nmprograma]])</f>
        <v>707 - Suporte Institucional Integrado</v>
      </c>
    </row>
    <row r="850" spans="1:20" x14ac:dyDescent="0.25">
      <c r="A850">
        <v>550001</v>
      </c>
      <c r="B850" t="s">
        <v>683</v>
      </c>
      <c r="C850">
        <v>18</v>
      </c>
      <c r="D850" t="s">
        <v>192</v>
      </c>
      <c r="E850">
        <v>730</v>
      </c>
      <c r="F850" t="s">
        <v>315</v>
      </c>
      <c r="G850">
        <v>12027</v>
      </c>
      <c r="H850" t="s">
        <v>684</v>
      </c>
      <c r="I850">
        <v>44</v>
      </c>
      <c r="J850" t="s">
        <v>219</v>
      </c>
      <c r="K850" s="21">
        <v>30000000</v>
      </c>
      <c r="L850" s="21">
        <v>31450160.350000001</v>
      </c>
      <c r="M850" s="21">
        <v>601736.46</v>
      </c>
      <c r="N850" s="21">
        <v>601736.46</v>
      </c>
      <c r="O850" s="21">
        <v>601736.46</v>
      </c>
      <c r="P850" s="22" t="str">
        <f>VLOOKUP(Tabela1[[#This Row],[cdsubacao]],LDO!$B$2:$D$115,3,0)</f>
        <v>LDO</v>
      </c>
      <c r="Q850" s="22" t="str">
        <f>CONCATENATE(Tabela1[[#This Row],[cdunidadegestora]]," - ",Tabela1[[#This Row],[nmunidadegestora]])</f>
        <v>550001 - Defesa Civil</v>
      </c>
      <c r="R850" s="22" t="str">
        <f>CONCATENATE(Tabela1[[#This Row],[cdfuncao]]," - ",Tabela1[[#This Row],[nmfuncao]])</f>
        <v>18 - Gestão Ambiental</v>
      </c>
      <c r="S850" s="23" t="str">
        <f>VLOOKUP(Tabela1[[#This Row],[cdsubacao]],LDO!$B$2:$E$115,4,0)</f>
        <v>12027 - Projetos e obras preventivas de alta complexidade nas Bacias Hidrográficas Catarinenses</v>
      </c>
      <c r="T850" s="23" t="str">
        <f>CONCATENATE(Tabela1[[#This Row],[cdprograma]]," - ",Tabela1[[#This Row],[nmprograma]])</f>
        <v>730 - Gestão de Riscos</v>
      </c>
    </row>
    <row r="851" spans="1:20" x14ac:dyDescent="0.25">
      <c r="A851">
        <v>410038</v>
      </c>
      <c r="B851" t="s">
        <v>273</v>
      </c>
      <c r="C851">
        <v>12</v>
      </c>
      <c r="D851" t="s">
        <v>188</v>
      </c>
      <c r="E851">
        <v>610</v>
      </c>
      <c r="F851" t="s">
        <v>189</v>
      </c>
      <c r="G851">
        <v>13636</v>
      </c>
      <c r="H851" t="s">
        <v>274</v>
      </c>
      <c r="I851">
        <v>33</v>
      </c>
      <c r="J851" t="s">
        <v>160</v>
      </c>
      <c r="K851" s="21">
        <v>452599</v>
      </c>
      <c r="L851" s="21">
        <v>26180.35</v>
      </c>
      <c r="M851" s="21">
        <v>26180.35</v>
      </c>
      <c r="N851" s="21">
        <v>26180.35</v>
      </c>
      <c r="O851" s="21">
        <v>26180.35</v>
      </c>
      <c r="P851" s="22" t="e">
        <f>VLOOKUP(Tabela1[[#This Row],[cdsubacao]],LDO!$B$2:$D$115,3,0)</f>
        <v>#N/A</v>
      </c>
      <c r="Q851" s="22" t="str">
        <f>CONCATENATE(Tabela1[[#This Row],[cdunidadegestora]]," - ",Tabela1[[#This Row],[nmunidadegestora]])</f>
        <v>410038 - Agência de Desenvolvimento Regional de Maravilha</v>
      </c>
      <c r="R851" s="22" t="str">
        <f>CONCATENATE(Tabela1[[#This Row],[cdfuncao]]," - ",Tabela1[[#This Row],[nmfuncao]])</f>
        <v>12 - Educação</v>
      </c>
      <c r="S851" s="23" t="e">
        <f>VLOOKUP(Tabela1[[#This Row],[cdsubacao]],LDO!$B$2:$E$115,4,0)</f>
        <v>#N/A</v>
      </c>
      <c r="T851" s="23" t="str">
        <f>CONCATENATE(Tabela1[[#This Row],[cdprograma]]," - ",Tabela1[[#This Row],[nmprograma]])</f>
        <v>610 - Educação Básica com Qualidade e Equidade</v>
      </c>
    </row>
    <row r="852" spans="1:20" x14ac:dyDescent="0.25">
      <c r="A852">
        <v>440022</v>
      </c>
      <c r="B852" t="s">
        <v>412</v>
      </c>
      <c r="C852">
        <v>20</v>
      </c>
      <c r="D852" t="s">
        <v>203</v>
      </c>
      <c r="E852">
        <v>315</v>
      </c>
      <c r="F852" t="s">
        <v>413</v>
      </c>
      <c r="G852">
        <v>11148</v>
      </c>
      <c r="H852" t="s">
        <v>985</v>
      </c>
      <c r="I852">
        <v>33</v>
      </c>
      <c r="J852" t="s">
        <v>160</v>
      </c>
      <c r="K852" s="21">
        <v>100000</v>
      </c>
      <c r="L852" s="21">
        <v>100000</v>
      </c>
      <c r="M852" s="21">
        <v>0</v>
      </c>
      <c r="N852" s="21">
        <v>0</v>
      </c>
      <c r="O852" s="21">
        <v>0</v>
      </c>
      <c r="P852" s="22" t="e">
        <f>VLOOKUP(Tabela1[[#This Row],[cdsubacao]],LDO!$B$2:$D$115,3,0)</f>
        <v>#N/A</v>
      </c>
      <c r="Q852" s="22" t="str">
        <f>CONCATENATE(Tabela1[[#This Row],[cdunidadegestora]]," - ",Tabela1[[#This Row],[nmunidadegestora]])</f>
        <v>440022 - Companhia Integrada de Desenvolvimento Agrícola de Santa Catarina</v>
      </c>
      <c r="R852" s="22" t="str">
        <f>CONCATENATE(Tabela1[[#This Row],[cdfuncao]]," - ",Tabela1[[#This Row],[nmfuncao]])</f>
        <v>20 - Agricultura</v>
      </c>
      <c r="S852" s="23" t="e">
        <f>VLOOKUP(Tabela1[[#This Row],[cdsubacao]],LDO!$B$2:$E$115,4,0)</f>
        <v>#N/A</v>
      </c>
      <c r="T852" s="23" t="str">
        <f>CONCATENATE(Tabela1[[#This Row],[cdprograma]]," - ",Tabela1[[#This Row],[nmprograma]])</f>
        <v>315 - Defesa Sanitária Agropecuária</v>
      </c>
    </row>
    <row r="853" spans="1:20" x14ac:dyDescent="0.25">
      <c r="A853">
        <v>160097</v>
      </c>
      <c r="B853" t="s">
        <v>181</v>
      </c>
      <c r="C853">
        <v>6</v>
      </c>
      <c r="D853" t="s">
        <v>182</v>
      </c>
      <c r="E853">
        <v>706</v>
      </c>
      <c r="F853" t="s">
        <v>183</v>
      </c>
      <c r="G853">
        <v>13125</v>
      </c>
      <c r="H853" t="s">
        <v>986</v>
      </c>
      <c r="I853">
        <v>33</v>
      </c>
      <c r="J853" t="s">
        <v>160</v>
      </c>
      <c r="K853" s="21">
        <v>0</v>
      </c>
      <c r="L853" s="21">
        <v>87028.64</v>
      </c>
      <c r="M853" s="21">
        <v>87028.64</v>
      </c>
      <c r="N853" s="21">
        <v>0</v>
      </c>
      <c r="O853" s="21">
        <v>0</v>
      </c>
      <c r="P853" s="22" t="e">
        <f>VLOOKUP(Tabela1[[#This Row],[cdsubacao]],LDO!$B$2:$D$115,3,0)</f>
        <v>#N/A</v>
      </c>
      <c r="Q853" s="22" t="str">
        <f>CONCATENATE(Tabela1[[#This Row],[cdunidadegestora]]," - ",Tabela1[[#This Row],[nmunidadegestora]])</f>
        <v>160097 - Fundo de Melhoria da Polícia Militar</v>
      </c>
      <c r="R853" s="22" t="str">
        <f>CONCATENATE(Tabela1[[#This Row],[cdfuncao]]," - ",Tabela1[[#This Row],[nmfuncao]])</f>
        <v>6 - Segurança Pública</v>
      </c>
      <c r="S853" s="23" t="e">
        <f>VLOOKUP(Tabela1[[#This Row],[cdsubacao]],LDO!$B$2:$E$115,4,0)</f>
        <v>#N/A</v>
      </c>
      <c r="T853" s="23" t="str">
        <f>CONCATENATE(Tabela1[[#This Row],[cdprograma]]," - ",Tabela1[[#This Row],[nmprograma]])</f>
        <v>706 - De Olho no Crime</v>
      </c>
    </row>
    <row r="854" spans="1:20" x14ac:dyDescent="0.25">
      <c r="A854">
        <v>410045</v>
      </c>
      <c r="B854" t="s">
        <v>534</v>
      </c>
      <c r="C854">
        <v>12</v>
      </c>
      <c r="D854" t="s">
        <v>188</v>
      </c>
      <c r="E854">
        <v>610</v>
      </c>
      <c r="F854" t="s">
        <v>189</v>
      </c>
      <c r="G854">
        <v>12482</v>
      </c>
      <c r="H854" t="s">
        <v>330</v>
      </c>
      <c r="I854">
        <v>33</v>
      </c>
      <c r="J854" t="s">
        <v>160</v>
      </c>
      <c r="K854" s="21">
        <v>0</v>
      </c>
      <c r="L854" s="21">
        <v>26119.89</v>
      </c>
      <c r="M854" s="21">
        <v>26119.89</v>
      </c>
      <c r="N854" s="21">
        <v>26119.89</v>
      </c>
      <c r="O854" s="21">
        <v>26119.89</v>
      </c>
      <c r="P854" s="22" t="e">
        <f>VLOOKUP(Tabela1[[#This Row],[cdsubacao]],LDO!$B$2:$D$115,3,0)</f>
        <v>#N/A</v>
      </c>
      <c r="Q854" s="22" t="str">
        <f>CONCATENATE(Tabela1[[#This Row],[cdunidadegestora]]," - ",Tabela1[[#This Row],[nmunidadegestora]])</f>
        <v>410045 - Agência de Desenvolvimento Regional de Videira</v>
      </c>
      <c r="R854" s="22" t="str">
        <f>CONCATENATE(Tabela1[[#This Row],[cdfuncao]]," - ",Tabela1[[#This Row],[nmfuncao]])</f>
        <v>12 - Educação</v>
      </c>
      <c r="S854" s="23" t="e">
        <f>VLOOKUP(Tabela1[[#This Row],[cdsubacao]],LDO!$B$2:$E$115,4,0)</f>
        <v>#N/A</v>
      </c>
      <c r="T854" s="23" t="str">
        <f>CONCATENATE(Tabela1[[#This Row],[cdprograma]]," - ",Tabela1[[#This Row],[nmprograma]])</f>
        <v>610 - Educação Básica com Qualidade e Equidade</v>
      </c>
    </row>
    <row r="855" spans="1:20" x14ac:dyDescent="0.25">
      <c r="A855">
        <v>530025</v>
      </c>
      <c r="B855" t="s">
        <v>238</v>
      </c>
      <c r="C855">
        <v>26</v>
      </c>
      <c r="D855" t="s">
        <v>179</v>
      </c>
      <c r="E855">
        <v>101</v>
      </c>
      <c r="F855" t="s">
        <v>254</v>
      </c>
      <c r="G855">
        <v>9367</v>
      </c>
      <c r="H855" t="s">
        <v>383</v>
      </c>
      <c r="I855">
        <v>44</v>
      </c>
      <c r="J855" t="s">
        <v>219</v>
      </c>
      <c r="K855" s="21">
        <v>65000000</v>
      </c>
      <c r="L855" s="21">
        <v>68760179.329999998</v>
      </c>
      <c r="M855" s="21">
        <v>68760179.329999998</v>
      </c>
      <c r="N855" s="21">
        <v>68760179.329999998</v>
      </c>
      <c r="O855" s="21">
        <v>68760179.329999998</v>
      </c>
      <c r="P855" s="22" t="e">
        <f>VLOOKUP(Tabela1[[#This Row],[cdsubacao]],LDO!$B$2:$D$115,3,0)</f>
        <v>#N/A</v>
      </c>
      <c r="Q855" s="22" t="str">
        <f>CONCATENATE(Tabela1[[#This Row],[cdunidadegestora]]," - ",Tabela1[[#This Row],[nmunidadegestora]])</f>
        <v>530025 - Departamento Estadual de Infraestrutura</v>
      </c>
      <c r="R855" s="22" t="str">
        <f>CONCATENATE(Tabela1[[#This Row],[cdfuncao]]," - ",Tabela1[[#This Row],[nmfuncao]])</f>
        <v>26 - Transporte</v>
      </c>
      <c r="S855" s="23" t="e">
        <f>VLOOKUP(Tabela1[[#This Row],[cdsubacao]],LDO!$B$2:$E$115,4,0)</f>
        <v>#N/A</v>
      </c>
      <c r="T855" s="23" t="str">
        <f>CONCATENATE(Tabela1[[#This Row],[cdprograma]]," - ",Tabela1[[#This Row],[nmprograma]])</f>
        <v>101 - Acelera Santa Catarina</v>
      </c>
    </row>
    <row r="856" spans="1:20" x14ac:dyDescent="0.25">
      <c r="A856">
        <v>550091</v>
      </c>
      <c r="B856" t="s">
        <v>513</v>
      </c>
      <c r="C856">
        <v>6</v>
      </c>
      <c r="D856" t="s">
        <v>182</v>
      </c>
      <c r="E856">
        <v>731</v>
      </c>
      <c r="F856" t="s">
        <v>609</v>
      </c>
      <c r="G856">
        <v>11733</v>
      </c>
      <c r="H856" t="s">
        <v>987</v>
      </c>
      <c r="I856">
        <v>33</v>
      </c>
      <c r="J856" t="s">
        <v>160</v>
      </c>
      <c r="K856" s="21">
        <v>1860718</v>
      </c>
      <c r="L856" s="21">
        <v>2252039.5</v>
      </c>
      <c r="M856" s="21">
        <v>1150799.99</v>
      </c>
      <c r="N856" s="21">
        <v>908504.2</v>
      </c>
      <c r="O856" s="21">
        <v>908504.2</v>
      </c>
      <c r="P856" s="22" t="e">
        <f>VLOOKUP(Tabela1[[#This Row],[cdsubacao]],LDO!$B$2:$D$115,3,0)</f>
        <v>#N/A</v>
      </c>
      <c r="Q856" s="22" t="str">
        <f>CONCATENATE(Tabela1[[#This Row],[cdunidadegestora]]," - ",Tabela1[[#This Row],[nmunidadegestora]])</f>
        <v>550091 - Fundo Estadual de Defesa Civil</v>
      </c>
      <c r="R856" s="22" t="str">
        <f>CONCATENATE(Tabela1[[#This Row],[cdfuncao]]," - ",Tabela1[[#This Row],[nmfuncao]])</f>
        <v>6 - Segurança Pública</v>
      </c>
      <c r="S856" s="23" t="e">
        <f>VLOOKUP(Tabela1[[#This Row],[cdsubacao]],LDO!$B$2:$E$115,4,0)</f>
        <v>#N/A</v>
      </c>
      <c r="T856" s="23" t="str">
        <f>CONCATENATE(Tabela1[[#This Row],[cdprograma]]," - ",Tabela1[[#This Row],[nmprograma]])</f>
        <v>731 - Gestão de Riscos e Redução de Desastres</v>
      </c>
    </row>
    <row r="857" spans="1:20" x14ac:dyDescent="0.25">
      <c r="A857">
        <v>450022</v>
      </c>
      <c r="B857" t="s">
        <v>358</v>
      </c>
      <c r="C857">
        <v>12</v>
      </c>
      <c r="D857" t="s">
        <v>188</v>
      </c>
      <c r="E857">
        <v>630</v>
      </c>
      <c r="F857" t="s">
        <v>359</v>
      </c>
      <c r="G857">
        <v>5320</v>
      </c>
      <c r="H857" t="s">
        <v>488</v>
      </c>
      <c r="I857">
        <v>44</v>
      </c>
      <c r="J857" t="s">
        <v>219</v>
      </c>
      <c r="K857" s="21">
        <v>450000</v>
      </c>
      <c r="L857" s="21">
        <v>2814</v>
      </c>
      <c r="M857" s="21">
        <v>2814</v>
      </c>
      <c r="N857" s="21">
        <v>2814</v>
      </c>
      <c r="O857" s="21">
        <v>2814</v>
      </c>
      <c r="P857" s="22" t="e">
        <f>VLOOKUP(Tabela1[[#This Row],[cdsubacao]],LDO!$B$2:$D$115,3,0)</f>
        <v>#N/A</v>
      </c>
      <c r="Q857" s="22" t="str">
        <f>CONCATENATE(Tabela1[[#This Row],[cdunidadegestora]]," - ",Tabela1[[#This Row],[nmunidadegestora]])</f>
        <v>450022 - Fundação Universidade do Estado de Santa Catarina</v>
      </c>
      <c r="R857" s="22" t="str">
        <f>CONCATENATE(Tabela1[[#This Row],[cdfuncao]]," - ",Tabela1[[#This Row],[nmfuncao]])</f>
        <v>12 - Educação</v>
      </c>
      <c r="S857" s="23" t="e">
        <f>VLOOKUP(Tabela1[[#This Row],[cdsubacao]],LDO!$B$2:$E$115,4,0)</f>
        <v>#N/A</v>
      </c>
      <c r="T857" s="23" t="str">
        <f>CONCATENATE(Tabela1[[#This Row],[cdprograma]]," - ",Tabela1[[#This Row],[nmprograma]])</f>
        <v>630 - Gestão do Ensino Superior</v>
      </c>
    </row>
    <row r="858" spans="1:20" x14ac:dyDescent="0.25">
      <c r="A858">
        <v>260093</v>
      </c>
      <c r="B858" t="s">
        <v>453</v>
      </c>
      <c r="C858">
        <v>8</v>
      </c>
      <c r="D858" t="s">
        <v>253</v>
      </c>
      <c r="E858">
        <v>510</v>
      </c>
      <c r="F858" t="s">
        <v>454</v>
      </c>
      <c r="G858">
        <v>2286</v>
      </c>
      <c r="H858" t="s">
        <v>988</v>
      </c>
      <c r="I858">
        <v>33</v>
      </c>
      <c r="J858" t="s">
        <v>160</v>
      </c>
      <c r="K858" s="21">
        <v>9024000</v>
      </c>
      <c r="L858" s="21">
        <v>343249.41</v>
      </c>
      <c r="M858" s="21">
        <v>177264.33</v>
      </c>
      <c r="N858" s="21">
        <v>174954.27</v>
      </c>
      <c r="O858" s="21">
        <v>174954.27</v>
      </c>
      <c r="P858" s="22" t="e">
        <f>VLOOKUP(Tabela1[[#This Row],[cdsubacao]],LDO!$B$2:$D$115,3,0)</f>
        <v>#N/A</v>
      </c>
      <c r="Q858" s="22" t="str">
        <f>CONCATENATE(Tabela1[[#This Row],[cdunidadegestora]]," - ",Tabela1[[#This Row],[nmunidadegestora]])</f>
        <v>260093 - Fundo Estadual de Assistência Social</v>
      </c>
      <c r="R858" s="22" t="str">
        <f>CONCATENATE(Tabela1[[#This Row],[cdfuncao]]," - ",Tabela1[[#This Row],[nmfuncao]])</f>
        <v>8 - Assistência Social</v>
      </c>
      <c r="S858" s="23" t="e">
        <f>VLOOKUP(Tabela1[[#This Row],[cdsubacao]],LDO!$B$2:$E$115,4,0)</f>
        <v>#N/A</v>
      </c>
      <c r="T858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859" spans="1:20" x14ac:dyDescent="0.25">
      <c r="A859">
        <v>160091</v>
      </c>
      <c r="B859" t="s">
        <v>442</v>
      </c>
      <c r="C859">
        <v>6</v>
      </c>
      <c r="D859" t="s">
        <v>182</v>
      </c>
      <c r="E859">
        <v>101</v>
      </c>
      <c r="F859" t="s">
        <v>254</v>
      </c>
      <c r="G859">
        <v>12599</v>
      </c>
      <c r="H859" t="s">
        <v>989</v>
      </c>
      <c r="I859">
        <v>44</v>
      </c>
      <c r="J859" t="s">
        <v>219</v>
      </c>
      <c r="K859" s="21">
        <v>1100000</v>
      </c>
      <c r="L859" s="21">
        <v>2119850.14</v>
      </c>
      <c r="M859" s="21">
        <v>24625.09</v>
      </c>
      <c r="N859" s="21">
        <v>24625.09</v>
      </c>
      <c r="O859" s="21">
        <v>24625.09</v>
      </c>
      <c r="P859" s="22" t="str">
        <f>VLOOKUP(Tabela1[[#This Row],[cdsubacao]],LDO!$B$2:$D$115,3,0)</f>
        <v>LDO</v>
      </c>
      <c r="Q859" s="22" t="str">
        <f>CONCATENATE(Tabela1[[#This Row],[cdunidadegestora]]," - ",Tabela1[[#This Row],[nmunidadegestora]])</f>
        <v>160091 - Fundo para Melhoria da Segurança Pública</v>
      </c>
      <c r="R859" s="22" t="str">
        <f>CONCATENATE(Tabela1[[#This Row],[cdfuncao]]," - ",Tabela1[[#This Row],[nmfuncao]])</f>
        <v>6 - Segurança Pública</v>
      </c>
      <c r="S859" s="23" t="str">
        <f>VLOOKUP(Tabela1[[#This Row],[cdsubacao]],LDO!$B$2:$E$115,4,0)</f>
        <v>12599 - Renovação da frota e equipamentos - SSP</v>
      </c>
      <c r="T859" s="23" t="str">
        <f>CONCATENATE(Tabela1[[#This Row],[cdprograma]]," - ",Tabela1[[#This Row],[nmprograma]])</f>
        <v>101 - Acelera Santa Catarina</v>
      </c>
    </row>
    <row r="860" spans="1:20" x14ac:dyDescent="0.25">
      <c r="A860">
        <v>410048</v>
      </c>
      <c r="B860" t="s">
        <v>187</v>
      </c>
      <c r="C860">
        <v>10</v>
      </c>
      <c r="D860" t="s">
        <v>158</v>
      </c>
      <c r="E860">
        <v>400</v>
      </c>
      <c r="F860" t="s">
        <v>166</v>
      </c>
      <c r="G860">
        <v>11481</v>
      </c>
      <c r="H860" t="s">
        <v>186</v>
      </c>
      <c r="I860">
        <v>33</v>
      </c>
      <c r="J860" t="s">
        <v>160</v>
      </c>
      <c r="K860" s="21">
        <v>0</v>
      </c>
      <c r="L860" s="21">
        <v>54617.37</v>
      </c>
      <c r="M860" s="21">
        <v>54617.37</v>
      </c>
      <c r="N860" s="21">
        <v>54617.37</v>
      </c>
      <c r="O860" s="21">
        <v>54617.37</v>
      </c>
      <c r="P860" s="22" t="e">
        <f>VLOOKUP(Tabela1[[#This Row],[cdsubacao]],LDO!$B$2:$D$115,3,0)</f>
        <v>#N/A</v>
      </c>
      <c r="Q860" s="22" t="str">
        <f>CONCATENATE(Tabela1[[#This Row],[cdunidadegestora]]," - ",Tabela1[[#This Row],[nmunidadegestora]])</f>
        <v>410048 - Agência de Desenvolvimento Regional de Rio do Sul</v>
      </c>
      <c r="R860" s="22" t="str">
        <f>CONCATENATE(Tabela1[[#This Row],[cdfuncao]]," - ",Tabela1[[#This Row],[nmfuncao]])</f>
        <v>10 - Saúde</v>
      </c>
      <c r="S860" s="23" t="e">
        <f>VLOOKUP(Tabela1[[#This Row],[cdsubacao]],LDO!$B$2:$E$115,4,0)</f>
        <v>#N/A</v>
      </c>
      <c r="T860" s="23" t="str">
        <f>CONCATENATE(Tabela1[[#This Row],[cdprograma]]," - ",Tabela1[[#This Row],[nmprograma]])</f>
        <v>400 - Gestão do SUS</v>
      </c>
    </row>
    <row r="861" spans="1:20" x14ac:dyDescent="0.25">
      <c r="A861">
        <v>260093</v>
      </c>
      <c r="B861" t="s">
        <v>453</v>
      </c>
      <c r="C861">
        <v>8</v>
      </c>
      <c r="D861" t="s">
        <v>253</v>
      </c>
      <c r="E861">
        <v>510</v>
      </c>
      <c r="F861" t="s">
        <v>454</v>
      </c>
      <c r="G861">
        <v>2067</v>
      </c>
      <c r="H861" t="s">
        <v>990</v>
      </c>
      <c r="I861">
        <v>33</v>
      </c>
      <c r="J861" t="s">
        <v>160</v>
      </c>
      <c r="K861" s="21">
        <v>2000000</v>
      </c>
      <c r="L861" s="21">
        <v>488000</v>
      </c>
      <c r="M861" s="21">
        <v>0</v>
      </c>
      <c r="N861" s="21">
        <v>0</v>
      </c>
      <c r="O861" s="21">
        <v>0</v>
      </c>
      <c r="P861" s="22" t="e">
        <f>VLOOKUP(Tabela1[[#This Row],[cdsubacao]],LDO!$B$2:$D$115,3,0)</f>
        <v>#N/A</v>
      </c>
      <c r="Q861" s="22" t="str">
        <f>CONCATENATE(Tabela1[[#This Row],[cdunidadegestora]]," - ",Tabela1[[#This Row],[nmunidadegestora]])</f>
        <v>260093 - Fundo Estadual de Assistência Social</v>
      </c>
      <c r="R861" s="22" t="str">
        <f>CONCATENATE(Tabela1[[#This Row],[cdfuncao]]," - ",Tabela1[[#This Row],[nmfuncao]])</f>
        <v>8 - Assistência Social</v>
      </c>
      <c r="S861" s="23" t="e">
        <f>VLOOKUP(Tabela1[[#This Row],[cdsubacao]],LDO!$B$2:$E$115,4,0)</f>
        <v>#N/A</v>
      </c>
      <c r="T861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862" spans="1:20" x14ac:dyDescent="0.25">
      <c r="A862">
        <v>160097</v>
      </c>
      <c r="B862" t="s">
        <v>181</v>
      </c>
      <c r="C862">
        <v>6</v>
      </c>
      <c r="D862" t="s">
        <v>182</v>
      </c>
      <c r="E862">
        <v>130</v>
      </c>
      <c r="F862" t="s">
        <v>208</v>
      </c>
      <c r="G862">
        <v>14446</v>
      </c>
      <c r="H862" t="s">
        <v>665</v>
      </c>
      <c r="I862">
        <v>44</v>
      </c>
      <c r="J862" t="s">
        <v>219</v>
      </c>
      <c r="K862" s="21">
        <v>0</v>
      </c>
      <c r="L862" s="21">
        <v>10593415.699999999</v>
      </c>
      <c r="M862" s="21">
        <v>10593415.699999999</v>
      </c>
      <c r="N862" s="21">
        <v>9740330.5600000005</v>
      </c>
      <c r="O862" s="21">
        <v>9740330.5600000005</v>
      </c>
      <c r="P862" s="22" t="e">
        <f>VLOOKUP(Tabela1[[#This Row],[cdsubacao]],LDO!$B$2:$D$115,3,0)</f>
        <v>#N/A</v>
      </c>
      <c r="Q862" s="22" t="str">
        <f>CONCATENATE(Tabela1[[#This Row],[cdunidadegestora]]," - ",Tabela1[[#This Row],[nmunidadegestora]])</f>
        <v>160097 - Fundo de Melhoria da Polícia Militar</v>
      </c>
      <c r="R862" s="22" t="str">
        <f>CONCATENATE(Tabela1[[#This Row],[cdfuncao]]," - ",Tabela1[[#This Row],[nmfuncao]])</f>
        <v>6 - Segurança Pública</v>
      </c>
      <c r="S862" s="23" t="e">
        <f>VLOOKUP(Tabela1[[#This Row],[cdsubacao]],LDO!$B$2:$E$115,4,0)</f>
        <v>#N/A</v>
      </c>
      <c r="T862" s="23" t="str">
        <f>CONCATENATE(Tabela1[[#This Row],[cdprograma]]," - ",Tabela1[[#This Row],[nmprograma]])</f>
        <v>130 - Conservação e Segurança Rodoviária</v>
      </c>
    </row>
    <row r="863" spans="1:20" x14ac:dyDescent="0.25">
      <c r="A863">
        <v>410045</v>
      </c>
      <c r="B863" t="s">
        <v>534</v>
      </c>
      <c r="C863">
        <v>12</v>
      </c>
      <c r="D863" t="s">
        <v>188</v>
      </c>
      <c r="E863">
        <v>625</v>
      </c>
      <c r="F863" t="s">
        <v>196</v>
      </c>
      <c r="G863">
        <v>13792</v>
      </c>
      <c r="H863" t="s">
        <v>851</v>
      </c>
      <c r="I863">
        <v>33</v>
      </c>
      <c r="J863" t="s">
        <v>160</v>
      </c>
      <c r="K863" s="21">
        <v>141360</v>
      </c>
      <c r="L863" s="21">
        <v>28743.59</v>
      </c>
      <c r="M863" s="21">
        <v>28743.59</v>
      </c>
      <c r="N863" s="21">
        <v>28743.59</v>
      </c>
      <c r="O863" s="21">
        <v>28743.59</v>
      </c>
      <c r="P863" s="22" t="e">
        <f>VLOOKUP(Tabela1[[#This Row],[cdsubacao]],LDO!$B$2:$D$115,3,0)</f>
        <v>#N/A</v>
      </c>
      <c r="Q863" s="22" t="str">
        <f>CONCATENATE(Tabela1[[#This Row],[cdunidadegestora]]," - ",Tabela1[[#This Row],[nmunidadegestora]])</f>
        <v>410045 - Agência de Desenvolvimento Regional de Videira</v>
      </c>
      <c r="R863" s="22" t="str">
        <f>CONCATENATE(Tabela1[[#This Row],[cdfuncao]]," - ",Tabela1[[#This Row],[nmfuncao]])</f>
        <v>12 - Educação</v>
      </c>
      <c r="S863" s="23" t="e">
        <f>VLOOKUP(Tabela1[[#This Row],[cdsubacao]],LDO!$B$2:$E$115,4,0)</f>
        <v>#N/A</v>
      </c>
      <c r="T863" s="23" t="str">
        <f>CONCATENATE(Tabela1[[#This Row],[cdprograma]]," - ",Tabela1[[#This Row],[nmprograma]])</f>
        <v>625 - Valorização dos Profissionais da Educação</v>
      </c>
    </row>
    <row r="864" spans="1:20" x14ac:dyDescent="0.25">
      <c r="A864">
        <v>470093</v>
      </c>
      <c r="B864" t="s">
        <v>341</v>
      </c>
      <c r="C864">
        <v>4</v>
      </c>
      <c r="D864" t="s">
        <v>169</v>
      </c>
      <c r="E864">
        <v>900</v>
      </c>
      <c r="F864" t="s">
        <v>176</v>
      </c>
      <c r="G864">
        <v>14065</v>
      </c>
      <c r="H864" t="s">
        <v>991</v>
      </c>
      <c r="I864">
        <v>33</v>
      </c>
      <c r="J864" t="s">
        <v>160</v>
      </c>
      <c r="K864" s="21">
        <v>605382</v>
      </c>
      <c r="L864" s="21">
        <v>605382</v>
      </c>
      <c r="M864" s="21">
        <v>465425</v>
      </c>
      <c r="N864" s="21">
        <v>465425</v>
      </c>
      <c r="O864" s="21">
        <v>422225</v>
      </c>
      <c r="P864" s="22" t="e">
        <f>VLOOKUP(Tabela1[[#This Row],[cdsubacao]],LDO!$B$2:$D$115,3,0)</f>
        <v>#N/A</v>
      </c>
      <c r="Q864" s="22" t="str">
        <f>CONCATENATE(Tabela1[[#This Row],[cdunidadegestora]]," - ",Tabela1[[#This Row],[nmunidadegestora]])</f>
        <v>470093 - Fundo Patrimonial</v>
      </c>
      <c r="R864" s="22" t="str">
        <f>CONCATENATE(Tabela1[[#This Row],[cdfuncao]]," - ",Tabela1[[#This Row],[nmfuncao]])</f>
        <v>4 - Administração</v>
      </c>
      <c r="S864" s="23" t="e">
        <f>VLOOKUP(Tabela1[[#This Row],[cdsubacao]],LDO!$B$2:$E$115,4,0)</f>
        <v>#N/A</v>
      </c>
      <c r="T864" s="23" t="str">
        <f>CONCATENATE(Tabela1[[#This Row],[cdprograma]]," - ",Tabela1[[#This Row],[nmprograma]])</f>
        <v>900 - Gestão Administrativa - Poder Executivo</v>
      </c>
    </row>
    <row r="865" spans="1:20" x14ac:dyDescent="0.25">
      <c r="A865">
        <v>530001</v>
      </c>
      <c r="B865" t="s">
        <v>178</v>
      </c>
      <c r="C865">
        <v>26</v>
      </c>
      <c r="D865" t="s">
        <v>179</v>
      </c>
      <c r="E865">
        <v>110</v>
      </c>
      <c r="F865" t="s">
        <v>228</v>
      </c>
      <c r="G865">
        <v>11126</v>
      </c>
      <c r="H865" t="s">
        <v>492</v>
      </c>
      <c r="I865">
        <v>33</v>
      </c>
      <c r="J865" t="s">
        <v>160</v>
      </c>
      <c r="K865" s="21">
        <v>0</v>
      </c>
      <c r="L865" s="21">
        <v>1364282.78</v>
      </c>
      <c r="M865" s="21">
        <v>1364282.78</v>
      </c>
      <c r="N865" s="21">
        <v>1364282.78</v>
      </c>
      <c r="O865" s="21">
        <v>1364282.78</v>
      </c>
      <c r="P865" s="22" t="e">
        <f>VLOOKUP(Tabela1[[#This Row],[cdsubacao]],LDO!$B$2:$D$115,3,0)</f>
        <v>#N/A</v>
      </c>
      <c r="Q865" s="22" t="str">
        <f>CONCATENATE(Tabela1[[#This Row],[cdunidadegestora]]," - ",Tabela1[[#This Row],[nmunidadegestora]])</f>
        <v>530001 - Secretaria de Estado da Infraestrutura e Mobilidade</v>
      </c>
      <c r="R865" s="22" t="str">
        <f>CONCATENATE(Tabela1[[#This Row],[cdfuncao]]," - ",Tabela1[[#This Row],[nmfuncao]])</f>
        <v>26 - Transporte</v>
      </c>
      <c r="S865" s="23" t="e">
        <f>VLOOKUP(Tabela1[[#This Row],[cdsubacao]],LDO!$B$2:$E$115,4,0)</f>
        <v>#N/A</v>
      </c>
      <c r="T865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866" spans="1:20" x14ac:dyDescent="0.25">
      <c r="A866">
        <v>440022</v>
      </c>
      <c r="B866" t="s">
        <v>412</v>
      </c>
      <c r="C866">
        <v>20</v>
      </c>
      <c r="D866" t="s">
        <v>203</v>
      </c>
      <c r="E866">
        <v>315</v>
      </c>
      <c r="F866" t="s">
        <v>413</v>
      </c>
      <c r="G866">
        <v>1919</v>
      </c>
      <c r="H866" t="s">
        <v>992</v>
      </c>
      <c r="I866">
        <v>33</v>
      </c>
      <c r="J866" t="s">
        <v>160</v>
      </c>
      <c r="K866" s="21">
        <v>100000</v>
      </c>
      <c r="L866" s="21">
        <v>100000</v>
      </c>
      <c r="M866" s="21">
        <v>1384.8</v>
      </c>
      <c r="N866" s="21">
        <v>1384.8</v>
      </c>
      <c r="O866" s="21">
        <v>1384.8</v>
      </c>
      <c r="P866" s="22" t="e">
        <f>VLOOKUP(Tabela1[[#This Row],[cdsubacao]],LDO!$B$2:$D$115,3,0)</f>
        <v>#N/A</v>
      </c>
      <c r="Q866" s="22" t="str">
        <f>CONCATENATE(Tabela1[[#This Row],[cdunidadegestora]]," - ",Tabela1[[#This Row],[nmunidadegestora]])</f>
        <v>440022 - Companhia Integrada de Desenvolvimento Agrícola de Santa Catarina</v>
      </c>
      <c r="R866" s="22" t="str">
        <f>CONCATENATE(Tabela1[[#This Row],[cdfuncao]]," - ",Tabela1[[#This Row],[nmfuncao]])</f>
        <v>20 - Agricultura</v>
      </c>
      <c r="S866" s="23" t="e">
        <f>VLOOKUP(Tabela1[[#This Row],[cdsubacao]],LDO!$B$2:$E$115,4,0)</f>
        <v>#N/A</v>
      </c>
      <c r="T866" s="23" t="str">
        <f>CONCATENATE(Tabela1[[#This Row],[cdprograma]]," - ",Tabela1[[#This Row],[nmprograma]])</f>
        <v>315 - Defesa Sanitária Agropecuária</v>
      </c>
    </row>
    <row r="867" spans="1:20" x14ac:dyDescent="0.25">
      <c r="A867">
        <v>540091</v>
      </c>
      <c r="B867" t="s">
        <v>325</v>
      </c>
      <c r="C867">
        <v>14</v>
      </c>
      <c r="D867" t="s">
        <v>216</v>
      </c>
      <c r="E867">
        <v>750</v>
      </c>
      <c r="F867" t="s">
        <v>417</v>
      </c>
      <c r="G867">
        <v>11044</v>
      </c>
      <c r="H867" t="s">
        <v>621</v>
      </c>
      <c r="I867">
        <v>44</v>
      </c>
      <c r="J867" t="s">
        <v>219</v>
      </c>
      <c r="K867" s="21">
        <v>0</v>
      </c>
      <c r="L867" s="21">
        <v>32861.75</v>
      </c>
      <c r="M867" s="21">
        <v>32861.75</v>
      </c>
      <c r="N867" s="21">
        <v>32861.75</v>
      </c>
      <c r="O867" s="21">
        <v>32861.75</v>
      </c>
      <c r="P867" s="22" t="e">
        <f>VLOOKUP(Tabela1[[#This Row],[cdsubacao]],LDO!$B$2:$D$115,3,0)</f>
        <v>#N/A</v>
      </c>
      <c r="Q867" s="22" t="str">
        <f>CONCATENATE(Tabela1[[#This Row],[cdunidadegestora]]," - ",Tabela1[[#This Row],[nmunidadegestora]])</f>
        <v>540091 - Fundo Rotativo da Penitenciária  Industrial de Joinville</v>
      </c>
      <c r="R867" s="22" t="str">
        <f>CONCATENATE(Tabela1[[#This Row],[cdfuncao]]," - ",Tabela1[[#This Row],[nmfuncao]])</f>
        <v>14 - Direitos da Cidadania</v>
      </c>
      <c r="S867" s="23" t="e">
        <f>VLOOKUP(Tabela1[[#This Row],[cdsubacao]],LDO!$B$2:$E$115,4,0)</f>
        <v>#N/A</v>
      </c>
      <c r="T867" s="23" t="str">
        <f>CONCATENATE(Tabela1[[#This Row],[cdprograma]]," - ",Tabela1[[#This Row],[nmprograma]])</f>
        <v>750 - Expansão e Modernização do Sistema Prisional e Socioeducativo</v>
      </c>
    </row>
    <row r="868" spans="1:20" x14ac:dyDescent="0.25">
      <c r="A868">
        <v>520001</v>
      </c>
      <c r="B868" t="s">
        <v>291</v>
      </c>
      <c r="C868">
        <v>4</v>
      </c>
      <c r="D868" t="s">
        <v>169</v>
      </c>
      <c r="E868">
        <v>900</v>
      </c>
      <c r="F868" t="s">
        <v>176</v>
      </c>
      <c r="G868">
        <v>11336</v>
      </c>
      <c r="H868" t="s">
        <v>595</v>
      </c>
      <c r="I868">
        <v>44</v>
      </c>
      <c r="J868" t="s">
        <v>219</v>
      </c>
      <c r="K868" s="21">
        <v>25000</v>
      </c>
      <c r="L868" s="21">
        <v>177067.92</v>
      </c>
      <c r="M868" s="21">
        <v>177067.92</v>
      </c>
      <c r="N868" s="21">
        <v>0</v>
      </c>
      <c r="O868" s="21">
        <v>0</v>
      </c>
      <c r="P868" s="22" t="e">
        <f>VLOOKUP(Tabela1[[#This Row],[cdsubacao]],LDO!$B$2:$D$115,3,0)</f>
        <v>#N/A</v>
      </c>
      <c r="Q868" s="22" t="str">
        <f>CONCATENATE(Tabela1[[#This Row],[cdunidadegestora]]," - ",Tabela1[[#This Row],[nmunidadegestora]])</f>
        <v>520001 - Secretaria de Estado da Fazenda</v>
      </c>
      <c r="R868" s="22" t="str">
        <f>CONCATENATE(Tabela1[[#This Row],[cdfuncao]]," - ",Tabela1[[#This Row],[nmfuncao]])</f>
        <v>4 - Administração</v>
      </c>
      <c r="S868" s="23" t="e">
        <f>VLOOKUP(Tabela1[[#This Row],[cdsubacao]],LDO!$B$2:$E$115,4,0)</f>
        <v>#N/A</v>
      </c>
      <c r="T868" s="23" t="str">
        <f>CONCATENATE(Tabela1[[#This Row],[cdprograma]]," - ",Tabela1[[#This Row],[nmprograma]])</f>
        <v>900 - Gestão Administrativa - Poder Executivo</v>
      </c>
    </row>
    <row r="869" spans="1:20" x14ac:dyDescent="0.25">
      <c r="A869">
        <v>270092</v>
      </c>
      <c r="B869" t="s">
        <v>427</v>
      </c>
      <c r="C869">
        <v>18</v>
      </c>
      <c r="D869" t="s">
        <v>192</v>
      </c>
      <c r="E869">
        <v>350</v>
      </c>
      <c r="F869" t="s">
        <v>282</v>
      </c>
      <c r="G869">
        <v>11834</v>
      </c>
      <c r="H869" t="s">
        <v>993</v>
      </c>
      <c r="I869">
        <v>44</v>
      </c>
      <c r="J869" t="s">
        <v>219</v>
      </c>
      <c r="K869" s="21">
        <v>150000</v>
      </c>
      <c r="L869" s="21">
        <v>18351.5</v>
      </c>
      <c r="M869" s="21">
        <v>18351.5</v>
      </c>
      <c r="N869" s="21">
        <v>18351.5</v>
      </c>
      <c r="O869" s="21">
        <v>18351.5</v>
      </c>
      <c r="P869" s="22" t="e">
        <f>VLOOKUP(Tabela1[[#This Row],[cdsubacao]],LDO!$B$2:$D$115,3,0)</f>
        <v>#N/A</v>
      </c>
      <c r="Q869" s="22" t="str">
        <f>CONCATENATE(Tabela1[[#This Row],[cdunidadegestora]]," - ",Tabela1[[#This Row],[nmunidadegestora]])</f>
        <v>270092 - Fundo Estadual de Recursos Hídricos</v>
      </c>
      <c r="R869" s="22" t="str">
        <f>CONCATENATE(Tabela1[[#This Row],[cdfuncao]]," - ",Tabela1[[#This Row],[nmfuncao]])</f>
        <v>18 - Gestão Ambiental</v>
      </c>
      <c r="S869" s="23" t="e">
        <f>VLOOKUP(Tabela1[[#This Row],[cdsubacao]],LDO!$B$2:$E$115,4,0)</f>
        <v>#N/A</v>
      </c>
      <c r="T869" s="23" t="str">
        <f>CONCATENATE(Tabela1[[#This Row],[cdprograma]]," - ",Tabela1[[#This Row],[nmprograma]])</f>
        <v>350 - Gestão dos Recursos Hídricos</v>
      </c>
    </row>
    <row r="870" spans="1:20" x14ac:dyDescent="0.25">
      <c r="A870">
        <v>550001</v>
      </c>
      <c r="B870" t="s">
        <v>683</v>
      </c>
      <c r="C870">
        <v>6</v>
      </c>
      <c r="D870" t="s">
        <v>182</v>
      </c>
      <c r="E870">
        <v>900</v>
      </c>
      <c r="F870" t="s">
        <v>176</v>
      </c>
      <c r="G870">
        <v>12989</v>
      </c>
      <c r="H870" t="s">
        <v>882</v>
      </c>
      <c r="I870">
        <v>33</v>
      </c>
      <c r="J870" t="s">
        <v>160</v>
      </c>
      <c r="K870" s="21">
        <v>0</v>
      </c>
      <c r="L870" s="21">
        <v>464.41</v>
      </c>
      <c r="M870" s="21">
        <v>464.41</v>
      </c>
      <c r="N870" s="21">
        <v>464.41</v>
      </c>
      <c r="O870" s="21">
        <v>464.41</v>
      </c>
      <c r="P870" s="22" t="e">
        <f>VLOOKUP(Tabela1[[#This Row],[cdsubacao]],LDO!$B$2:$D$115,3,0)</f>
        <v>#N/A</v>
      </c>
      <c r="Q870" s="22" t="str">
        <f>CONCATENATE(Tabela1[[#This Row],[cdunidadegestora]]," - ",Tabela1[[#This Row],[nmunidadegestora]])</f>
        <v>550001 - Defesa Civil</v>
      </c>
      <c r="R870" s="22" t="str">
        <f>CONCATENATE(Tabela1[[#This Row],[cdfuncao]]," - ",Tabela1[[#This Row],[nmfuncao]])</f>
        <v>6 - Segurança Pública</v>
      </c>
      <c r="S870" s="23" t="e">
        <f>VLOOKUP(Tabela1[[#This Row],[cdsubacao]],LDO!$B$2:$E$115,4,0)</f>
        <v>#N/A</v>
      </c>
      <c r="T870" s="23" t="str">
        <f>CONCATENATE(Tabela1[[#This Row],[cdprograma]]," - ",Tabela1[[#This Row],[nmprograma]])</f>
        <v>900 - Gestão Administrativa - Poder Executivo</v>
      </c>
    </row>
    <row r="871" spans="1:20" x14ac:dyDescent="0.25">
      <c r="A871">
        <v>520030</v>
      </c>
      <c r="B871" t="s">
        <v>403</v>
      </c>
      <c r="C871">
        <v>4</v>
      </c>
      <c r="D871" t="s">
        <v>169</v>
      </c>
      <c r="E871">
        <v>830</v>
      </c>
      <c r="F871" t="s">
        <v>575</v>
      </c>
      <c r="G871">
        <v>14932</v>
      </c>
      <c r="H871" t="s">
        <v>648</v>
      </c>
      <c r="I871">
        <v>33</v>
      </c>
      <c r="J871" t="s">
        <v>160</v>
      </c>
      <c r="K871" s="21">
        <v>0</v>
      </c>
      <c r="L871" s="21">
        <v>14640</v>
      </c>
      <c r="M871" s="21">
        <v>14640</v>
      </c>
      <c r="N871" s="21">
        <v>13600</v>
      </c>
      <c r="O871" s="21">
        <v>13600</v>
      </c>
      <c r="P871" s="22" t="e">
        <f>VLOOKUP(Tabela1[[#This Row],[cdsubacao]],LDO!$B$2:$D$115,3,0)</f>
        <v>#N/A</v>
      </c>
      <c r="Q871" s="22" t="str">
        <f>CONCATENATE(Tabela1[[#This Row],[cdunidadegestora]]," - ",Tabela1[[#This Row],[nmunidadegestora]])</f>
        <v>520030 - Fundação Escola de Governo - ENA</v>
      </c>
      <c r="R871" s="22" t="str">
        <f>CONCATENATE(Tabela1[[#This Row],[cdfuncao]]," - ",Tabela1[[#This Row],[nmfuncao]])</f>
        <v>4 - Administração</v>
      </c>
      <c r="S871" s="23" t="e">
        <f>VLOOKUP(Tabela1[[#This Row],[cdsubacao]],LDO!$B$2:$E$115,4,0)</f>
        <v>#N/A</v>
      </c>
      <c r="T871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872" spans="1:20" x14ac:dyDescent="0.25">
      <c r="A872">
        <v>270092</v>
      </c>
      <c r="B872" t="s">
        <v>427</v>
      </c>
      <c r="C872">
        <v>18</v>
      </c>
      <c r="D872" t="s">
        <v>192</v>
      </c>
      <c r="E872">
        <v>350</v>
      </c>
      <c r="F872" t="s">
        <v>282</v>
      </c>
      <c r="G872">
        <v>7658</v>
      </c>
      <c r="H872" t="s">
        <v>731</v>
      </c>
      <c r="I872">
        <v>33</v>
      </c>
      <c r="J872" t="s">
        <v>160</v>
      </c>
      <c r="K872" s="21">
        <v>2675200</v>
      </c>
      <c r="L872" s="21">
        <v>1248187.52</v>
      </c>
      <c r="M872" s="21">
        <v>376281.74</v>
      </c>
      <c r="N872" s="21">
        <v>376281.74</v>
      </c>
      <c r="O872" s="21">
        <v>376281.74</v>
      </c>
      <c r="P872" s="22" t="str">
        <f>VLOOKUP(Tabela1[[#This Row],[cdsubacao]],LDO!$B$2:$D$115,3,0)</f>
        <v>LDO</v>
      </c>
      <c r="Q872" s="22" t="str">
        <f>CONCATENATE(Tabela1[[#This Row],[cdunidadegestora]]," - ",Tabela1[[#This Row],[nmunidadegestora]])</f>
        <v>270092 - Fundo Estadual de Recursos Hídricos</v>
      </c>
      <c r="R872" s="22" t="str">
        <f>CONCATENATE(Tabela1[[#This Row],[cdfuncao]]," - ",Tabela1[[#This Row],[nmfuncao]])</f>
        <v>18 - Gestão Ambiental</v>
      </c>
      <c r="S872" s="23" t="str">
        <f>VLOOKUP(Tabela1[[#This Row],[cdsubacao]],LDO!$B$2:$E$115,4,0)</f>
        <v>7658 - Fortalecimento dos comitês de gerenciamento de bacias hidrográficas - SDS</v>
      </c>
      <c r="T872" s="23" t="str">
        <f>CONCATENATE(Tabela1[[#This Row],[cdprograma]]," - ",Tabela1[[#This Row],[nmprograma]])</f>
        <v>350 - Gestão dos Recursos Hídricos</v>
      </c>
    </row>
    <row r="873" spans="1:20" x14ac:dyDescent="0.25">
      <c r="A873">
        <v>270029</v>
      </c>
      <c r="B873" t="s">
        <v>755</v>
      </c>
      <c r="C873">
        <v>4</v>
      </c>
      <c r="D873" t="s">
        <v>169</v>
      </c>
      <c r="E873">
        <v>950</v>
      </c>
      <c r="F873" t="s">
        <v>756</v>
      </c>
      <c r="G873">
        <v>13013</v>
      </c>
      <c r="H873" t="s">
        <v>994</v>
      </c>
      <c r="I873">
        <v>44</v>
      </c>
      <c r="J873" t="s">
        <v>219</v>
      </c>
      <c r="K873" s="21">
        <v>0</v>
      </c>
      <c r="L873" s="21">
        <v>250000</v>
      </c>
      <c r="M873" s="21">
        <v>53876.55</v>
      </c>
      <c r="N873" s="21">
        <v>53876.55</v>
      </c>
      <c r="O873" s="21">
        <v>53876.55</v>
      </c>
      <c r="P873" s="22" t="e">
        <f>VLOOKUP(Tabela1[[#This Row],[cdsubacao]],LDO!$B$2:$D$115,3,0)</f>
        <v>#N/A</v>
      </c>
      <c r="Q873" s="22" t="str">
        <f>CONCATENATE(Tabela1[[#This Row],[cdunidadegestora]]," - ",Tabela1[[#This Row],[nmunidadegestora]])</f>
        <v>270029 - Agência de Regulação de Serviços Públicos de Santa Catarina - Aresc</v>
      </c>
      <c r="R873" s="22" t="str">
        <f>CONCATENATE(Tabela1[[#This Row],[cdfuncao]]," - ",Tabela1[[#This Row],[nmfuncao]])</f>
        <v>4 - Administração</v>
      </c>
      <c r="S873" s="23" t="e">
        <f>VLOOKUP(Tabela1[[#This Row],[cdsubacao]],LDO!$B$2:$E$115,4,0)</f>
        <v>#N/A</v>
      </c>
      <c r="T873" s="23" t="str">
        <f>CONCATENATE(Tabela1[[#This Row],[cdprograma]]," - ",Tabela1[[#This Row],[nmprograma]])</f>
        <v>950 - Defesa dos Interesses Sociais</v>
      </c>
    </row>
    <row r="874" spans="1:20" x14ac:dyDescent="0.25">
      <c r="A874">
        <v>480091</v>
      </c>
      <c r="B874" t="s">
        <v>157</v>
      </c>
      <c r="C874">
        <v>10</v>
      </c>
      <c r="D874" t="s">
        <v>158</v>
      </c>
      <c r="E874">
        <v>430</v>
      </c>
      <c r="F874" t="s">
        <v>159</v>
      </c>
      <c r="G874">
        <v>13321</v>
      </c>
      <c r="H874" t="s">
        <v>995</v>
      </c>
      <c r="I874">
        <v>44</v>
      </c>
      <c r="J874" t="s">
        <v>219</v>
      </c>
      <c r="K874" s="21">
        <v>100000</v>
      </c>
      <c r="L874" s="21">
        <v>0</v>
      </c>
      <c r="M874" s="21">
        <v>0</v>
      </c>
      <c r="N874" s="21">
        <v>0</v>
      </c>
      <c r="O874" s="21">
        <v>0</v>
      </c>
      <c r="P874" s="22" t="e">
        <f>VLOOKUP(Tabela1[[#This Row],[cdsubacao]],LDO!$B$2:$D$115,3,0)</f>
        <v>#N/A</v>
      </c>
      <c r="Q874" s="22" t="str">
        <f>CONCATENATE(Tabela1[[#This Row],[cdunidadegestora]]," - ",Tabela1[[#This Row],[nmunidadegestora]])</f>
        <v>480091 - Fundo Estadual de Saúde</v>
      </c>
      <c r="R874" s="22" t="str">
        <f>CONCATENATE(Tabela1[[#This Row],[cdfuncao]]," - ",Tabela1[[#This Row],[nmfuncao]])</f>
        <v>10 - Saúde</v>
      </c>
      <c r="S874" s="23" t="e">
        <f>VLOOKUP(Tabela1[[#This Row],[cdsubacao]],LDO!$B$2:$E$115,4,0)</f>
        <v>#N/A</v>
      </c>
      <c r="T874" s="23" t="str">
        <f>CONCATENATE(Tabela1[[#This Row],[cdprograma]]," - ",Tabela1[[#This Row],[nmprograma]])</f>
        <v>430 - Atenção de Média e Alta Complexidade Ambulatorial e Hospitalar</v>
      </c>
    </row>
    <row r="875" spans="1:20" x14ac:dyDescent="0.25">
      <c r="A875">
        <v>530025</v>
      </c>
      <c r="B875" t="s">
        <v>238</v>
      </c>
      <c r="C875">
        <v>18</v>
      </c>
      <c r="D875" t="s">
        <v>192</v>
      </c>
      <c r="E875">
        <v>145</v>
      </c>
      <c r="F875" t="s">
        <v>381</v>
      </c>
      <c r="G875">
        <v>239</v>
      </c>
      <c r="H875" t="s">
        <v>996</v>
      </c>
      <c r="I875">
        <v>44</v>
      </c>
      <c r="J875" t="s">
        <v>219</v>
      </c>
      <c r="K875" s="21">
        <v>500000</v>
      </c>
      <c r="L875" s="21">
        <v>0</v>
      </c>
      <c r="M875" s="21">
        <v>0</v>
      </c>
      <c r="N875" s="21">
        <v>0</v>
      </c>
      <c r="O875" s="21">
        <v>0</v>
      </c>
      <c r="P875" s="22" t="e">
        <f>VLOOKUP(Tabela1[[#This Row],[cdsubacao]],LDO!$B$2:$D$115,3,0)</f>
        <v>#N/A</v>
      </c>
      <c r="Q875" s="22" t="str">
        <f>CONCATENATE(Tabela1[[#This Row],[cdunidadegestora]]," - ",Tabela1[[#This Row],[nmunidadegestora]])</f>
        <v>530025 - Departamento Estadual de Infraestrutura</v>
      </c>
      <c r="R875" s="22" t="str">
        <f>CONCATENATE(Tabela1[[#This Row],[cdfuncao]]," - ",Tabela1[[#This Row],[nmfuncao]])</f>
        <v>18 - Gestão Ambiental</v>
      </c>
      <c r="S875" s="23" t="e">
        <f>VLOOKUP(Tabela1[[#This Row],[cdsubacao]],LDO!$B$2:$E$115,4,0)</f>
        <v>#N/A</v>
      </c>
      <c r="T875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876" spans="1:20" x14ac:dyDescent="0.25">
      <c r="A876">
        <v>480091</v>
      </c>
      <c r="B876" t="s">
        <v>157</v>
      </c>
      <c r="C876">
        <v>10</v>
      </c>
      <c r="D876" t="s">
        <v>158</v>
      </c>
      <c r="E876">
        <v>430</v>
      </c>
      <c r="F876" t="s">
        <v>159</v>
      </c>
      <c r="G876">
        <v>13319</v>
      </c>
      <c r="H876" t="s">
        <v>997</v>
      </c>
      <c r="I876">
        <v>44</v>
      </c>
      <c r="J876" t="s">
        <v>219</v>
      </c>
      <c r="K876" s="21">
        <v>100000</v>
      </c>
      <c r="L876" s="21">
        <v>0</v>
      </c>
      <c r="M876" s="21">
        <v>0</v>
      </c>
      <c r="N876" s="21">
        <v>0</v>
      </c>
      <c r="O876" s="21">
        <v>0</v>
      </c>
      <c r="P876" s="22" t="e">
        <f>VLOOKUP(Tabela1[[#This Row],[cdsubacao]],LDO!$B$2:$D$115,3,0)</f>
        <v>#N/A</v>
      </c>
      <c r="Q876" s="22" t="str">
        <f>CONCATENATE(Tabela1[[#This Row],[cdunidadegestora]]," - ",Tabela1[[#This Row],[nmunidadegestora]])</f>
        <v>480091 - Fundo Estadual de Saúde</v>
      </c>
      <c r="R876" s="22" t="str">
        <f>CONCATENATE(Tabela1[[#This Row],[cdfuncao]]," - ",Tabela1[[#This Row],[nmfuncao]])</f>
        <v>10 - Saúde</v>
      </c>
      <c r="S876" s="23" t="e">
        <f>VLOOKUP(Tabela1[[#This Row],[cdsubacao]],LDO!$B$2:$E$115,4,0)</f>
        <v>#N/A</v>
      </c>
      <c r="T876" s="23" t="str">
        <f>CONCATENATE(Tabela1[[#This Row],[cdprograma]]," - ",Tabela1[[#This Row],[nmprograma]])</f>
        <v>430 - Atenção de Média e Alta Complexidade Ambulatorial e Hospitalar</v>
      </c>
    </row>
    <row r="877" spans="1:20" x14ac:dyDescent="0.25">
      <c r="A877">
        <v>410059</v>
      </c>
      <c r="B877" t="s">
        <v>408</v>
      </c>
      <c r="C877">
        <v>4</v>
      </c>
      <c r="D877" t="s">
        <v>169</v>
      </c>
      <c r="E877">
        <v>900</v>
      </c>
      <c r="F877" t="s">
        <v>176</v>
      </c>
      <c r="G877">
        <v>13956</v>
      </c>
      <c r="H877" t="s">
        <v>874</v>
      </c>
      <c r="I877">
        <v>33</v>
      </c>
      <c r="J877" t="s">
        <v>160</v>
      </c>
      <c r="K877" s="21">
        <v>20000</v>
      </c>
      <c r="L877" s="21">
        <v>0</v>
      </c>
      <c r="M877" s="21">
        <v>0</v>
      </c>
      <c r="N877" s="21">
        <v>0</v>
      </c>
      <c r="O877" s="21">
        <v>0</v>
      </c>
      <c r="P877" s="22" t="e">
        <f>VLOOKUP(Tabela1[[#This Row],[cdsubacao]],LDO!$B$2:$D$115,3,0)</f>
        <v>#N/A</v>
      </c>
      <c r="Q877" s="22" t="str">
        <f>CONCATENATE(Tabela1[[#This Row],[cdunidadegestora]]," - ",Tabela1[[#This Row],[nmunidadegestora]])</f>
        <v>410059 - Agência de Desenvolvimento Regional de Jaraguá do Sul</v>
      </c>
      <c r="R877" s="22" t="str">
        <f>CONCATENATE(Tabela1[[#This Row],[cdfuncao]]," - ",Tabela1[[#This Row],[nmfuncao]])</f>
        <v>4 - Administração</v>
      </c>
      <c r="S877" s="23" t="e">
        <f>VLOOKUP(Tabela1[[#This Row],[cdsubacao]],LDO!$B$2:$E$115,4,0)</f>
        <v>#N/A</v>
      </c>
      <c r="T877" s="23" t="str">
        <f>CONCATENATE(Tabela1[[#This Row],[cdprograma]]," - ",Tabela1[[#This Row],[nmprograma]])</f>
        <v>900 - Gestão Administrativa - Poder Executivo</v>
      </c>
    </row>
    <row r="878" spans="1:20" x14ac:dyDescent="0.25">
      <c r="A878">
        <v>410056</v>
      </c>
      <c r="B878" t="s">
        <v>223</v>
      </c>
      <c r="C878">
        <v>4</v>
      </c>
      <c r="D878" t="s">
        <v>169</v>
      </c>
      <c r="E878">
        <v>900</v>
      </c>
      <c r="F878" t="s">
        <v>176</v>
      </c>
      <c r="G878">
        <v>13816</v>
      </c>
      <c r="H878" t="s">
        <v>998</v>
      </c>
      <c r="I878">
        <v>44</v>
      </c>
      <c r="J878" t="s">
        <v>219</v>
      </c>
      <c r="K878" s="21">
        <v>20000</v>
      </c>
      <c r="L878" s="21">
        <v>2655</v>
      </c>
      <c r="M878" s="21">
        <v>2655</v>
      </c>
      <c r="N878" s="21">
        <v>2655</v>
      </c>
      <c r="O878" s="21">
        <v>2655</v>
      </c>
      <c r="P878" s="22" t="e">
        <f>VLOOKUP(Tabela1[[#This Row],[cdsubacao]],LDO!$B$2:$D$115,3,0)</f>
        <v>#N/A</v>
      </c>
      <c r="Q878" s="22" t="str">
        <f>CONCATENATE(Tabela1[[#This Row],[cdunidadegestora]]," - ",Tabela1[[#This Row],[nmunidadegestora]])</f>
        <v>410056 - Agência de Desenvolvimento Regional de Criciúma</v>
      </c>
      <c r="R878" s="22" t="str">
        <f>CONCATENATE(Tabela1[[#This Row],[cdfuncao]]," - ",Tabela1[[#This Row],[nmfuncao]])</f>
        <v>4 - Administração</v>
      </c>
      <c r="S878" s="23" t="e">
        <f>VLOOKUP(Tabela1[[#This Row],[cdsubacao]],LDO!$B$2:$E$115,4,0)</f>
        <v>#N/A</v>
      </c>
      <c r="T878" s="23" t="str">
        <f>CONCATENATE(Tabela1[[#This Row],[cdprograma]]," - ",Tabela1[[#This Row],[nmprograma]])</f>
        <v>900 - Gestão Administrativa - Poder Executivo</v>
      </c>
    </row>
    <row r="879" spans="1:20" x14ac:dyDescent="0.25">
      <c r="A879">
        <v>520001</v>
      </c>
      <c r="B879" t="s">
        <v>291</v>
      </c>
      <c r="C879">
        <v>4</v>
      </c>
      <c r="D879" t="s">
        <v>169</v>
      </c>
      <c r="E879">
        <v>830</v>
      </c>
      <c r="F879" t="s">
        <v>575</v>
      </c>
      <c r="G879">
        <v>9488</v>
      </c>
      <c r="H879" t="s">
        <v>999</v>
      </c>
      <c r="I879">
        <v>33</v>
      </c>
      <c r="J879" t="s">
        <v>160</v>
      </c>
      <c r="K879" s="21">
        <v>65000</v>
      </c>
      <c r="L879" s="21">
        <v>0</v>
      </c>
      <c r="M879" s="21">
        <v>0</v>
      </c>
      <c r="N879" s="21">
        <v>0</v>
      </c>
      <c r="O879" s="21">
        <v>0</v>
      </c>
      <c r="P879" s="22" t="e">
        <f>VLOOKUP(Tabela1[[#This Row],[cdsubacao]],LDO!$B$2:$D$115,3,0)</f>
        <v>#N/A</v>
      </c>
      <c r="Q879" s="22" t="str">
        <f>CONCATENATE(Tabela1[[#This Row],[cdunidadegestora]]," - ",Tabela1[[#This Row],[nmunidadegestora]])</f>
        <v>520001 - Secretaria de Estado da Fazenda</v>
      </c>
      <c r="R879" s="22" t="str">
        <f>CONCATENATE(Tabela1[[#This Row],[cdfuncao]]," - ",Tabela1[[#This Row],[nmfuncao]])</f>
        <v>4 - Administração</v>
      </c>
      <c r="S879" s="23" t="e">
        <f>VLOOKUP(Tabela1[[#This Row],[cdsubacao]],LDO!$B$2:$E$115,4,0)</f>
        <v>#N/A</v>
      </c>
      <c r="T879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880" spans="1:20" x14ac:dyDescent="0.25">
      <c r="A880">
        <v>520092</v>
      </c>
      <c r="B880" t="s">
        <v>667</v>
      </c>
      <c r="C880">
        <v>4</v>
      </c>
      <c r="D880" t="s">
        <v>169</v>
      </c>
      <c r="E880">
        <v>830</v>
      </c>
      <c r="F880" t="s">
        <v>575</v>
      </c>
      <c r="G880">
        <v>14246</v>
      </c>
      <c r="H880" t="s">
        <v>1000</v>
      </c>
      <c r="I880">
        <v>33</v>
      </c>
      <c r="J880" t="s">
        <v>160</v>
      </c>
      <c r="K880" s="21">
        <v>1000000</v>
      </c>
      <c r="L880" s="21">
        <v>1000000</v>
      </c>
      <c r="M880" s="21">
        <v>0</v>
      </c>
      <c r="N880" s="21">
        <v>0</v>
      </c>
      <c r="O880" s="21">
        <v>0</v>
      </c>
      <c r="P880" s="22" t="e">
        <f>VLOOKUP(Tabela1[[#This Row],[cdsubacao]],LDO!$B$2:$D$115,3,0)</f>
        <v>#N/A</v>
      </c>
      <c r="Q880" s="22" t="str">
        <f>CONCATENATE(Tabela1[[#This Row],[cdunidadegestora]]," - ",Tabela1[[#This Row],[nmunidadegestora]])</f>
        <v>520092 - Fundo de Esforço Fiscal</v>
      </c>
      <c r="R880" s="22" t="str">
        <f>CONCATENATE(Tabela1[[#This Row],[cdfuncao]]," - ",Tabela1[[#This Row],[nmfuncao]])</f>
        <v>4 - Administração</v>
      </c>
      <c r="S880" s="23" t="e">
        <f>VLOOKUP(Tabela1[[#This Row],[cdsubacao]],LDO!$B$2:$E$115,4,0)</f>
        <v>#N/A</v>
      </c>
      <c r="T880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881" spans="1:20" x14ac:dyDescent="0.25">
      <c r="A881">
        <v>410045</v>
      </c>
      <c r="B881" t="s">
        <v>534</v>
      </c>
      <c r="C881">
        <v>4</v>
      </c>
      <c r="D881" t="s">
        <v>169</v>
      </c>
      <c r="E881">
        <v>850</v>
      </c>
      <c r="F881" t="s">
        <v>163</v>
      </c>
      <c r="G881">
        <v>13780</v>
      </c>
      <c r="H881" t="s">
        <v>1001</v>
      </c>
      <c r="I881">
        <v>33</v>
      </c>
      <c r="J881" t="s">
        <v>160</v>
      </c>
      <c r="K881" s="21">
        <v>20370</v>
      </c>
      <c r="L881" s="21">
        <v>0</v>
      </c>
      <c r="M881" s="21">
        <v>0</v>
      </c>
      <c r="N881" s="21">
        <v>0</v>
      </c>
      <c r="O881" s="21">
        <v>0</v>
      </c>
      <c r="P881" s="22" t="e">
        <f>VLOOKUP(Tabela1[[#This Row],[cdsubacao]],LDO!$B$2:$D$115,3,0)</f>
        <v>#N/A</v>
      </c>
      <c r="Q881" s="22" t="str">
        <f>CONCATENATE(Tabela1[[#This Row],[cdunidadegestora]]," - ",Tabela1[[#This Row],[nmunidadegestora]])</f>
        <v>410045 - Agência de Desenvolvimento Regional de Videira</v>
      </c>
      <c r="R881" s="22" t="str">
        <f>CONCATENATE(Tabela1[[#This Row],[cdfuncao]]," - ",Tabela1[[#This Row],[nmfuncao]])</f>
        <v>4 - Administração</v>
      </c>
      <c r="S881" s="23" t="e">
        <f>VLOOKUP(Tabela1[[#This Row],[cdsubacao]],LDO!$B$2:$E$115,4,0)</f>
        <v>#N/A</v>
      </c>
      <c r="T88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82" spans="1:20" x14ac:dyDescent="0.25">
      <c r="A882">
        <v>480091</v>
      </c>
      <c r="B882" t="s">
        <v>157</v>
      </c>
      <c r="C882">
        <v>10</v>
      </c>
      <c r="D882" t="s">
        <v>158</v>
      </c>
      <c r="E882">
        <v>430</v>
      </c>
      <c r="F882" t="s">
        <v>159</v>
      </c>
      <c r="G882">
        <v>12886</v>
      </c>
      <c r="H882" t="s">
        <v>1002</v>
      </c>
      <c r="I882">
        <v>44</v>
      </c>
      <c r="J882" t="s">
        <v>219</v>
      </c>
      <c r="K882" s="21">
        <v>100000</v>
      </c>
      <c r="L882" s="21">
        <v>0</v>
      </c>
      <c r="M882" s="21">
        <v>0</v>
      </c>
      <c r="N882" s="21">
        <v>0</v>
      </c>
      <c r="O882" s="21">
        <v>0</v>
      </c>
      <c r="P882" s="22" t="e">
        <f>VLOOKUP(Tabela1[[#This Row],[cdsubacao]],LDO!$B$2:$D$115,3,0)</f>
        <v>#N/A</v>
      </c>
      <c r="Q882" s="22" t="str">
        <f>CONCATENATE(Tabela1[[#This Row],[cdunidadegestora]]," - ",Tabela1[[#This Row],[nmunidadegestora]])</f>
        <v>480091 - Fundo Estadual de Saúde</v>
      </c>
      <c r="R882" s="22" t="str">
        <f>CONCATENATE(Tabela1[[#This Row],[cdfuncao]]," - ",Tabela1[[#This Row],[nmfuncao]])</f>
        <v>10 - Saúde</v>
      </c>
      <c r="S882" s="23" t="e">
        <f>VLOOKUP(Tabela1[[#This Row],[cdsubacao]],LDO!$B$2:$E$115,4,0)</f>
        <v>#N/A</v>
      </c>
      <c r="T882" s="23" t="str">
        <f>CONCATENATE(Tabela1[[#This Row],[cdprograma]]," - ",Tabela1[[#This Row],[nmprograma]])</f>
        <v>430 - Atenção de Média e Alta Complexidade Ambulatorial e Hospitalar</v>
      </c>
    </row>
    <row r="883" spans="1:20" x14ac:dyDescent="0.25">
      <c r="A883">
        <v>530001</v>
      </c>
      <c r="B883" t="s">
        <v>178</v>
      </c>
      <c r="C883">
        <v>26</v>
      </c>
      <c r="D883" t="s">
        <v>179</v>
      </c>
      <c r="E883">
        <v>130</v>
      </c>
      <c r="F883" t="s">
        <v>208</v>
      </c>
      <c r="G883">
        <v>14456</v>
      </c>
      <c r="H883" t="s">
        <v>1003</v>
      </c>
      <c r="I883">
        <v>44</v>
      </c>
      <c r="J883" t="s">
        <v>219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2" t="e">
        <f>VLOOKUP(Tabela1[[#This Row],[cdsubacao]],LDO!$B$2:$D$115,3,0)</f>
        <v>#N/A</v>
      </c>
      <c r="Q883" s="22" t="str">
        <f>CONCATENATE(Tabela1[[#This Row],[cdunidadegestora]]," - ",Tabela1[[#This Row],[nmunidadegestora]])</f>
        <v>530001 - Secretaria de Estado da Infraestrutura e Mobilidade</v>
      </c>
      <c r="R883" s="22" t="str">
        <f>CONCATENATE(Tabela1[[#This Row],[cdfuncao]]," - ",Tabela1[[#This Row],[nmfuncao]])</f>
        <v>26 - Transporte</v>
      </c>
      <c r="S883" s="23" t="e">
        <f>VLOOKUP(Tabela1[[#This Row],[cdsubacao]],LDO!$B$2:$E$115,4,0)</f>
        <v>#N/A</v>
      </c>
      <c r="T883" s="23" t="str">
        <f>CONCATENATE(Tabela1[[#This Row],[cdprograma]]," - ",Tabela1[[#This Row],[nmprograma]])</f>
        <v>130 - Conservação e Segurança Rodoviária</v>
      </c>
    </row>
    <row r="884" spans="1:20" x14ac:dyDescent="0.25">
      <c r="A884">
        <v>230001</v>
      </c>
      <c r="B884" t="s">
        <v>344</v>
      </c>
      <c r="C884">
        <v>4</v>
      </c>
      <c r="D884" t="s">
        <v>169</v>
      </c>
      <c r="E884">
        <v>210</v>
      </c>
      <c r="F884" t="s">
        <v>261</v>
      </c>
      <c r="G884">
        <v>14203</v>
      </c>
      <c r="H884" t="s">
        <v>262</v>
      </c>
      <c r="I884">
        <v>44</v>
      </c>
      <c r="J884" t="s">
        <v>219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2" t="e">
        <f>VLOOKUP(Tabela1[[#This Row],[cdsubacao]],LDO!$B$2:$D$115,3,0)</f>
        <v>#N/A</v>
      </c>
      <c r="Q884" s="22" t="str">
        <f>CONCATENATE(Tabela1[[#This Row],[cdunidadegestora]]," - ",Tabela1[[#This Row],[nmunidadegestora]])</f>
        <v>230001 - Secretaria de Estado do Turismo, Cultura e Esporte</v>
      </c>
      <c r="R884" s="22" t="str">
        <f>CONCATENATE(Tabela1[[#This Row],[cdfuncao]]," - ",Tabela1[[#This Row],[nmfuncao]])</f>
        <v>4 - Administração</v>
      </c>
      <c r="S884" s="23" t="e">
        <f>VLOOKUP(Tabela1[[#This Row],[cdsubacao]],LDO!$B$2:$E$115,4,0)</f>
        <v>#N/A</v>
      </c>
      <c r="T884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885" spans="1:20" x14ac:dyDescent="0.25">
      <c r="A885">
        <v>270023</v>
      </c>
      <c r="B885" t="s">
        <v>379</v>
      </c>
      <c r="C885">
        <v>23</v>
      </c>
      <c r="D885" t="s">
        <v>258</v>
      </c>
      <c r="E885">
        <v>900</v>
      </c>
      <c r="F885" t="s">
        <v>176</v>
      </c>
      <c r="G885">
        <v>1821</v>
      </c>
      <c r="H885" t="s">
        <v>380</v>
      </c>
      <c r="I885">
        <v>31</v>
      </c>
      <c r="J885" t="s">
        <v>165</v>
      </c>
      <c r="K885" s="21">
        <v>122792</v>
      </c>
      <c r="L885" s="21">
        <v>122792</v>
      </c>
      <c r="M885" s="21">
        <v>0</v>
      </c>
      <c r="N885" s="21">
        <v>0</v>
      </c>
      <c r="O885" s="21">
        <v>0</v>
      </c>
      <c r="P885" s="22" t="e">
        <f>VLOOKUP(Tabela1[[#This Row],[cdsubacao]],LDO!$B$2:$D$115,3,0)</f>
        <v>#N/A</v>
      </c>
      <c r="Q885" s="22" t="str">
        <f>CONCATENATE(Tabela1[[#This Row],[cdunidadegestora]]," - ",Tabela1[[#This Row],[nmunidadegestora]])</f>
        <v>270023 - Junta Comercial do Estado de Santa Catarina</v>
      </c>
      <c r="R885" s="22" t="str">
        <f>CONCATENATE(Tabela1[[#This Row],[cdfuncao]]," - ",Tabela1[[#This Row],[nmfuncao]])</f>
        <v>23 - Comércio e Serviços</v>
      </c>
      <c r="S885" s="23" t="e">
        <f>VLOOKUP(Tabela1[[#This Row],[cdsubacao]],LDO!$B$2:$E$115,4,0)</f>
        <v>#N/A</v>
      </c>
      <c r="T885" s="23" t="str">
        <f>CONCATENATE(Tabela1[[#This Row],[cdprograma]]," - ",Tabela1[[#This Row],[nmprograma]])</f>
        <v>900 - Gestão Administrativa - Poder Executivo</v>
      </c>
    </row>
    <row r="886" spans="1:20" x14ac:dyDescent="0.25">
      <c r="A886">
        <v>410051</v>
      </c>
      <c r="B886" t="s">
        <v>230</v>
      </c>
      <c r="C886">
        <v>4</v>
      </c>
      <c r="D886" t="s">
        <v>169</v>
      </c>
      <c r="E886">
        <v>900</v>
      </c>
      <c r="F886" t="s">
        <v>176</v>
      </c>
      <c r="G886">
        <v>13608</v>
      </c>
      <c r="H886" t="s">
        <v>1004</v>
      </c>
      <c r="I886">
        <v>44</v>
      </c>
      <c r="J886" t="s">
        <v>219</v>
      </c>
      <c r="K886" s="21">
        <v>50000</v>
      </c>
      <c r="L886" s="21">
        <v>0</v>
      </c>
      <c r="M886" s="21">
        <v>0</v>
      </c>
      <c r="N886" s="21">
        <v>0</v>
      </c>
      <c r="O886" s="21">
        <v>0</v>
      </c>
      <c r="P886" s="22" t="e">
        <f>VLOOKUP(Tabela1[[#This Row],[cdsubacao]],LDO!$B$2:$D$115,3,0)</f>
        <v>#N/A</v>
      </c>
      <c r="Q886" s="22" t="str">
        <f>CONCATENATE(Tabela1[[#This Row],[cdunidadegestora]]," - ",Tabela1[[#This Row],[nmunidadegestora]])</f>
        <v>410051 - Agência de Desenvolvimento Regional de Blumenau</v>
      </c>
      <c r="R886" s="22" t="str">
        <f>CONCATENATE(Tabela1[[#This Row],[cdfuncao]]," - ",Tabela1[[#This Row],[nmfuncao]])</f>
        <v>4 - Administração</v>
      </c>
      <c r="S886" s="23" t="e">
        <f>VLOOKUP(Tabela1[[#This Row],[cdsubacao]],LDO!$B$2:$E$115,4,0)</f>
        <v>#N/A</v>
      </c>
      <c r="T886" s="23" t="str">
        <f>CONCATENATE(Tabela1[[#This Row],[cdprograma]]," - ",Tabela1[[#This Row],[nmprograma]])</f>
        <v>900 - Gestão Administrativa - Poder Executivo</v>
      </c>
    </row>
    <row r="887" spans="1:20" x14ac:dyDescent="0.25">
      <c r="A887">
        <v>180001</v>
      </c>
      <c r="B887" t="s">
        <v>210</v>
      </c>
      <c r="C887">
        <v>4</v>
      </c>
      <c r="D887" t="s">
        <v>169</v>
      </c>
      <c r="E887">
        <v>900</v>
      </c>
      <c r="F887" t="s">
        <v>176</v>
      </c>
      <c r="G887">
        <v>1238</v>
      </c>
      <c r="H887" t="s">
        <v>685</v>
      </c>
      <c r="I887">
        <v>33</v>
      </c>
      <c r="J887" t="s">
        <v>160</v>
      </c>
      <c r="K887" s="21">
        <v>1845000</v>
      </c>
      <c r="L887" s="21">
        <v>552113.42000000004</v>
      </c>
      <c r="M887" s="21">
        <v>552113.42000000004</v>
      </c>
      <c r="N887" s="21">
        <v>552113.42000000004</v>
      </c>
      <c r="O887" s="21">
        <v>552113.42000000004</v>
      </c>
      <c r="P887" s="22" t="e">
        <f>VLOOKUP(Tabela1[[#This Row],[cdsubacao]],LDO!$B$2:$D$115,3,0)</f>
        <v>#N/A</v>
      </c>
      <c r="Q887" s="22" t="str">
        <f>CONCATENATE(Tabela1[[#This Row],[cdunidadegestora]]," - ",Tabela1[[#This Row],[nmunidadegestora]])</f>
        <v>180001 - Secretaria de Estado do Planejamento</v>
      </c>
      <c r="R887" s="22" t="str">
        <f>CONCATENATE(Tabela1[[#This Row],[cdfuncao]]," - ",Tabela1[[#This Row],[nmfuncao]])</f>
        <v>4 - Administração</v>
      </c>
      <c r="S887" s="23" t="e">
        <f>VLOOKUP(Tabela1[[#This Row],[cdsubacao]],LDO!$B$2:$E$115,4,0)</f>
        <v>#N/A</v>
      </c>
      <c r="T887" s="23" t="str">
        <f>CONCATENATE(Tabela1[[#This Row],[cdprograma]]," - ",Tabela1[[#This Row],[nmprograma]])</f>
        <v>900 - Gestão Administrativa - Poder Executivo</v>
      </c>
    </row>
    <row r="888" spans="1:20" x14ac:dyDescent="0.25">
      <c r="A888">
        <v>470092</v>
      </c>
      <c r="B888" t="s">
        <v>355</v>
      </c>
      <c r="C888">
        <v>4</v>
      </c>
      <c r="D888" t="s">
        <v>169</v>
      </c>
      <c r="E888">
        <v>900</v>
      </c>
      <c r="F888" t="s">
        <v>176</v>
      </c>
      <c r="G888">
        <v>3609</v>
      </c>
      <c r="H888" t="s">
        <v>711</v>
      </c>
      <c r="I888">
        <v>33</v>
      </c>
      <c r="J888" t="s">
        <v>160</v>
      </c>
      <c r="K888" s="21">
        <v>4802522</v>
      </c>
      <c r="L888" s="21">
        <v>6426387.8799999999</v>
      </c>
      <c r="M888" s="21">
        <v>3750939.02</v>
      </c>
      <c r="N888" s="21">
        <v>3522097.38</v>
      </c>
      <c r="O888" s="21">
        <v>3522097.38</v>
      </c>
      <c r="P888" s="22" t="e">
        <f>VLOOKUP(Tabela1[[#This Row],[cdsubacao]],LDO!$B$2:$D$115,3,0)</f>
        <v>#N/A</v>
      </c>
      <c r="Q888" s="22" t="str">
        <f>CONCATENATE(Tabela1[[#This Row],[cdunidadegestora]]," - ",Tabela1[[#This Row],[nmunidadegestora]])</f>
        <v>470092 - Fundo do Plano de Saúde dos Servidores Públicos Estaduais</v>
      </c>
      <c r="R888" s="22" t="str">
        <f>CONCATENATE(Tabela1[[#This Row],[cdfuncao]]," - ",Tabela1[[#This Row],[nmfuncao]])</f>
        <v>4 - Administração</v>
      </c>
      <c r="S888" s="23" t="e">
        <f>VLOOKUP(Tabela1[[#This Row],[cdsubacao]],LDO!$B$2:$E$115,4,0)</f>
        <v>#N/A</v>
      </c>
      <c r="T888" s="23" t="str">
        <f>CONCATENATE(Tabela1[[#This Row],[cdprograma]]," - ",Tabela1[[#This Row],[nmprograma]])</f>
        <v>900 - Gestão Administrativa - Poder Executivo</v>
      </c>
    </row>
    <row r="889" spans="1:20" x14ac:dyDescent="0.25">
      <c r="A889">
        <v>530001</v>
      </c>
      <c r="B889" t="s">
        <v>178</v>
      </c>
      <c r="C889">
        <v>26</v>
      </c>
      <c r="D889" t="s">
        <v>179</v>
      </c>
      <c r="E889">
        <v>110</v>
      </c>
      <c r="F889" t="s">
        <v>1430</v>
      </c>
      <c r="G889">
        <v>8575</v>
      </c>
      <c r="H889" t="s">
        <v>25</v>
      </c>
      <c r="I889">
        <v>44</v>
      </c>
      <c r="J889" t="s">
        <v>219</v>
      </c>
      <c r="K889" s="21">
        <v>39222142</v>
      </c>
      <c r="L889" s="21">
        <v>55763993.219999999</v>
      </c>
      <c r="M889" s="21">
        <v>21069751.359999999</v>
      </c>
      <c r="N889" s="21">
        <v>15153954.49</v>
      </c>
      <c r="O889" s="21">
        <v>15121481.09</v>
      </c>
      <c r="P889" s="22" t="str">
        <f>VLOOKUP(Tabela1[[#This Row],[cdsubacao]],LDO!$B$2:$D$115,3,0)</f>
        <v>LDO</v>
      </c>
      <c r="Q889" s="22" t="str">
        <f>CONCATENATE(Tabela1[[#This Row],[cdunidadegestora]]," - ",Tabela1[[#This Row],[nmunidadegestora]])</f>
        <v>530001 - Secretaria de Estado da Infraestrutura e Mobilidade</v>
      </c>
      <c r="R889" s="22" t="str">
        <f>CONCATENATE(Tabela1[[#This Row],[cdfuncao]]," - ",Tabela1[[#This Row],[nmfuncao]])</f>
        <v>26 - Transporte</v>
      </c>
      <c r="S889" s="23" t="str">
        <f>VLOOKUP(Tabela1[[#This Row],[cdsubacao]],LDO!$B$2:$E$115,4,0)</f>
        <v>8575 - Apoio ao sistema viário estadual - SIE</v>
      </c>
      <c r="T889" s="23" t="str">
        <f>CONCATENATE(Tabela1[[#This Row],[cdprograma]]," - ",Tabela1[[#This Row],[nmprograma]])</f>
        <v>110 - Construção de Rodovias</v>
      </c>
    </row>
    <row r="890" spans="1:20" x14ac:dyDescent="0.25">
      <c r="A890">
        <v>430001</v>
      </c>
      <c r="B890" t="s">
        <v>347</v>
      </c>
      <c r="C890">
        <v>4</v>
      </c>
      <c r="D890" t="s">
        <v>169</v>
      </c>
      <c r="E890">
        <v>850</v>
      </c>
      <c r="F890" t="s">
        <v>163</v>
      </c>
      <c r="G890">
        <v>884</v>
      </c>
      <c r="H890" t="s">
        <v>1005</v>
      </c>
      <c r="I890">
        <v>33</v>
      </c>
      <c r="J890" t="s">
        <v>160</v>
      </c>
      <c r="K890" s="21">
        <v>1916642</v>
      </c>
      <c r="L890" s="21">
        <v>1687038.14</v>
      </c>
      <c r="M890" s="21">
        <v>1687038.14</v>
      </c>
      <c r="N890" s="21">
        <v>1687038.14</v>
      </c>
      <c r="O890" s="21">
        <v>1683390.03</v>
      </c>
      <c r="P890" s="22" t="e">
        <f>VLOOKUP(Tabela1[[#This Row],[cdsubacao]],LDO!$B$2:$D$115,3,0)</f>
        <v>#N/A</v>
      </c>
      <c r="Q890" s="22" t="str">
        <f>CONCATENATE(Tabela1[[#This Row],[cdunidadegestora]]," - ",Tabela1[[#This Row],[nmunidadegestora]])</f>
        <v>430001 - Procuradoria-Geral junto ao Tribunal de Contas</v>
      </c>
      <c r="R890" s="22" t="str">
        <f>CONCATENATE(Tabela1[[#This Row],[cdfuncao]]," - ",Tabela1[[#This Row],[nmfuncao]])</f>
        <v>4 - Administração</v>
      </c>
      <c r="S890" s="23" t="e">
        <f>VLOOKUP(Tabela1[[#This Row],[cdsubacao]],LDO!$B$2:$E$115,4,0)</f>
        <v>#N/A</v>
      </c>
      <c r="T89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91" spans="1:20" x14ac:dyDescent="0.25">
      <c r="A891">
        <v>150001</v>
      </c>
      <c r="B891" t="s">
        <v>225</v>
      </c>
      <c r="C891">
        <v>14</v>
      </c>
      <c r="D891" t="s">
        <v>216</v>
      </c>
      <c r="E891">
        <v>745</v>
      </c>
      <c r="F891" t="s">
        <v>226</v>
      </c>
      <c r="G891">
        <v>12511</v>
      </c>
      <c r="H891" t="s">
        <v>760</v>
      </c>
      <c r="I891">
        <v>31</v>
      </c>
      <c r="J891" t="s">
        <v>165</v>
      </c>
      <c r="K891" s="21">
        <v>63739947</v>
      </c>
      <c r="L891" s="21">
        <v>63789947</v>
      </c>
      <c r="M891" s="21">
        <v>60038884.18</v>
      </c>
      <c r="N891" s="21">
        <v>60038884.18</v>
      </c>
      <c r="O891" s="21">
        <v>59741293.039999999</v>
      </c>
      <c r="P891" s="22" t="e">
        <f>VLOOKUP(Tabela1[[#This Row],[cdsubacao]],LDO!$B$2:$D$115,3,0)</f>
        <v>#N/A</v>
      </c>
      <c r="Q891" s="22" t="str">
        <f>CONCATENATE(Tabela1[[#This Row],[cdunidadegestora]]," - ",Tabela1[[#This Row],[nmunidadegestora]])</f>
        <v>150001 - Defensoria Pública do Estado de Santa Catarina</v>
      </c>
      <c r="R891" s="22" t="str">
        <f>CONCATENATE(Tabela1[[#This Row],[cdfuncao]]," - ",Tabela1[[#This Row],[nmfuncao]])</f>
        <v>14 - Direitos da Cidadania</v>
      </c>
      <c r="S891" s="23" t="e">
        <f>VLOOKUP(Tabela1[[#This Row],[cdsubacao]],LDO!$B$2:$E$115,4,0)</f>
        <v>#N/A</v>
      </c>
      <c r="T891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892" spans="1:20" x14ac:dyDescent="0.25">
      <c r="A892">
        <v>410039</v>
      </c>
      <c r="B892" t="s">
        <v>498</v>
      </c>
      <c r="C892">
        <v>4</v>
      </c>
      <c r="D892" t="s">
        <v>169</v>
      </c>
      <c r="E892">
        <v>850</v>
      </c>
      <c r="F892" t="s">
        <v>163</v>
      </c>
      <c r="G892">
        <v>13650</v>
      </c>
      <c r="H892" t="s">
        <v>763</v>
      </c>
      <c r="I892">
        <v>33</v>
      </c>
      <c r="J892" t="s">
        <v>160</v>
      </c>
      <c r="K892" s="21">
        <v>40000</v>
      </c>
      <c r="L892" s="21">
        <v>32962.6</v>
      </c>
      <c r="M892" s="21">
        <v>32962.6</v>
      </c>
      <c r="N892" s="21">
        <v>32962.6</v>
      </c>
      <c r="O892" s="21">
        <v>32962.6</v>
      </c>
      <c r="P892" s="22" t="e">
        <f>VLOOKUP(Tabela1[[#This Row],[cdsubacao]],LDO!$B$2:$D$115,3,0)</f>
        <v>#N/A</v>
      </c>
      <c r="Q892" s="22" t="str">
        <f>CONCATENATE(Tabela1[[#This Row],[cdunidadegestora]]," - ",Tabela1[[#This Row],[nmunidadegestora]])</f>
        <v>410039 - Agência de Desenvolvimento Regional de São Lourenço do Oeste</v>
      </c>
      <c r="R892" s="22" t="str">
        <f>CONCATENATE(Tabela1[[#This Row],[cdfuncao]]," - ",Tabela1[[#This Row],[nmfuncao]])</f>
        <v>4 - Administração</v>
      </c>
      <c r="S892" s="23" t="e">
        <f>VLOOKUP(Tabela1[[#This Row],[cdsubacao]],LDO!$B$2:$E$115,4,0)</f>
        <v>#N/A</v>
      </c>
      <c r="T89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893" spans="1:20" x14ac:dyDescent="0.25">
      <c r="A893">
        <v>530025</v>
      </c>
      <c r="B893" t="s">
        <v>238</v>
      </c>
      <c r="C893">
        <v>26</v>
      </c>
      <c r="D893" t="s">
        <v>179</v>
      </c>
      <c r="E893">
        <v>140</v>
      </c>
      <c r="F893" t="s">
        <v>279</v>
      </c>
      <c r="G893">
        <v>11220</v>
      </c>
      <c r="H893" t="s">
        <v>1006</v>
      </c>
      <c r="I893">
        <v>44</v>
      </c>
      <c r="J893" t="s">
        <v>219</v>
      </c>
      <c r="K893" s="21">
        <v>200000</v>
      </c>
      <c r="L893" s="21">
        <v>1539270.11</v>
      </c>
      <c r="M893" s="21">
        <v>1539270.11</v>
      </c>
      <c r="N893" s="21">
        <v>1539270.11</v>
      </c>
      <c r="O893" s="21">
        <v>1539270.11</v>
      </c>
      <c r="P893" s="22" t="str">
        <f>VLOOKUP(Tabela1[[#This Row],[cdsubacao]],LDO!$B$2:$D$115,3,0)</f>
        <v>LDO</v>
      </c>
      <c r="Q893" s="22" t="str">
        <f>CONCATENATE(Tabela1[[#This Row],[cdunidadegestora]]," - ",Tabela1[[#This Row],[nmunidadegestora]])</f>
        <v>530025 - Departamento Estadual de Infraestrutura</v>
      </c>
      <c r="R893" s="22" t="str">
        <f>CONCATENATE(Tabela1[[#This Row],[cdfuncao]]," - ",Tabela1[[#This Row],[nmfuncao]])</f>
        <v>26 - Transporte</v>
      </c>
      <c r="S893" s="23" t="str">
        <f>VLOOKUP(Tabela1[[#This Row],[cdsubacao]],LDO!$B$2:$E$115,4,0)</f>
        <v>11220 - Reabilitação da SC-114, trecho Otacílio Costa - Entr BR-282 (p/ Lages)</v>
      </c>
      <c r="T893" s="23" t="str">
        <f>CONCATENATE(Tabela1[[#This Row],[cdprograma]]," - ",Tabela1[[#This Row],[nmprograma]])</f>
        <v>140 - Reabilitação e Aumento de Capacidade de Rodovias</v>
      </c>
    </row>
    <row r="894" spans="1:20" x14ac:dyDescent="0.25">
      <c r="A894">
        <v>270001</v>
      </c>
      <c r="B894" t="s">
        <v>418</v>
      </c>
      <c r="C894">
        <v>4</v>
      </c>
      <c r="D894" t="s">
        <v>169</v>
      </c>
      <c r="E894">
        <v>900</v>
      </c>
      <c r="F894" t="s">
        <v>176</v>
      </c>
      <c r="G894">
        <v>12434</v>
      </c>
      <c r="H894" t="s">
        <v>1007</v>
      </c>
      <c r="I894">
        <v>44</v>
      </c>
      <c r="J894" t="s">
        <v>219</v>
      </c>
      <c r="K894" s="21">
        <v>20000</v>
      </c>
      <c r="L894" s="21">
        <v>20000</v>
      </c>
      <c r="M894" s="21">
        <v>8339.5499999999993</v>
      </c>
      <c r="N894" s="21">
        <v>8339.5499999999993</v>
      </c>
      <c r="O894" s="21">
        <v>8339.5499999999993</v>
      </c>
      <c r="P894" s="22" t="e">
        <f>VLOOKUP(Tabela1[[#This Row],[cdsubacao]],LDO!$B$2:$D$115,3,0)</f>
        <v>#N/A</v>
      </c>
      <c r="Q894" s="22" t="str">
        <f>CONCATENATE(Tabela1[[#This Row],[cdunidadegestora]]," - ",Tabela1[[#This Row],[nmunidadegestora]])</f>
        <v>270001 - Secretaria de Estado do Desenvolvimento Econômico Sustentável</v>
      </c>
      <c r="R894" s="22" t="str">
        <f>CONCATENATE(Tabela1[[#This Row],[cdfuncao]]," - ",Tabela1[[#This Row],[nmfuncao]])</f>
        <v>4 - Administração</v>
      </c>
      <c r="S894" s="23" t="e">
        <f>VLOOKUP(Tabela1[[#This Row],[cdsubacao]],LDO!$B$2:$E$115,4,0)</f>
        <v>#N/A</v>
      </c>
      <c r="T894" s="23" t="str">
        <f>CONCATENATE(Tabela1[[#This Row],[cdprograma]]," - ",Tabela1[[#This Row],[nmprograma]])</f>
        <v>900 - Gestão Administrativa - Poder Executivo</v>
      </c>
    </row>
    <row r="895" spans="1:20" x14ac:dyDescent="0.25">
      <c r="A895">
        <v>160097</v>
      </c>
      <c r="B895" t="s">
        <v>181</v>
      </c>
      <c r="C895">
        <v>6</v>
      </c>
      <c r="D895" t="s">
        <v>182</v>
      </c>
      <c r="E895">
        <v>706</v>
      </c>
      <c r="F895" t="s">
        <v>183</v>
      </c>
      <c r="G895">
        <v>686</v>
      </c>
      <c r="H895" t="s">
        <v>184</v>
      </c>
      <c r="I895">
        <v>31</v>
      </c>
      <c r="J895" t="s">
        <v>165</v>
      </c>
      <c r="K895" s="21">
        <v>1165735675</v>
      </c>
      <c r="L895" s="21">
        <v>1055795038.04</v>
      </c>
      <c r="M895" s="21">
        <v>1054524750.0700001</v>
      </c>
      <c r="N895" s="21">
        <v>1054524750.0700001</v>
      </c>
      <c r="O895" s="21">
        <v>1054524750.0700001</v>
      </c>
      <c r="P895" s="22" t="e">
        <f>VLOOKUP(Tabela1[[#This Row],[cdsubacao]],LDO!$B$2:$D$115,3,0)</f>
        <v>#N/A</v>
      </c>
      <c r="Q895" s="22" t="str">
        <f>CONCATENATE(Tabela1[[#This Row],[cdunidadegestora]]," - ",Tabela1[[#This Row],[nmunidadegestora]])</f>
        <v>160097 - Fundo de Melhoria da Polícia Militar</v>
      </c>
      <c r="R895" s="22" t="str">
        <f>CONCATENATE(Tabela1[[#This Row],[cdfuncao]]," - ",Tabela1[[#This Row],[nmfuncao]])</f>
        <v>6 - Segurança Pública</v>
      </c>
      <c r="S895" s="23" t="e">
        <f>VLOOKUP(Tabela1[[#This Row],[cdsubacao]],LDO!$B$2:$E$115,4,0)</f>
        <v>#N/A</v>
      </c>
      <c r="T895" s="23" t="str">
        <f>CONCATENATE(Tabela1[[#This Row],[cdprograma]]," - ",Tabela1[[#This Row],[nmprograma]])</f>
        <v>706 - De Olho no Crime</v>
      </c>
    </row>
    <row r="896" spans="1:20" x14ac:dyDescent="0.25">
      <c r="A896">
        <v>410037</v>
      </c>
      <c r="B896" t="s">
        <v>195</v>
      </c>
      <c r="C896">
        <v>12</v>
      </c>
      <c r="D896" t="s">
        <v>188</v>
      </c>
      <c r="E896">
        <v>625</v>
      </c>
      <c r="F896" t="s">
        <v>196</v>
      </c>
      <c r="G896">
        <v>13626</v>
      </c>
      <c r="H896" t="s">
        <v>1008</v>
      </c>
      <c r="I896">
        <v>31</v>
      </c>
      <c r="J896" t="s">
        <v>165</v>
      </c>
      <c r="K896" s="21">
        <v>7345842</v>
      </c>
      <c r="L896" s="21">
        <v>1181479.5</v>
      </c>
      <c r="M896" s="21">
        <v>1181479.5</v>
      </c>
      <c r="N896" s="21">
        <v>1181479.5</v>
      </c>
      <c r="O896" s="21">
        <v>1181479.5</v>
      </c>
      <c r="P896" s="22" t="e">
        <f>VLOOKUP(Tabela1[[#This Row],[cdsubacao]],LDO!$B$2:$D$115,3,0)</f>
        <v>#N/A</v>
      </c>
      <c r="Q896" s="22" t="str">
        <f>CONCATENATE(Tabela1[[#This Row],[cdunidadegestora]]," - ",Tabela1[[#This Row],[nmunidadegestora]])</f>
        <v>410037 - Agência de Desenvolvimento Regional de São Miguel do Oeste</v>
      </c>
      <c r="R896" s="22" t="str">
        <f>CONCATENATE(Tabela1[[#This Row],[cdfuncao]]," - ",Tabela1[[#This Row],[nmfuncao]])</f>
        <v>12 - Educação</v>
      </c>
      <c r="S896" s="23" t="e">
        <f>VLOOKUP(Tabela1[[#This Row],[cdsubacao]],LDO!$B$2:$E$115,4,0)</f>
        <v>#N/A</v>
      </c>
      <c r="T896" s="23" t="str">
        <f>CONCATENATE(Tabela1[[#This Row],[cdprograma]]," - ",Tabela1[[#This Row],[nmprograma]])</f>
        <v>625 - Valorização dos Profissionais da Educação</v>
      </c>
    </row>
    <row r="897" spans="1:20" x14ac:dyDescent="0.25">
      <c r="A897">
        <v>160091</v>
      </c>
      <c r="B897" t="s">
        <v>442</v>
      </c>
      <c r="C897">
        <v>6</v>
      </c>
      <c r="D897" t="s">
        <v>182</v>
      </c>
      <c r="E897">
        <v>705</v>
      </c>
      <c r="F897" t="s">
        <v>486</v>
      </c>
      <c r="G897">
        <v>11932</v>
      </c>
      <c r="H897" t="s">
        <v>1009</v>
      </c>
      <c r="I897">
        <v>33</v>
      </c>
      <c r="J897" t="s">
        <v>160</v>
      </c>
      <c r="K897" s="21">
        <v>1025351</v>
      </c>
      <c r="L897" s="21">
        <v>1669492.82</v>
      </c>
      <c r="M897" s="21">
        <v>1642024.03</v>
      </c>
      <c r="N897" s="21">
        <v>1147111.6599999999</v>
      </c>
      <c r="O897" s="21">
        <v>1144603.6599999999</v>
      </c>
      <c r="P897" s="22" t="e">
        <f>VLOOKUP(Tabela1[[#This Row],[cdsubacao]],LDO!$B$2:$D$115,3,0)</f>
        <v>#N/A</v>
      </c>
      <c r="Q897" s="22" t="str">
        <f>CONCATENATE(Tabela1[[#This Row],[cdunidadegestora]]," - ",Tabela1[[#This Row],[nmunidadegestora]])</f>
        <v>160091 - Fundo para Melhoria da Segurança Pública</v>
      </c>
      <c r="R897" s="22" t="str">
        <f>CONCATENATE(Tabela1[[#This Row],[cdfuncao]]," - ",Tabela1[[#This Row],[nmfuncao]])</f>
        <v>6 - Segurança Pública</v>
      </c>
      <c r="S897" s="23" t="e">
        <f>VLOOKUP(Tabela1[[#This Row],[cdsubacao]],LDO!$B$2:$E$115,4,0)</f>
        <v>#N/A</v>
      </c>
      <c r="T897" s="23" t="str">
        <f>CONCATENATE(Tabela1[[#This Row],[cdprograma]]," - ",Tabela1[[#This Row],[nmprograma]])</f>
        <v>705 - Segurança Cidadã</v>
      </c>
    </row>
    <row r="898" spans="1:20" x14ac:dyDescent="0.25">
      <c r="A898">
        <v>530001</v>
      </c>
      <c r="B898" t="s">
        <v>178</v>
      </c>
      <c r="C898">
        <v>26</v>
      </c>
      <c r="D898" t="s">
        <v>179</v>
      </c>
      <c r="E898">
        <v>120</v>
      </c>
      <c r="F898" t="s">
        <v>424</v>
      </c>
      <c r="G898">
        <v>5693</v>
      </c>
      <c r="H898" t="s">
        <v>583</v>
      </c>
      <c r="I898">
        <v>44</v>
      </c>
      <c r="J898" t="s">
        <v>219</v>
      </c>
      <c r="K898" s="21">
        <v>32500000</v>
      </c>
      <c r="L898" s="21">
        <v>30196529.34</v>
      </c>
      <c r="M898" s="21">
        <v>0</v>
      </c>
      <c r="N898" s="21">
        <v>0</v>
      </c>
      <c r="O898" s="21">
        <v>0</v>
      </c>
      <c r="P898" s="22" t="e">
        <f>VLOOKUP(Tabela1[[#This Row],[cdsubacao]],LDO!$B$2:$D$115,3,0)</f>
        <v>#N/A</v>
      </c>
      <c r="Q898" s="22" t="str">
        <f>CONCATENATE(Tabela1[[#This Row],[cdunidadegestora]]," - ",Tabela1[[#This Row],[nmunidadegestora]])</f>
        <v>530001 - Secretaria de Estado da Infraestrutura e Mobilidade</v>
      </c>
      <c r="R898" s="22" t="str">
        <f>CONCATENATE(Tabela1[[#This Row],[cdfuncao]]," - ",Tabela1[[#This Row],[nmfuncao]])</f>
        <v>26 - Transporte</v>
      </c>
      <c r="S898" s="23" t="e">
        <f>VLOOKUP(Tabela1[[#This Row],[cdsubacao]],LDO!$B$2:$E$115,4,0)</f>
        <v>#N/A</v>
      </c>
      <c r="T898" s="23" t="str">
        <f>CONCATENATE(Tabela1[[#This Row],[cdprograma]]," - ",Tabela1[[#This Row],[nmprograma]])</f>
        <v>120 - Integração Logística</v>
      </c>
    </row>
    <row r="899" spans="1:20" x14ac:dyDescent="0.25">
      <c r="A899">
        <v>270001</v>
      </c>
      <c r="B899" t="s">
        <v>418</v>
      </c>
      <c r="C899">
        <v>19</v>
      </c>
      <c r="D899" t="s">
        <v>373</v>
      </c>
      <c r="E899">
        <v>346</v>
      </c>
      <c r="F899" t="s">
        <v>419</v>
      </c>
      <c r="G899">
        <v>12985</v>
      </c>
      <c r="H899" t="s">
        <v>927</v>
      </c>
      <c r="I899">
        <v>33</v>
      </c>
      <c r="J899" t="s">
        <v>160</v>
      </c>
      <c r="K899" s="21">
        <v>500000</v>
      </c>
      <c r="L899" s="21">
        <v>1994951.12</v>
      </c>
      <c r="M899" s="21">
        <v>837696.07</v>
      </c>
      <c r="N899" s="21">
        <v>661502.52</v>
      </c>
      <c r="O899" s="21">
        <v>660411.41</v>
      </c>
      <c r="P899" s="22" t="e">
        <f>VLOOKUP(Tabela1[[#This Row],[cdsubacao]],LDO!$B$2:$D$115,3,0)</f>
        <v>#N/A</v>
      </c>
      <c r="Q899" s="22" t="str">
        <f>CONCATENATE(Tabela1[[#This Row],[cdunidadegestora]]," - ",Tabela1[[#This Row],[nmunidadegestora]])</f>
        <v>270001 - Secretaria de Estado do Desenvolvimento Econômico Sustentável</v>
      </c>
      <c r="R899" s="22" t="str">
        <f>CONCATENATE(Tabela1[[#This Row],[cdfuncao]]," - ",Tabela1[[#This Row],[nmfuncao]])</f>
        <v>19 - Ciência e Tecnologia</v>
      </c>
      <c r="S899" s="23" t="e">
        <f>VLOOKUP(Tabela1[[#This Row],[cdsubacao]],LDO!$B$2:$E$115,4,0)</f>
        <v>#N/A</v>
      </c>
      <c r="T899" s="23" t="str">
        <f>CONCATENATE(Tabela1[[#This Row],[cdprograma]]," - ",Tabela1[[#This Row],[nmprograma]])</f>
        <v>346 - Tecnologia e Inovação para o Desenvolvimento Sustentável</v>
      </c>
    </row>
    <row r="900" spans="1:20" x14ac:dyDescent="0.25">
      <c r="A900">
        <v>520001</v>
      </c>
      <c r="B900" t="s">
        <v>291</v>
      </c>
      <c r="C900">
        <v>4</v>
      </c>
      <c r="D900" t="s">
        <v>169</v>
      </c>
      <c r="E900">
        <v>900</v>
      </c>
      <c r="F900" t="s">
        <v>176</v>
      </c>
      <c r="G900">
        <v>12021</v>
      </c>
      <c r="H900" t="s">
        <v>1010</v>
      </c>
      <c r="I900">
        <v>33</v>
      </c>
      <c r="J900" t="s">
        <v>160</v>
      </c>
      <c r="K900" s="21">
        <v>100000</v>
      </c>
      <c r="L900" s="21">
        <v>5511</v>
      </c>
      <c r="M900" s="21">
        <v>5511</v>
      </c>
      <c r="N900" s="21">
        <v>0</v>
      </c>
      <c r="O900" s="21">
        <v>0</v>
      </c>
      <c r="P900" s="22" t="e">
        <f>VLOOKUP(Tabela1[[#This Row],[cdsubacao]],LDO!$B$2:$D$115,3,0)</f>
        <v>#N/A</v>
      </c>
      <c r="Q900" s="22" t="str">
        <f>CONCATENATE(Tabela1[[#This Row],[cdunidadegestora]]," - ",Tabela1[[#This Row],[nmunidadegestora]])</f>
        <v>520001 - Secretaria de Estado da Fazenda</v>
      </c>
      <c r="R900" s="22" t="str">
        <f>CONCATENATE(Tabela1[[#This Row],[cdfuncao]]," - ",Tabela1[[#This Row],[nmfuncao]])</f>
        <v>4 - Administração</v>
      </c>
      <c r="S900" s="23" t="e">
        <f>VLOOKUP(Tabela1[[#This Row],[cdsubacao]],LDO!$B$2:$E$115,4,0)</f>
        <v>#N/A</v>
      </c>
      <c r="T900" s="23" t="str">
        <f>CONCATENATE(Tabela1[[#This Row],[cdprograma]]," - ",Tabela1[[#This Row],[nmprograma]])</f>
        <v>900 - Gestão Administrativa - Poder Executivo</v>
      </c>
    </row>
    <row r="901" spans="1:20" x14ac:dyDescent="0.25">
      <c r="A901">
        <v>410038</v>
      </c>
      <c r="B901" t="s">
        <v>273</v>
      </c>
      <c r="C901">
        <v>12</v>
      </c>
      <c r="D901" t="s">
        <v>188</v>
      </c>
      <c r="E901">
        <v>625</v>
      </c>
      <c r="F901" t="s">
        <v>196</v>
      </c>
      <c r="G901">
        <v>13648</v>
      </c>
      <c r="H901" t="s">
        <v>847</v>
      </c>
      <c r="I901">
        <v>33</v>
      </c>
      <c r="J901" t="s">
        <v>160</v>
      </c>
      <c r="K901" s="21">
        <v>188536</v>
      </c>
      <c r="L901" s="21">
        <v>32792.97</v>
      </c>
      <c r="M901" s="21">
        <v>32792.97</v>
      </c>
      <c r="N901" s="21">
        <v>32792.97</v>
      </c>
      <c r="O901" s="21">
        <v>32792.97</v>
      </c>
      <c r="P901" s="22" t="e">
        <f>VLOOKUP(Tabela1[[#This Row],[cdsubacao]],LDO!$B$2:$D$115,3,0)</f>
        <v>#N/A</v>
      </c>
      <c r="Q901" s="22" t="str">
        <f>CONCATENATE(Tabela1[[#This Row],[cdunidadegestora]]," - ",Tabela1[[#This Row],[nmunidadegestora]])</f>
        <v>410038 - Agência de Desenvolvimento Regional de Maravilha</v>
      </c>
      <c r="R901" s="22" t="str">
        <f>CONCATENATE(Tabela1[[#This Row],[cdfuncao]]," - ",Tabela1[[#This Row],[nmfuncao]])</f>
        <v>12 - Educação</v>
      </c>
      <c r="S901" s="23" t="e">
        <f>VLOOKUP(Tabela1[[#This Row],[cdsubacao]],LDO!$B$2:$E$115,4,0)</f>
        <v>#N/A</v>
      </c>
      <c r="T901" s="23" t="str">
        <f>CONCATENATE(Tabela1[[#This Row],[cdprograma]]," - ",Tabela1[[#This Row],[nmprograma]])</f>
        <v>625 - Valorização dos Profissionais da Educação</v>
      </c>
    </row>
    <row r="902" spans="1:20" x14ac:dyDescent="0.25">
      <c r="A902">
        <v>450001</v>
      </c>
      <c r="B902" t="s">
        <v>318</v>
      </c>
      <c r="C902">
        <v>12</v>
      </c>
      <c r="D902" t="s">
        <v>188</v>
      </c>
      <c r="E902">
        <v>625</v>
      </c>
      <c r="F902" t="s">
        <v>196</v>
      </c>
      <c r="G902">
        <v>8662</v>
      </c>
      <c r="H902" t="s">
        <v>1011</v>
      </c>
      <c r="I902">
        <v>31</v>
      </c>
      <c r="J902" t="s">
        <v>165</v>
      </c>
      <c r="K902" s="21">
        <v>650047743</v>
      </c>
      <c r="L902" s="21">
        <v>705656412.92999995</v>
      </c>
      <c r="M902" s="21">
        <v>701481589.00999999</v>
      </c>
      <c r="N902" s="21">
        <v>701481589.00999999</v>
      </c>
      <c r="O902" s="21">
        <v>699199378.59000003</v>
      </c>
      <c r="P902" s="22" t="e">
        <f>VLOOKUP(Tabela1[[#This Row],[cdsubacao]],LDO!$B$2:$D$115,3,0)</f>
        <v>#N/A</v>
      </c>
      <c r="Q902" s="22" t="str">
        <f>CONCATENATE(Tabela1[[#This Row],[cdunidadegestora]]," - ",Tabela1[[#This Row],[nmunidadegestora]])</f>
        <v>450001 - Secretaria de Estado da Educação</v>
      </c>
      <c r="R902" s="22" t="str">
        <f>CONCATENATE(Tabela1[[#This Row],[cdfuncao]]," - ",Tabela1[[#This Row],[nmfuncao]])</f>
        <v>12 - Educação</v>
      </c>
      <c r="S902" s="23" t="e">
        <f>VLOOKUP(Tabela1[[#This Row],[cdsubacao]],LDO!$B$2:$E$115,4,0)</f>
        <v>#N/A</v>
      </c>
      <c r="T902" s="23" t="str">
        <f>CONCATENATE(Tabela1[[#This Row],[cdprograma]]," - ",Tabela1[[#This Row],[nmprograma]])</f>
        <v>625 - Valorização dos Profissionais da Educação</v>
      </c>
    </row>
    <row r="903" spans="1:20" x14ac:dyDescent="0.25">
      <c r="A903">
        <v>480091</v>
      </c>
      <c r="B903" t="s">
        <v>157</v>
      </c>
      <c r="C903">
        <v>10</v>
      </c>
      <c r="D903" t="s">
        <v>158</v>
      </c>
      <c r="E903">
        <v>430</v>
      </c>
      <c r="F903" t="s">
        <v>159</v>
      </c>
      <c r="G903">
        <v>11441</v>
      </c>
      <c r="H903" t="s">
        <v>810</v>
      </c>
      <c r="I903">
        <v>33</v>
      </c>
      <c r="J903" t="s">
        <v>160</v>
      </c>
      <c r="K903" s="21">
        <v>416000000</v>
      </c>
      <c r="L903" s="21">
        <v>424917472</v>
      </c>
      <c r="M903" s="21">
        <v>413494311.98000002</v>
      </c>
      <c r="N903" s="21">
        <v>413494311.98000002</v>
      </c>
      <c r="O903" s="21">
        <v>413494311.98000002</v>
      </c>
      <c r="P903" s="22" t="e">
        <f>VLOOKUP(Tabela1[[#This Row],[cdsubacao]],LDO!$B$2:$D$115,3,0)</f>
        <v>#N/A</v>
      </c>
      <c r="Q903" s="22" t="str">
        <f>CONCATENATE(Tabela1[[#This Row],[cdunidadegestora]]," - ",Tabela1[[#This Row],[nmunidadegestora]])</f>
        <v>480091 - Fundo Estadual de Saúde</v>
      </c>
      <c r="R903" s="22" t="str">
        <f>CONCATENATE(Tabela1[[#This Row],[cdfuncao]]," - ",Tabela1[[#This Row],[nmfuncao]])</f>
        <v>10 - Saúde</v>
      </c>
      <c r="S903" s="23" t="e">
        <f>VLOOKUP(Tabela1[[#This Row],[cdsubacao]],LDO!$B$2:$E$115,4,0)</f>
        <v>#N/A</v>
      </c>
      <c r="T903" s="23" t="str">
        <f>CONCATENATE(Tabela1[[#This Row],[cdprograma]]," - ",Tabela1[[#This Row],[nmprograma]])</f>
        <v>430 - Atenção de Média e Alta Complexidade Ambulatorial e Hospitalar</v>
      </c>
    </row>
    <row r="904" spans="1:20" x14ac:dyDescent="0.25">
      <c r="A904">
        <v>180001</v>
      </c>
      <c r="B904" t="s">
        <v>210</v>
      </c>
      <c r="C904">
        <v>4</v>
      </c>
      <c r="D904" t="s">
        <v>169</v>
      </c>
      <c r="E904">
        <v>209</v>
      </c>
      <c r="F904" t="s">
        <v>264</v>
      </c>
      <c r="G904">
        <v>13090</v>
      </c>
      <c r="H904" t="s">
        <v>1012</v>
      </c>
      <c r="I904">
        <v>33</v>
      </c>
      <c r="J904" t="s">
        <v>160</v>
      </c>
      <c r="K904" s="21">
        <v>43000</v>
      </c>
      <c r="L904" s="21">
        <v>0</v>
      </c>
      <c r="M904" s="21">
        <v>0</v>
      </c>
      <c r="N904" s="21">
        <v>0</v>
      </c>
      <c r="O904" s="21">
        <v>0</v>
      </c>
      <c r="P904" s="22" t="e">
        <f>VLOOKUP(Tabela1[[#This Row],[cdsubacao]],LDO!$B$2:$D$115,3,0)</f>
        <v>#N/A</v>
      </c>
      <c r="Q904" s="22" t="str">
        <f>CONCATENATE(Tabela1[[#This Row],[cdunidadegestora]]," - ",Tabela1[[#This Row],[nmunidadegestora]])</f>
        <v>180001 - Secretaria de Estado do Planejamento</v>
      </c>
      <c r="R904" s="22" t="str">
        <f>CONCATENATE(Tabela1[[#This Row],[cdfuncao]]," - ",Tabela1[[#This Row],[nmfuncao]])</f>
        <v>4 - Administração</v>
      </c>
      <c r="S904" s="23" t="e">
        <f>VLOOKUP(Tabela1[[#This Row],[cdsubacao]],LDO!$B$2:$E$115,4,0)</f>
        <v>#N/A</v>
      </c>
      <c r="T904" s="23" t="str">
        <f>CONCATENATE(Tabela1[[#This Row],[cdprograma]]," - ",Tabela1[[#This Row],[nmprograma]])</f>
        <v>209 - 2016: Desenvolvimento e Redução das Desigualdades Regionais; 2017, 2018, 2019: Crescendo Juntos - Programa de Desenvolvimento e Redução das Desigualdades Regionais</v>
      </c>
    </row>
    <row r="905" spans="1:20" x14ac:dyDescent="0.25">
      <c r="A905">
        <v>470022</v>
      </c>
      <c r="B905" t="s">
        <v>161</v>
      </c>
      <c r="C905">
        <v>9</v>
      </c>
      <c r="D905" t="s">
        <v>162</v>
      </c>
      <c r="E905">
        <v>900</v>
      </c>
      <c r="F905" t="s">
        <v>176</v>
      </c>
      <c r="G905">
        <v>8419</v>
      </c>
      <c r="H905" t="s">
        <v>1013</v>
      </c>
      <c r="I905">
        <v>33</v>
      </c>
      <c r="J905" t="s">
        <v>160</v>
      </c>
      <c r="K905" s="21">
        <v>2290000</v>
      </c>
      <c r="L905" s="21">
        <v>2768932</v>
      </c>
      <c r="M905" s="21">
        <v>2060541.04</v>
      </c>
      <c r="N905" s="21">
        <v>1767125.69</v>
      </c>
      <c r="O905" s="21">
        <v>1766746.04</v>
      </c>
      <c r="P905" s="22" t="e">
        <f>VLOOKUP(Tabela1[[#This Row],[cdsubacao]],LDO!$B$2:$D$115,3,0)</f>
        <v>#N/A</v>
      </c>
      <c r="Q905" s="22" t="str">
        <f>CONCATENATE(Tabela1[[#This Row],[cdunidadegestora]]," - ",Tabela1[[#This Row],[nmunidadegestora]])</f>
        <v>470022 - Instituto de Previdência do Estado de Santa Catarina</v>
      </c>
      <c r="R905" s="22" t="str">
        <f>CONCATENATE(Tabela1[[#This Row],[cdfuncao]]," - ",Tabela1[[#This Row],[nmfuncao]])</f>
        <v>9 - Previdência Social</v>
      </c>
      <c r="S905" s="23" t="e">
        <f>VLOOKUP(Tabela1[[#This Row],[cdsubacao]],LDO!$B$2:$E$115,4,0)</f>
        <v>#N/A</v>
      </c>
      <c r="T905" s="23" t="str">
        <f>CONCATENATE(Tabela1[[#This Row],[cdprograma]]," - ",Tabela1[[#This Row],[nmprograma]])</f>
        <v>900 - Gestão Administrativa - Poder Executivo</v>
      </c>
    </row>
    <row r="906" spans="1:20" x14ac:dyDescent="0.25">
      <c r="A906">
        <v>260001</v>
      </c>
      <c r="B906" t="s">
        <v>232</v>
      </c>
      <c r="C906">
        <v>8</v>
      </c>
      <c r="D906" t="s">
        <v>253</v>
      </c>
      <c r="E906">
        <v>550</v>
      </c>
      <c r="F906" t="s">
        <v>550</v>
      </c>
      <c r="G906">
        <v>12486</v>
      </c>
      <c r="H906" t="s">
        <v>961</v>
      </c>
      <c r="I906">
        <v>33</v>
      </c>
      <c r="J906" t="s">
        <v>160</v>
      </c>
      <c r="K906" s="21">
        <v>0</v>
      </c>
      <c r="L906" s="21">
        <v>176374.12</v>
      </c>
      <c r="M906" s="21">
        <v>167650.16</v>
      </c>
      <c r="N906" s="21">
        <v>167650.16</v>
      </c>
      <c r="O906" s="21">
        <v>167650.16</v>
      </c>
      <c r="P906" s="22" t="e">
        <f>VLOOKUP(Tabela1[[#This Row],[cdsubacao]],LDO!$B$2:$D$115,3,0)</f>
        <v>#N/A</v>
      </c>
      <c r="Q906" s="22" t="str">
        <f>CONCATENATE(Tabela1[[#This Row],[cdunidadegestora]]," - ",Tabela1[[#This Row],[nmunidadegestora]])</f>
        <v>260001 - Secretaria de Estado de Desenvolvimento Social</v>
      </c>
      <c r="R906" s="22" t="str">
        <f>CONCATENATE(Tabela1[[#This Row],[cdfuncao]]," - ",Tabela1[[#This Row],[nmfuncao]])</f>
        <v>8 - Assistência Social</v>
      </c>
      <c r="S906" s="23" t="e">
        <f>VLOOKUP(Tabela1[[#This Row],[cdsubacao]],LDO!$B$2:$E$115,4,0)</f>
        <v>#N/A</v>
      </c>
      <c r="T906" s="23" t="str">
        <f>CONCATENATE(Tabela1[[#This Row],[cdprograma]]," - ",Tabela1[[#This Row],[nmprograma]])</f>
        <v>550 - 2010, 2011, 2012, 2013, 2014, 2015, 2016: Erradicação da Fome em Santa Catarina; 2017, 2018, 2019: Comer Bem SC</v>
      </c>
    </row>
    <row r="907" spans="1:20" x14ac:dyDescent="0.25">
      <c r="A907">
        <v>440001</v>
      </c>
      <c r="B907" t="s">
        <v>481</v>
      </c>
      <c r="C907">
        <v>20</v>
      </c>
      <c r="D907" t="s">
        <v>203</v>
      </c>
      <c r="E907">
        <v>300</v>
      </c>
      <c r="F907" t="s">
        <v>247</v>
      </c>
      <c r="G907">
        <v>1126</v>
      </c>
      <c r="H907" t="s">
        <v>922</v>
      </c>
      <c r="I907">
        <v>44</v>
      </c>
      <c r="J907" t="s">
        <v>219</v>
      </c>
      <c r="K907" s="21">
        <v>200000</v>
      </c>
      <c r="L907" s="21">
        <v>41657.230000000003</v>
      </c>
      <c r="M907" s="21">
        <v>41657.230000000003</v>
      </c>
      <c r="N907" s="21">
        <v>39804.230000000003</v>
      </c>
      <c r="O907" s="21">
        <v>39804.230000000003</v>
      </c>
      <c r="P907" s="22" t="e">
        <f>VLOOKUP(Tabela1[[#This Row],[cdsubacao]],LDO!$B$2:$D$115,3,0)</f>
        <v>#N/A</v>
      </c>
      <c r="Q907" s="22" t="str">
        <f>CONCATENATE(Tabela1[[#This Row],[cdunidadegestora]]," - ",Tabela1[[#This Row],[nmunidadegestora]])</f>
        <v>440001 - Secretaria de Estado da Agricultura, Pesca e Desenvolvimento Rural</v>
      </c>
      <c r="R907" s="22" t="str">
        <f>CONCATENATE(Tabela1[[#This Row],[cdfuncao]]," - ",Tabela1[[#This Row],[nmfuncao]])</f>
        <v>20 - Agricultura</v>
      </c>
      <c r="S907" s="23" t="e">
        <f>VLOOKUP(Tabela1[[#This Row],[cdsubacao]],LDO!$B$2:$E$115,4,0)</f>
        <v>#N/A</v>
      </c>
      <c r="T907" s="23" t="str">
        <f>CONCATENATE(Tabela1[[#This Row],[cdprograma]]," - ",Tabela1[[#This Row],[nmprograma]])</f>
        <v>300 - Qualidade de Vida no Campo e na Cidade</v>
      </c>
    </row>
    <row r="908" spans="1:20" x14ac:dyDescent="0.25">
      <c r="A908">
        <v>260001</v>
      </c>
      <c r="B908" t="s">
        <v>232</v>
      </c>
      <c r="C908">
        <v>11</v>
      </c>
      <c r="D908" t="s">
        <v>364</v>
      </c>
      <c r="E908">
        <v>530</v>
      </c>
      <c r="F908" t="s">
        <v>365</v>
      </c>
      <c r="G908">
        <v>8450</v>
      </c>
      <c r="H908" t="s">
        <v>366</v>
      </c>
      <c r="I908">
        <v>44</v>
      </c>
      <c r="J908" t="s">
        <v>219</v>
      </c>
      <c r="K908" s="21">
        <v>0</v>
      </c>
      <c r="L908" s="21">
        <v>394837.24</v>
      </c>
      <c r="M908" s="21">
        <v>11664</v>
      </c>
      <c r="N908" s="21">
        <v>11664</v>
      </c>
      <c r="O908" s="21">
        <v>11664</v>
      </c>
      <c r="P908" s="22" t="e">
        <f>VLOOKUP(Tabela1[[#This Row],[cdsubacao]],LDO!$B$2:$D$115,3,0)</f>
        <v>#N/A</v>
      </c>
      <c r="Q908" s="22" t="str">
        <f>CONCATENATE(Tabela1[[#This Row],[cdunidadegestora]]," - ",Tabela1[[#This Row],[nmunidadegestora]])</f>
        <v>260001 - Secretaria de Estado de Desenvolvimento Social</v>
      </c>
      <c r="R908" s="22" t="str">
        <f>CONCATENATE(Tabela1[[#This Row],[cdfuncao]]," - ",Tabela1[[#This Row],[nmfuncao]])</f>
        <v>11 - Trabalho</v>
      </c>
      <c r="S908" s="23" t="e">
        <f>VLOOKUP(Tabela1[[#This Row],[cdsubacao]],LDO!$B$2:$E$115,4,0)</f>
        <v>#N/A</v>
      </c>
      <c r="T908" s="23" t="str">
        <f>CONCATENATE(Tabela1[[#This Row],[cdprograma]]," - ",Tabela1[[#This Row],[nmprograma]])</f>
        <v>530 - Pró-Emprego e Renda</v>
      </c>
    </row>
    <row r="909" spans="1:20" x14ac:dyDescent="0.25">
      <c r="A909">
        <v>160091</v>
      </c>
      <c r="B909" t="s">
        <v>442</v>
      </c>
      <c r="C909">
        <v>6</v>
      </c>
      <c r="D909" t="s">
        <v>182</v>
      </c>
      <c r="E909">
        <v>707</v>
      </c>
      <c r="F909" t="s">
        <v>336</v>
      </c>
      <c r="G909">
        <v>6359</v>
      </c>
      <c r="H909" t="s">
        <v>541</v>
      </c>
      <c r="I909">
        <v>33</v>
      </c>
      <c r="J909" t="s">
        <v>160</v>
      </c>
      <c r="K909" s="21">
        <v>19618350</v>
      </c>
      <c r="L909" s="21">
        <v>22260731.91</v>
      </c>
      <c r="M909" s="21">
        <v>21843399.73</v>
      </c>
      <c r="N909" s="21">
        <v>21642319.579999998</v>
      </c>
      <c r="O909" s="21">
        <v>21642319.579999998</v>
      </c>
      <c r="P909" s="22" t="e">
        <f>VLOOKUP(Tabela1[[#This Row],[cdsubacao]],LDO!$B$2:$D$115,3,0)</f>
        <v>#N/A</v>
      </c>
      <c r="Q909" s="22" t="str">
        <f>CONCATENATE(Tabela1[[#This Row],[cdunidadegestora]]," - ",Tabela1[[#This Row],[nmunidadegestora]])</f>
        <v>160091 - Fundo para Melhoria da Segurança Pública</v>
      </c>
      <c r="R909" s="22" t="str">
        <f>CONCATENATE(Tabela1[[#This Row],[cdfuncao]]," - ",Tabela1[[#This Row],[nmfuncao]])</f>
        <v>6 - Segurança Pública</v>
      </c>
      <c r="S909" s="23" t="e">
        <f>VLOOKUP(Tabela1[[#This Row],[cdsubacao]],LDO!$B$2:$E$115,4,0)</f>
        <v>#N/A</v>
      </c>
      <c r="T909" s="23" t="str">
        <f>CONCATENATE(Tabela1[[#This Row],[cdprograma]]," - ",Tabela1[[#This Row],[nmprograma]])</f>
        <v>707 - Suporte Institucional Integrado</v>
      </c>
    </row>
    <row r="910" spans="1:20" x14ac:dyDescent="0.25">
      <c r="A910">
        <v>270092</v>
      </c>
      <c r="B910" t="s">
        <v>427</v>
      </c>
      <c r="C910">
        <v>18</v>
      </c>
      <c r="D910" t="s">
        <v>192</v>
      </c>
      <c r="E910">
        <v>350</v>
      </c>
      <c r="F910" t="s">
        <v>282</v>
      </c>
      <c r="G910">
        <v>6488</v>
      </c>
      <c r="H910" t="s">
        <v>678</v>
      </c>
      <c r="I910">
        <v>33</v>
      </c>
      <c r="J910" t="s">
        <v>160</v>
      </c>
      <c r="K910" s="21">
        <v>8314935</v>
      </c>
      <c r="L910" s="21">
        <v>5619135</v>
      </c>
      <c r="M910" s="21">
        <v>1238763.31</v>
      </c>
      <c r="N910" s="21">
        <v>345871.58</v>
      </c>
      <c r="O910" s="21">
        <v>345871.58</v>
      </c>
      <c r="P910" s="22" t="e">
        <f>VLOOKUP(Tabela1[[#This Row],[cdsubacao]],LDO!$B$2:$D$115,3,0)</f>
        <v>#N/A</v>
      </c>
      <c r="Q910" s="22" t="str">
        <f>CONCATENATE(Tabela1[[#This Row],[cdunidadegestora]]," - ",Tabela1[[#This Row],[nmunidadegestora]])</f>
        <v>270092 - Fundo Estadual de Recursos Hídricos</v>
      </c>
      <c r="R910" s="22" t="str">
        <f>CONCATENATE(Tabela1[[#This Row],[cdfuncao]]," - ",Tabela1[[#This Row],[nmfuncao]])</f>
        <v>18 - Gestão Ambiental</v>
      </c>
      <c r="S910" s="23" t="e">
        <f>VLOOKUP(Tabela1[[#This Row],[cdsubacao]],LDO!$B$2:$E$115,4,0)</f>
        <v>#N/A</v>
      </c>
      <c r="T910" s="23" t="str">
        <f>CONCATENATE(Tabela1[[#This Row],[cdprograma]]," - ",Tabela1[[#This Row],[nmprograma]])</f>
        <v>350 - Gestão dos Recursos Hídricos</v>
      </c>
    </row>
    <row r="911" spans="1:20" x14ac:dyDescent="0.25">
      <c r="A911">
        <v>520002</v>
      </c>
      <c r="B911" t="s">
        <v>171</v>
      </c>
      <c r="C911">
        <v>28</v>
      </c>
      <c r="D911" t="s">
        <v>172</v>
      </c>
      <c r="E911">
        <v>900</v>
      </c>
      <c r="F911" t="s">
        <v>176</v>
      </c>
      <c r="G911">
        <v>14252</v>
      </c>
      <c r="H911" t="s">
        <v>830</v>
      </c>
      <c r="I911">
        <v>31</v>
      </c>
      <c r="J911" t="s">
        <v>165</v>
      </c>
      <c r="K911" s="21">
        <v>40000000</v>
      </c>
      <c r="L911" s="21">
        <v>210026761.84999999</v>
      </c>
      <c r="M911" s="21">
        <v>210026761.84999999</v>
      </c>
      <c r="N911" s="21">
        <v>210026761.83000001</v>
      </c>
      <c r="O911" s="21">
        <v>210026761.83000001</v>
      </c>
      <c r="P911" s="22" t="e">
        <f>VLOOKUP(Tabela1[[#This Row],[cdsubacao]],LDO!$B$2:$D$115,3,0)</f>
        <v>#N/A</v>
      </c>
      <c r="Q911" s="22" t="str">
        <f>CONCATENATE(Tabela1[[#This Row],[cdunidadegestora]]," - ",Tabela1[[#This Row],[nmunidadegestora]])</f>
        <v>520002 - Encargos Gerais do Estado</v>
      </c>
      <c r="R911" s="22" t="str">
        <f>CONCATENATE(Tabela1[[#This Row],[cdfuncao]]," - ",Tabela1[[#This Row],[nmfuncao]])</f>
        <v>28 - Encargos Especiais</v>
      </c>
      <c r="S911" s="23" t="e">
        <f>VLOOKUP(Tabela1[[#This Row],[cdsubacao]],LDO!$B$2:$E$115,4,0)</f>
        <v>#N/A</v>
      </c>
      <c r="T911" s="23" t="str">
        <f>CONCATENATE(Tabela1[[#This Row],[cdprograma]]," - ",Tabela1[[#This Row],[nmprograma]])</f>
        <v>900 - Gestão Administrativa - Poder Executivo</v>
      </c>
    </row>
    <row r="912" spans="1:20" x14ac:dyDescent="0.25">
      <c r="A912">
        <v>160084</v>
      </c>
      <c r="B912" t="s">
        <v>370</v>
      </c>
      <c r="C912">
        <v>6</v>
      </c>
      <c r="D912" t="s">
        <v>182</v>
      </c>
      <c r="E912">
        <v>706</v>
      </c>
      <c r="F912" t="s">
        <v>183</v>
      </c>
      <c r="G912">
        <v>13148</v>
      </c>
      <c r="H912" t="s">
        <v>751</v>
      </c>
      <c r="I912">
        <v>44</v>
      </c>
      <c r="J912" t="s">
        <v>219</v>
      </c>
      <c r="K912" s="21">
        <v>400000</v>
      </c>
      <c r="L912" s="21">
        <v>75756</v>
      </c>
      <c r="M912" s="21">
        <v>63486</v>
      </c>
      <c r="N912" s="21">
        <v>756</v>
      </c>
      <c r="O912" s="21">
        <v>756</v>
      </c>
      <c r="P912" s="22" t="e">
        <f>VLOOKUP(Tabela1[[#This Row],[cdsubacao]],LDO!$B$2:$D$115,3,0)</f>
        <v>#N/A</v>
      </c>
      <c r="Q912" s="22" t="str">
        <f>CONCATENATE(Tabela1[[#This Row],[cdunidadegestora]]," - ",Tabela1[[#This Row],[nmunidadegestora]])</f>
        <v>160084 - Fundo de Melhoria da Polícia Civil</v>
      </c>
      <c r="R912" s="22" t="str">
        <f>CONCATENATE(Tabela1[[#This Row],[cdfuncao]]," - ",Tabela1[[#This Row],[nmfuncao]])</f>
        <v>6 - Segurança Pública</v>
      </c>
      <c r="S912" s="23" t="e">
        <f>VLOOKUP(Tabela1[[#This Row],[cdsubacao]],LDO!$B$2:$E$115,4,0)</f>
        <v>#N/A</v>
      </c>
      <c r="T912" s="23" t="str">
        <f>CONCATENATE(Tabela1[[#This Row],[cdprograma]]," - ",Tabela1[[#This Row],[nmprograma]])</f>
        <v>706 - De Olho no Crime</v>
      </c>
    </row>
    <row r="913" spans="1:20" x14ac:dyDescent="0.25">
      <c r="A913">
        <v>410040</v>
      </c>
      <c r="B913" t="s">
        <v>206</v>
      </c>
      <c r="C913">
        <v>10</v>
      </c>
      <c r="D913" t="s">
        <v>158</v>
      </c>
      <c r="E913">
        <v>430</v>
      </c>
      <c r="F913" t="s">
        <v>159</v>
      </c>
      <c r="G913">
        <v>13270</v>
      </c>
      <c r="H913" t="s">
        <v>588</v>
      </c>
      <c r="I913">
        <v>33</v>
      </c>
      <c r="J913" t="s">
        <v>160</v>
      </c>
      <c r="K913" s="21">
        <v>0</v>
      </c>
      <c r="L913" s="21">
        <v>2202.79</v>
      </c>
      <c r="M913" s="21">
        <v>2202.79</v>
      </c>
      <c r="N913" s="21">
        <v>2202.79</v>
      </c>
      <c r="O913" s="21">
        <v>2202.79</v>
      </c>
      <c r="P913" s="22" t="e">
        <f>VLOOKUP(Tabela1[[#This Row],[cdsubacao]],LDO!$B$2:$D$115,3,0)</f>
        <v>#N/A</v>
      </c>
      <c r="Q913" s="22" t="str">
        <f>CONCATENATE(Tabela1[[#This Row],[cdunidadegestora]]," - ",Tabela1[[#This Row],[nmunidadegestora]])</f>
        <v>410040 - Agência de Desenvolvimento Regional de Chapecó</v>
      </c>
      <c r="R913" s="22" t="str">
        <f>CONCATENATE(Tabela1[[#This Row],[cdfuncao]]," - ",Tabela1[[#This Row],[nmfuncao]])</f>
        <v>10 - Saúde</v>
      </c>
      <c r="S913" s="23" t="e">
        <f>VLOOKUP(Tabela1[[#This Row],[cdsubacao]],LDO!$B$2:$E$115,4,0)</f>
        <v>#N/A</v>
      </c>
      <c r="T913" s="23" t="str">
        <f>CONCATENATE(Tabela1[[#This Row],[cdprograma]]," - ",Tabela1[[#This Row],[nmprograma]])</f>
        <v>430 - Atenção de Média e Alta Complexidade Ambulatorial e Hospitalar</v>
      </c>
    </row>
    <row r="914" spans="1:20" x14ac:dyDescent="0.25">
      <c r="A914">
        <v>410056</v>
      </c>
      <c r="B914" t="s">
        <v>223</v>
      </c>
      <c r="C914">
        <v>12</v>
      </c>
      <c r="D914" t="s">
        <v>188</v>
      </c>
      <c r="E914">
        <v>610</v>
      </c>
      <c r="F914" t="s">
        <v>189</v>
      </c>
      <c r="G914">
        <v>13818</v>
      </c>
      <c r="H914" t="s">
        <v>889</v>
      </c>
      <c r="I914">
        <v>44</v>
      </c>
      <c r="J914" t="s">
        <v>219</v>
      </c>
      <c r="K914" s="21">
        <v>54538</v>
      </c>
      <c r="L914" s="21">
        <v>9700</v>
      </c>
      <c r="M914" s="21">
        <v>9700</v>
      </c>
      <c r="N914" s="21">
        <v>9700</v>
      </c>
      <c r="O914" s="21">
        <v>9700</v>
      </c>
      <c r="P914" s="22" t="e">
        <f>VLOOKUP(Tabela1[[#This Row],[cdsubacao]],LDO!$B$2:$D$115,3,0)</f>
        <v>#N/A</v>
      </c>
      <c r="Q914" s="22" t="str">
        <f>CONCATENATE(Tabela1[[#This Row],[cdunidadegestora]]," - ",Tabela1[[#This Row],[nmunidadegestora]])</f>
        <v>410056 - Agência de Desenvolvimento Regional de Criciúma</v>
      </c>
      <c r="R914" s="22" t="str">
        <f>CONCATENATE(Tabela1[[#This Row],[cdfuncao]]," - ",Tabela1[[#This Row],[nmfuncao]])</f>
        <v>12 - Educação</v>
      </c>
      <c r="S914" s="23" t="e">
        <f>VLOOKUP(Tabela1[[#This Row],[cdsubacao]],LDO!$B$2:$E$115,4,0)</f>
        <v>#N/A</v>
      </c>
      <c r="T914" s="23" t="str">
        <f>CONCATENATE(Tabela1[[#This Row],[cdprograma]]," - ",Tabela1[[#This Row],[nmprograma]])</f>
        <v>610 - Educação Básica com Qualidade e Equidade</v>
      </c>
    </row>
    <row r="915" spans="1:20" x14ac:dyDescent="0.25">
      <c r="A915">
        <v>410012</v>
      </c>
      <c r="B915" t="s">
        <v>540</v>
      </c>
      <c r="C915">
        <v>6</v>
      </c>
      <c r="D915" t="s">
        <v>182</v>
      </c>
      <c r="E915">
        <v>707</v>
      </c>
      <c r="F915" t="s">
        <v>336</v>
      </c>
      <c r="G915">
        <v>6503</v>
      </c>
      <c r="H915" t="s">
        <v>849</v>
      </c>
      <c r="I915">
        <v>44</v>
      </c>
      <c r="J915" t="s">
        <v>219</v>
      </c>
      <c r="K915" s="21">
        <v>0</v>
      </c>
      <c r="L915" s="21">
        <v>2670</v>
      </c>
      <c r="M915" s="21">
        <v>2670</v>
      </c>
      <c r="N915" s="21">
        <v>2670</v>
      </c>
      <c r="O915" s="21">
        <v>2670</v>
      </c>
      <c r="P915" s="22" t="e">
        <f>VLOOKUP(Tabela1[[#This Row],[cdsubacao]],LDO!$B$2:$D$115,3,0)</f>
        <v>#N/A</v>
      </c>
      <c r="Q915" s="22" t="str">
        <f>CONCATENATE(Tabela1[[#This Row],[cdunidadegestora]]," - ",Tabela1[[#This Row],[nmunidadegestora]])</f>
        <v>410012 - Departamento Estadual de Trânsito</v>
      </c>
      <c r="R915" s="22" t="str">
        <f>CONCATENATE(Tabela1[[#This Row],[cdfuncao]]," - ",Tabela1[[#This Row],[nmfuncao]])</f>
        <v>6 - Segurança Pública</v>
      </c>
      <c r="S915" s="23" t="e">
        <f>VLOOKUP(Tabela1[[#This Row],[cdsubacao]],LDO!$B$2:$E$115,4,0)</f>
        <v>#N/A</v>
      </c>
      <c r="T915" s="23" t="str">
        <f>CONCATENATE(Tabela1[[#This Row],[cdprograma]]," - ",Tabela1[[#This Row],[nmprograma]])</f>
        <v>707 - Suporte Institucional Integrado</v>
      </c>
    </row>
    <row r="916" spans="1:20" x14ac:dyDescent="0.25">
      <c r="A916">
        <v>410094</v>
      </c>
      <c r="B916" t="s">
        <v>245</v>
      </c>
      <c r="C916">
        <v>26</v>
      </c>
      <c r="D916" t="s">
        <v>179</v>
      </c>
      <c r="E916">
        <v>110</v>
      </c>
      <c r="F916" t="s">
        <v>228</v>
      </c>
      <c r="G916">
        <v>11126</v>
      </c>
      <c r="H916" t="s">
        <v>492</v>
      </c>
      <c r="I916">
        <v>33</v>
      </c>
      <c r="J916" t="s">
        <v>160</v>
      </c>
      <c r="K916" s="21">
        <v>20000000</v>
      </c>
      <c r="L916" s="21">
        <v>183990.07</v>
      </c>
      <c r="M916" s="21">
        <v>0</v>
      </c>
      <c r="N916" s="21">
        <v>0</v>
      </c>
      <c r="O916" s="21">
        <v>0</v>
      </c>
      <c r="P916" s="22" t="e">
        <f>VLOOKUP(Tabela1[[#This Row],[cdsubacao]],LDO!$B$2:$D$115,3,0)</f>
        <v>#N/A</v>
      </c>
      <c r="Q916" s="22" t="str">
        <f>CONCATENATE(Tabela1[[#This Row],[cdunidadegestora]]," - ",Tabela1[[#This Row],[nmunidadegestora]])</f>
        <v>410094 - Fundo de Desenvolvimento Social</v>
      </c>
      <c r="R916" s="22" t="str">
        <f>CONCATENATE(Tabela1[[#This Row],[cdfuncao]]," - ",Tabela1[[#This Row],[nmfuncao]])</f>
        <v>26 - Transporte</v>
      </c>
      <c r="S916" s="23" t="e">
        <f>VLOOKUP(Tabela1[[#This Row],[cdsubacao]],LDO!$B$2:$E$115,4,0)</f>
        <v>#N/A</v>
      </c>
      <c r="T916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917" spans="1:20" x14ac:dyDescent="0.25">
      <c r="A917">
        <v>410055</v>
      </c>
      <c r="B917" t="s">
        <v>447</v>
      </c>
      <c r="C917">
        <v>4</v>
      </c>
      <c r="D917" t="s">
        <v>169</v>
      </c>
      <c r="E917">
        <v>900</v>
      </c>
      <c r="F917" t="s">
        <v>176</v>
      </c>
      <c r="G917">
        <v>13774</v>
      </c>
      <c r="H917" t="s">
        <v>1014</v>
      </c>
      <c r="I917">
        <v>33</v>
      </c>
      <c r="J917" t="s">
        <v>160</v>
      </c>
      <c r="K917" s="21">
        <v>40000</v>
      </c>
      <c r="L917" s="21">
        <v>17705.72</v>
      </c>
      <c r="M917" s="21">
        <v>17705.72</v>
      </c>
      <c r="N917" s="21">
        <v>17705.72</v>
      </c>
      <c r="O917" s="21">
        <v>17705.72</v>
      </c>
      <c r="P917" s="22" t="e">
        <f>VLOOKUP(Tabela1[[#This Row],[cdsubacao]],LDO!$B$2:$D$115,3,0)</f>
        <v>#N/A</v>
      </c>
      <c r="Q917" s="22" t="str">
        <f>CONCATENATE(Tabela1[[#This Row],[cdunidadegestora]]," - ",Tabela1[[#This Row],[nmunidadegestora]])</f>
        <v>410055 - Agência de Desenvolvimento Regional de Tubarão</v>
      </c>
      <c r="R917" s="22" t="str">
        <f>CONCATENATE(Tabela1[[#This Row],[cdfuncao]]," - ",Tabela1[[#This Row],[nmfuncao]])</f>
        <v>4 - Administração</v>
      </c>
      <c r="S917" s="23" t="e">
        <f>VLOOKUP(Tabela1[[#This Row],[cdsubacao]],LDO!$B$2:$E$115,4,0)</f>
        <v>#N/A</v>
      </c>
      <c r="T917" s="23" t="str">
        <f>CONCATENATE(Tabela1[[#This Row],[cdprograma]]," - ",Tabela1[[#This Row],[nmprograma]])</f>
        <v>900 - Gestão Administrativa - Poder Executivo</v>
      </c>
    </row>
    <row r="918" spans="1:20" x14ac:dyDescent="0.25">
      <c r="A918">
        <v>470001</v>
      </c>
      <c r="B918" t="s">
        <v>287</v>
      </c>
      <c r="C918">
        <v>4</v>
      </c>
      <c r="D918" t="s">
        <v>169</v>
      </c>
      <c r="E918">
        <v>900</v>
      </c>
      <c r="F918" t="s">
        <v>176</v>
      </c>
      <c r="G918">
        <v>2847</v>
      </c>
      <c r="H918" t="s">
        <v>1015</v>
      </c>
      <c r="I918">
        <v>44</v>
      </c>
      <c r="J918" t="s">
        <v>219</v>
      </c>
      <c r="K918" s="21">
        <v>0</v>
      </c>
      <c r="L918" s="21">
        <v>10921.09</v>
      </c>
      <c r="M918" s="21">
        <v>10921.09</v>
      </c>
      <c r="N918" s="21">
        <v>10921.09</v>
      </c>
      <c r="O918" s="21">
        <v>10921.09</v>
      </c>
      <c r="P918" s="22" t="e">
        <f>VLOOKUP(Tabela1[[#This Row],[cdsubacao]],LDO!$B$2:$D$115,3,0)</f>
        <v>#N/A</v>
      </c>
      <c r="Q918" s="22" t="str">
        <f>CONCATENATE(Tabela1[[#This Row],[cdunidadegestora]]," - ",Tabela1[[#This Row],[nmunidadegestora]])</f>
        <v>470001 - Secretaria de Estado da Administração</v>
      </c>
      <c r="R918" s="22" t="str">
        <f>CONCATENATE(Tabela1[[#This Row],[cdfuncao]]," - ",Tabela1[[#This Row],[nmfuncao]])</f>
        <v>4 - Administração</v>
      </c>
      <c r="S918" s="23" t="e">
        <f>VLOOKUP(Tabela1[[#This Row],[cdsubacao]],LDO!$B$2:$E$115,4,0)</f>
        <v>#N/A</v>
      </c>
      <c r="T918" s="23" t="str">
        <f>CONCATENATE(Tabela1[[#This Row],[cdprograma]]," - ",Tabela1[[#This Row],[nmprograma]])</f>
        <v>900 - Gestão Administrativa - Poder Executivo</v>
      </c>
    </row>
    <row r="919" spans="1:20" x14ac:dyDescent="0.25">
      <c r="A919">
        <v>160097</v>
      </c>
      <c r="B919" t="s">
        <v>181</v>
      </c>
      <c r="C919">
        <v>3</v>
      </c>
      <c r="D919" t="s">
        <v>306</v>
      </c>
      <c r="E919">
        <v>915</v>
      </c>
      <c r="F919" t="s">
        <v>482</v>
      </c>
      <c r="G919">
        <v>6499</v>
      </c>
      <c r="H919" t="s">
        <v>483</v>
      </c>
      <c r="I919">
        <v>33</v>
      </c>
      <c r="J919" t="s">
        <v>160</v>
      </c>
      <c r="K919" s="21">
        <v>0</v>
      </c>
      <c r="L919" s="21">
        <v>236244.42</v>
      </c>
      <c r="M919" s="21">
        <v>236244.42</v>
      </c>
      <c r="N919" s="21">
        <v>206446.7</v>
      </c>
      <c r="O919" s="21">
        <v>206446.7</v>
      </c>
      <c r="P919" s="22" t="str">
        <f>VLOOKUP(Tabela1[[#This Row],[cdsubacao]],LDO!$B$2:$D$115,3,0)</f>
        <v>LDO</v>
      </c>
      <c r="Q919" s="22" t="str">
        <f>CONCATENATE(Tabela1[[#This Row],[cdunidadegestora]]," - ",Tabela1[[#This Row],[nmunidadegestora]])</f>
        <v>160097 - Fundo de Melhoria da Polícia Militar</v>
      </c>
      <c r="R919" s="22" t="str">
        <f>CONCATENATE(Tabela1[[#This Row],[cdfuncao]]," - ",Tabela1[[#This Row],[nmfuncao]])</f>
        <v>3 - Essencial à Justiça</v>
      </c>
      <c r="S919" s="23" t="str">
        <f>VLOOKUP(Tabela1[[#This Row],[cdsubacao]],LDO!$B$2:$E$115,4,0)</f>
        <v>6499 - Reconstituição de bens lesados</v>
      </c>
      <c r="T919" s="23" t="str">
        <f>CONCATENATE(Tabela1[[#This Row],[cdprograma]]," - ",Tabela1[[#This Row],[nmprograma]])</f>
        <v>915 - Gestão Estratégica - Ministério Público</v>
      </c>
    </row>
    <row r="920" spans="1:20" x14ac:dyDescent="0.25">
      <c r="A920">
        <v>480091</v>
      </c>
      <c r="B920" t="s">
        <v>157</v>
      </c>
      <c r="C920">
        <v>10</v>
      </c>
      <c r="D920" t="s">
        <v>158</v>
      </c>
      <c r="E920">
        <v>850</v>
      </c>
      <c r="F920" t="s">
        <v>163</v>
      </c>
      <c r="G920">
        <v>4617</v>
      </c>
      <c r="H920" t="s">
        <v>1016</v>
      </c>
      <c r="I920">
        <v>33</v>
      </c>
      <c r="J920" t="s">
        <v>160</v>
      </c>
      <c r="K920" s="21">
        <v>2500000</v>
      </c>
      <c r="L920" s="21">
        <v>2697988.8</v>
      </c>
      <c r="M920" s="21">
        <v>2417383.7999999998</v>
      </c>
      <c r="N920" s="21">
        <v>2413023.56</v>
      </c>
      <c r="O920" s="21">
        <v>2413023.56</v>
      </c>
      <c r="P920" s="22" t="e">
        <f>VLOOKUP(Tabela1[[#This Row],[cdsubacao]],LDO!$B$2:$D$115,3,0)</f>
        <v>#N/A</v>
      </c>
      <c r="Q920" s="22" t="str">
        <f>CONCATENATE(Tabela1[[#This Row],[cdunidadegestora]]," - ",Tabela1[[#This Row],[nmunidadegestora]])</f>
        <v>480091 - Fundo Estadual de Saúde</v>
      </c>
      <c r="R920" s="22" t="str">
        <f>CONCATENATE(Tabela1[[#This Row],[cdfuncao]]," - ",Tabela1[[#This Row],[nmfuncao]])</f>
        <v>10 - Saúde</v>
      </c>
      <c r="S920" s="23" t="e">
        <f>VLOOKUP(Tabela1[[#This Row],[cdsubacao]],LDO!$B$2:$E$115,4,0)</f>
        <v>#N/A</v>
      </c>
      <c r="T92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21" spans="1:20" x14ac:dyDescent="0.25">
      <c r="A921">
        <v>450021</v>
      </c>
      <c r="B921" t="s">
        <v>250</v>
      </c>
      <c r="C921">
        <v>12</v>
      </c>
      <c r="D921" t="s">
        <v>188</v>
      </c>
      <c r="E921">
        <v>520</v>
      </c>
      <c r="F921" t="s">
        <v>303</v>
      </c>
      <c r="G921">
        <v>11654</v>
      </c>
      <c r="H921" t="s">
        <v>1017</v>
      </c>
      <c r="I921">
        <v>44</v>
      </c>
      <c r="J921" t="s">
        <v>219</v>
      </c>
      <c r="K921" s="21">
        <v>500000</v>
      </c>
      <c r="L921" s="21">
        <v>565000</v>
      </c>
      <c r="M921" s="21">
        <v>66068.990000000005</v>
      </c>
      <c r="N921" s="21">
        <v>35043.5</v>
      </c>
      <c r="O921" s="21">
        <v>35043.5</v>
      </c>
      <c r="P921" s="22" t="e">
        <f>VLOOKUP(Tabela1[[#This Row],[cdsubacao]],LDO!$B$2:$D$115,3,0)</f>
        <v>#N/A</v>
      </c>
      <c r="Q921" s="22" t="str">
        <f>CONCATENATE(Tabela1[[#This Row],[cdunidadegestora]]," - ",Tabela1[[#This Row],[nmunidadegestora]])</f>
        <v>450021 - Fundação Catarinense de Educação Especial</v>
      </c>
      <c r="R921" s="22" t="str">
        <f>CONCATENATE(Tabela1[[#This Row],[cdfuncao]]," - ",Tabela1[[#This Row],[nmfuncao]])</f>
        <v>12 - Educação</v>
      </c>
      <c r="S921" s="23" t="e">
        <f>VLOOKUP(Tabela1[[#This Row],[cdsubacao]],LDO!$B$2:$E$115,4,0)</f>
        <v>#N/A</v>
      </c>
      <c r="T921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922" spans="1:20" x14ac:dyDescent="0.25">
      <c r="A922">
        <v>470022</v>
      </c>
      <c r="B922" t="s">
        <v>161</v>
      </c>
      <c r="C922">
        <v>9</v>
      </c>
      <c r="D922" t="s">
        <v>162</v>
      </c>
      <c r="E922">
        <v>860</v>
      </c>
      <c r="F922" t="s">
        <v>241</v>
      </c>
      <c r="G922">
        <v>9967</v>
      </c>
      <c r="H922" t="s">
        <v>856</v>
      </c>
      <c r="I922">
        <v>33</v>
      </c>
      <c r="J922" t="s">
        <v>160</v>
      </c>
      <c r="K922" s="21">
        <v>10000</v>
      </c>
      <c r="L922" s="21">
        <v>10000</v>
      </c>
      <c r="M922" s="21">
        <v>5000</v>
      </c>
      <c r="N922" s="21">
        <v>1119.1199999999999</v>
      </c>
      <c r="O922" s="21">
        <v>1119.1199999999999</v>
      </c>
      <c r="P922" s="22" t="e">
        <f>VLOOKUP(Tabela1[[#This Row],[cdsubacao]],LDO!$B$2:$D$115,3,0)</f>
        <v>#N/A</v>
      </c>
      <c r="Q922" s="22" t="str">
        <f>CONCATENATE(Tabela1[[#This Row],[cdunidadegestora]]," - ",Tabela1[[#This Row],[nmunidadegestora]])</f>
        <v>470022 - Instituto de Previdência do Estado de Santa Catarina</v>
      </c>
      <c r="R922" s="22" t="str">
        <f>CONCATENATE(Tabela1[[#This Row],[cdfuncao]]," - ",Tabela1[[#This Row],[nmfuncao]])</f>
        <v>9 - Previdência Social</v>
      </c>
      <c r="S922" s="23" t="e">
        <f>VLOOKUP(Tabela1[[#This Row],[cdsubacao]],LDO!$B$2:$E$115,4,0)</f>
        <v>#N/A</v>
      </c>
      <c r="T922" s="23" t="str">
        <f>CONCATENATE(Tabela1[[#This Row],[cdprograma]]," - ",Tabela1[[#This Row],[nmprograma]])</f>
        <v>860 - Gestão Previdenciária</v>
      </c>
    </row>
    <row r="923" spans="1:20" x14ac:dyDescent="0.25">
      <c r="A923">
        <v>520092</v>
      </c>
      <c r="B923" t="s">
        <v>667</v>
      </c>
      <c r="C923">
        <v>4</v>
      </c>
      <c r="D923" t="s">
        <v>169</v>
      </c>
      <c r="E923">
        <v>830</v>
      </c>
      <c r="F923" t="s">
        <v>575</v>
      </c>
      <c r="G923">
        <v>14092</v>
      </c>
      <c r="H923" t="s">
        <v>648</v>
      </c>
      <c r="I923">
        <v>33</v>
      </c>
      <c r="J923" t="s">
        <v>160</v>
      </c>
      <c r="K923" s="21">
        <v>0</v>
      </c>
      <c r="L923" s="21">
        <v>30375</v>
      </c>
      <c r="M923" s="21">
        <v>30375</v>
      </c>
      <c r="N923" s="21">
        <v>30375</v>
      </c>
      <c r="O923" s="21">
        <v>30375</v>
      </c>
      <c r="P923" s="22" t="e">
        <f>VLOOKUP(Tabela1[[#This Row],[cdsubacao]],LDO!$B$2:$D$115,3,0)</f>
        <v>#N/A</v>
      </c>
      <c r="Q923" s="22" t="str">
        <f>CONCATENATE(Tabela1[[#This Row],[cdunidadegestora]]," - ",Tabela1[[#This Row],[nmunidadegestora]])</f>
        <v>520092 - Fundo de Esforço Fiscal</v>
      </c>
      <c r="R923" s="22" t="str">
        <f>CONCATENATE(Tabela1[[#This Row],[cdfuncao]]," - ",Tabela1[[#This Row],[nmfuncao]])</f>
        <v>4 - Administração</v>
      </c>
      <c r="S923" s="23" t="e">
        <f>VLOOKUP(Tabela1[[#This Row],[cdsubacao]],LDO!$B$2:$E$115,4,0)</f>
        <v>#N/A</v>
      </c>
      <c r="T923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924" spans="1:20" x14ac:dyDescent="0.25">
      <c r="A924">
        <v>410059</v>
      </c>
      <c r="B924" t="s">
        <v>408</v>
      </c>
      <c r="C924">
        <v>12</v>
      </c>
      <c r="D924" t="s">
        <v>188</v>
      </c>
      <c r="E924">
        <v>610</v>
      </c>
      <c r="F924" t="s">
        <v>189</v>
      </c>
      <c r="G924">
        <v>13958</v>
      </c>
      <c r="H924" t="s">
        <v>1018</v>
      </c>
      <c r="I924">
        <v>33</v>
      </c>
      <c r="J924" t="s">
        <v>160</v>
      </c>
      <c r="K924" s="21">
        <v>421255</v>
      </c>
      <c r="L924" s="21">
        <v>1302.01</v>
      </c>
      <c r="M924" s="21">
        <v>1302.01</v>
      </c>
      <c r="N924" s="21">
        <v>1302.01</v>
      </c>
      <c r="O924" s="21">
        <v>1302.01</v>
      </c>
      <c r="P924" s="22" t="e">
        <f>VLOOKUP(Tabela1[[#This Row],[cdsubacao]],LDO!$B$2:$D$115,3,0)</f>
        <v>#N/A</v>
      </c>
      <c r="Q924" s="22" t="str">
        <f>CONCATENATE(Tabela1[[#This Row],[cdunidadegestora]]," - ",Tabela1[[#This Row],[nmunidadegestora]])</f>
        <v>410059 - Agência de Desenvolvimento Regional de Jaraguá do Sul</v>
      </c>
      <c r="R924" s="22" t="str">
        <f>CONCATENATE(Tabela1[[#This Row],[cdfuncao]]," - ",Tabela1[[#This Row],[nmfuncao]])</f>
        <v>12 - Educação</v>
      </c>
      <c r="S924" s="23" t="e">
        <f>VLOOKUP(Tabela1[[#This Row],[cdsubacao]],LDO!$B$2:$E$115,4,0)</f>
        <v>#N/A</v>
      </c>
      <c r="T924" s="23" t="str">
        <f>CONCATENATE(Tabela1[[#This Row],[cdprograma]]," - ",Tabela1[[#This Row],[nmprograma]])</f>
        <v>610 - Educação Básica com Qualidade e Equidade</v>
      </c>
    </row>
    <row r="925" spans="1:20" x14ac:dyDescent="0.25">
      <c r="A925">
        <v>410051</v>
      </c>
      <c r="B925" t="s">
        <v>230</v>
      </c>
      <c r="C925">
        <v>12</v>
      </c>
      <c r="D925" t="s">
        <v>188</v>
      </c>
      <c r="E925">
        <v>610</v>
      </c>
      <c r="F925" t="s">
        <v>189</v>
      </c>
      <c r="G925">
        <v>13629</v>
      </c>
      <c r="H925" t="s">
        <v>1019</v>
      </c>
      <c r="I925">
        <v>33</v>
      </c>
      <c r="J925" t="s">
        <v>160</v>
      </c>
      <c r="K925" s="21">
        <v>757623</v>
      </c>
      <c r="L925" s="21">
        <v>15812.72</v>
      </c>
      <c r="M925" s="21">
        <v>15812.72</v>
      </c>
      <c r="N925" s="21">
        <v>15812.72</v>
      </c>
      <c r="O925" s="21">
        <v>15812.72</v>
      </c>
      <c r="P925" s="22" t="e">
        <f>VLOOKUP(Tabela1[[#This Row],[cdsubacao]],LDO!$B$2:$D$115,3,0)</f>
        <v>#N/A</v>
      </c>
      <c r="Q925" s="22" t="str">
        <f>CONCATENATE(Tabela1[[#This Row],[cdunidadegestora]]," - ",Tabela1[[#This Row],[nmunidadegestora]])</f>
        <v>410051 - Agência de Desenvolvimento Regional de Blumenau</v>
      </c>
      <c r="R925" s="22" t="str">
        <f>CONCATENATE(Tabela1[[#This Row],[cdfuncao]]," - ",Tabela1[[#This Row],[nmfuncao]])</f>
        <v>12 - Educação</v>
      </c>
      <c r="S925" s="23" t="e">
        <f>VLOOKUP(Tabela1[[#This Row],[cdsubacao]],LDO!$B$2:$E$115,4,0)</f>
        <v>#N/A</v>
      </c>
      <c r="T925" s="23" t="str">
        <f>CONCATENATE(Tabela1[[#This Row],[cdprograma]]," - ",Tabela1[[#This Row],[nmprograma]])</f>
        <v>610 - Educação Básica com Qualidade e Equidade</v>
      </c>
    </row>
    <row r="926" spans="1:20" x14ac:dyDescent="0.25">
      <c r="A926">
        <v>160085</v>
      </c>
      <c r="B926" t="s">
        <v>314</v>
      </c>
      <c r="C926">
        <v>6</v>
      </c>
      <c r="D926" t="s">
        <v>182</v>
      </c>
      <c r="E926">
        <v>705</v>
      </c>
      <c r="F926" t="s">
        <v>486</v>
      </c>
      <c r="G926">
        <v>11910</v>
      </c>
      <c r="H926" t="s">
        <v>1020</v>
      </c>
      <c r="I926">
        <v>44</v>
      </c>
      <c r="J926" t="s">
        <v>219</v>
      </c>
      <c r="K926" s="21">
        <v>0</v>
      </c>
      <c r="L926" s="21">
        <v>16380</v>
      </c>
      <c r="M926" s="21">
        <v>16380</v>
      </c>
      <c r="N926" s="21">
        <v>0</v>
      </c>
      <c r="O926" s="21">
        <v>0</v>
      </c>
      <c r="P926" s="22" t="e">
        <f>VLOOKUP(Tabela1[[#This Row],[cdsubacao]],LDO!$B$2:$D$115,3,0)</f>
        <v>#N/A</v>
      </c>
      <c r="Q926" s="22" t="str">
        <f>CONCATENATE(Tabela1[[#This Row],[cdunidadegestora]]," - ",Tabela1[[#This Row],[nmunidadegestora]])</f>
        <v>160085 - Fundo de Melhoria do Corpo de Bombeiros Militar</v>
      </c>
      <c r="R926" s="22" t="str">
        <f>CONCATENATE(Tabela1[[#This Row],[cdfuncao]]," - ",Tabela1[[#This Row],[nmfuncao]])</f>
        <v>6 - Segurança Pública</v>
      </c>
      <c r="S926" s="23" t="e">
        <f>VLOOKUP(Tabela1[[#This Row],[cdsubacao]],LDO!$B$2:$E$115,4,0)</f>
        <v>#N/A</v>
      </c>
      <c r="T926" s="23" t="str">
        <f>CONCATENATE(Tabela1[[#This Row],[cdprograma]]," - ",Tabela1[[#This Row],[nmprograma]])</f>
        <v>705 - Segurança Cidadã</v>
      </c>
    </row>
    <row r="927" spans="1:20" x14ac:dyDescent="0.25">
      <c r="A927">
        <v>530025</v>
      </c>
      <c r="B927" t="s">
        <v>238</v>
      </c>
      <c r="C927">
        <v>26</v>
      </c>
      <c r="D927" t="s">
        <v>179</v>
      </c>
      <c r="E927">
        <v>140</v>
      </c>
      <c r="F927" t="s">
        <v>279</v>
      </c>
      <c r="G927">
        <v>2300</v>
      </c>
      <c r="H927" t="s">
        <v>1021</v>
      </c>
      <c r="I927">
        <v>44</v>
      </c>
      <c r="J927" t="s">
        <v>219</v>
      </c>
      <c r="K927" s="21">
        <v>20181572</v>
      </c>
      <c r="L927" s="21">
        <v>0</v>
      </c>
      <c r="M927" s="21">
        <v>0</v>
      </c>
      <c r="N927" s="21">
        <v>0</v>
      </c>
      <c r="O927" s="21">
        <v>0</v>
      </c>
      <c r="P927" s="22" t="e">
        <f>VLOOKUP(Tabela1[[#This Row],[cdsubacao]],LDO!$B$2:$D$115,3,0)</f>
        <v>#N/A</v>
      </c>
      <c r="Q927" s="22" t="str">
        <f>CONCATENATE(Tabela1[[#This Row],[cdunidadegestora]]," - ",Tabela1[[#This Row],[nmunidadegestora]])</f>
        <v>530025 - Departamento Estadual de Infraestrutura</v>
      </c>
      <c r="R927" s="22" t="str">
        <f>CONCATENATE(Tabela1[[#This Row],[cdfuncao]]," - ",Tabela1[[#This Row],[nmfuncao]])</f>
        <v>26 - Transporte</v>
      </c>
      <c r="S927" s="23" t="e">
        <f>VLOOKUP(Tabela1[[#This Row],[cdsubacao]],LDO!$B$2:$E$115,4,0)</f>
        <v>#N/A</v>
      </c>
      <c r="T927" s="23" t="str">
        <f>CONCATENATE(Tabela1[[#This Row],[cdprograma]]," - ",Tabela1[[#This Row],[nmprograma]])</f>
        <v>140 - Reabilitação e Aumento de Capacidade de Rodovias</v>
      </c>
    </row>
    <row r="928" spans="1:20" x14ac:dyDescent="0.25">
      <c r="A928">
        <v>410051</v>
      </c>
      <c r="B928" t="s">
        <v>230</v>
      </c>
      <c r="C928">
        <v>12</v>
      </c>
      <c r="D928" t="s">
        <v>188</v>
      </c>
      <c r="E928">
        <v>610</v>
      </c>
      <c r="F928" t="s">
        <v>189</v>
      </c>
      <c r="G928">
        <v>13606</v>
      </c>
      <c r="H928" t="s">
        <v>1022</v>
      </c>
      <c r="I928">
        <v>33</v>
      </c>
      <c r="J928" t="s">
        <v>160</v>
      </c>
      <c r="K928" s="21">
        <v>8073713</v>
      </c>
      <c r="L928" s="21">
        <v>0</v>
      </c>
      <c r="M928" s="21">
        <v>0</v>
      </c>
      <c r="N928" s="21">
        <v>0</v>
      </c>
      <c r="O928" s="21">
        <v>0</v>
      </c>
      <c r="P928" s="22" t="e">
        <f>VLOOKUP(Tabela1[[#This Row],[cdsubacao]],LDO!$B$2:$D$115,3,0)</f>
        <v>#N/A</v>
      </c>
      <c r="Q928" s="22" t="str">
        <f>CONCATENATE(Tabela1[[#This Row],[cdunidadegestora]]," - ",Tabela1[[#This Row],[nmunidadegestora]])</f>
        <v>410051 - Agência de Desenvolvimento Regional de Blumenau</v>
      </c>
      <c r="R928" s="22" t="str">
        <f>CONCATENATE(Tabela1[[#This Row],[cdfuncao]]," - ",Tabela1[[#This Row],[nmfuncao]])</f>
        <v>12 - Educação</v>
      </c>
      <c r="S928" s="23" t="e">
        <f>VLOOKUP(Tabela1[[#This Row],[cdsubacao]],LDO!$B$2:$E$115,4,0)</f>
        <v>#N/A</v>
      </c>
      <c r="T928" s="23" t="str">
        <f>CONCATENATE(Tabela1[[#This Row],[cdprograma]]," - ",Tabela1[[#This Row],[nmprograma]])</f>
        <v>610 - Educação Básica com Qualidade e Equidade</v>
      </c>
    </row>
    <row r="929" spans="1:20" x14ac:dyDescent="0.25">
      <c r="A929">
        <v>410057</v>
      </c>
      <c r="B929" t="s">
        <v>249</v>
      </c>
      <c r="C929">
        <v>26</v>
      </c>
      <c r="D929" t="s">
        <v>179</v>
      </c>
      <c r="E929">
        <v>110</v>
      </c>
      <c r="F929" t="s">
        <v>228</v>
      </c>
      <c r="G929">
        <v>11126</v>
      </c>
      <c r="H929" t="s">
        <v>492</v>
      </c>
      <c r="I929">
        <v>33</v>
      </c>
      <c r="J929" t="s">
        <v>160</v>
      </c>
      <c r="K929" s="21">
        <v>0</v>
      </c>
      <c r="L929" s="21">
        <v>563082.87</v>
      </c>
      <c r="M929" s="21">
        <v>563082.87</v>
      </c>
      <c r="N929" s="21">
        <v>563082.87</v>
      </c>
      <c r="O929" s="21">
        <v>563082.87</v>
      </c>
      <c r="P929" s="22" t="e">
        <f>VLOOKUP(Tabela1[[#This Row],[cdsubacao]],LDO!$B$2:$D$115,3,0)</f>
        <v>#N/A</v>
      </c>
      <c r="Q929" s="22" t="str">
        <f>CONCATENATE(Tabela1[[#This Row],[cdunidadegestora]]," - ",Tabela1[[#This Row],[nmunidadegestora]])</f>
        <v>410057 - Agência de Desenvolvimento Regional de Araranguá</v>
      </c>
      <c r="R929" s="22" t="str">
        <f>CONCATENATE(Tabela1[[#This Row],[cdfuncao]]," - ",Tabela1[[#This Row],[nmfuncao]])</f>
        <v>26 - Transporte</v>
      </c>
      <c r="S929" s="23" t="e">
        <f>VLOOKUP(Tabela1[[#This Row],[cdsubacao]],LDO!$B$2:$E$115,4,0)</f>
        <v>#N/A</v>
      </c>
      <c r="T92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930" spans="1:20" x14ac:dyDescent="0.25">
      <c r="A930">
        <v>480091</v>
      </c>
      <c r="B930" t="s">
        <v>157</v>
      </c>
      <c r="C930">
        <v>10</v>
      </c>
      <c r="D930" t="s">
        <v>158</v>
      </c>
      <c r="E930">
        <v>430</v>
      </c>
      <c r="F930" t="s">
        <v>159</v>
      </c>
      <c r="G930">
        <v>12506</v>
      </c>
      <c r="H930" t="s">
        <v>1023</v>
      </c>
      <c r="I930">
        <v>44</v>
      </c>
      <c r="J930" t="s">
        <v>219</v>
      </c>
      <c r="K930" s="21">
        <v>100000</v>
      </c>
      <c r="L930" s="21">
        <v>0</v>
      </c>
      <c r="M930" s="21">
        <v>0</v>
      </c>
      <c r="N930" s="21">
        <v>0</v>
      </c>
      <c r="O930" s="21">
        <v>0</v>
      </c>
      <c r="P930" s="22" t="e">
        <f>VLOOKUP(Tabela1[[#This Row],[cdsubacao]],LDO!$B$2:$D$115,3,0)</f>
        <v>#N/A</v>
      </c>
      <c r="Q930" s="22" t="str">
        <f>CONCATENATE(Tabela1[[#This Row],[cdunidadegestora]]," - ",Tabela1[[#This Row],[nmunidadegestora]])</f>
        <v>480091 - Fundo Estadual de Saúde</v>
      </c>
      <c r="R930" s="22" t="str">
        <f>CONCATENATE(Tabela1[[#This Row],[cdfuncao]]," - ",Tabela1[[#This Row],[nmfuncao]])</f>
        <v>10 - Saúde</v>
      </c>
      <c r="S930" s="23" t="e">
        <f>VLOOKUP(Tabela1[[#This Row],[cdsubacao]],LDO!$B$2:$E$115,4,0)</f>
        <v>#N/A</v>
      </c>
      <c r="T930" s="23" t="str">
        <f>CONCATENATE(Tabela1[[#This Row],[cdprograma]]," - ",Tabela1[[#This Row],[nmprograma]])</f>
        <v>430 - Atenção de Média e Alta Complexidade Ambulatorial e Hospitalar</v>
      </c>
    </row>
    <row r="931" spans="1:20" x14ac:dyDescent="0.25">
      <c r="A931">
        <v>520092</v>
      </c>
      <c r="B931" t="s">
        <v>667</v>
      </c>
      <c r="C931">
        <v>4</v>
      </c>
      <c r="D931" t="s">
        <v>169</v>
      </c>
      <c r="E931">
        <v>830</v>
      </c>
      <c r="F931" t="s">
        <v>575</v>
      </c>
      <c r="G931">
        <v>14246</v>
      </c>
      <c r="H931" t="s">
        <v>1000</v>
      </c>
      <c r="I931">
        <v>44</v>
      </c>
      <c r="J931" t="s">
        <v>219</v>
      </c>
      <c r="K931" s="21">
        <v>4092000</v>
      </c>
      <c r="L931" s="21">
        <v>4092000</v>
      </c>
      <c r="M931" s="21">
        <v>0</v>
      </c>
      <c r="N931" s="21">
        <v>0</v>
      </c>
      <c r="O931" s="21">
        <v>0</v>
      </c>
      <c r="P931" s="22" t="e">
        <f>VLOOKUP(Tabela1[[#This Row],[cdsubacao]],LDO!$B$2:$D$115,3,0)</f>
        <v>#N/A</v>
      </c>
      <c r="Q931" s="22" t="str">
        <f>CONCATENATE(Tabela1[[#This Row],[cdunidadegestora]]," - ",Tabela1[[#This Row],[nmunidadegestora]])</f>
        <v>520092 - Fundo de Esforço Fiscal</v>
      </c>
      <c r="R931" s="22" t="str">
        <f>CONCATENATE(Tabela1[[#This Row],[cdfuncao]]," - ",Tabela1[[#This Row],[nmfuncao]])</f>
        <v>4 - Administração</v>
      </c>
      <c r="S931" s="23" t="e">
        <f>VLOOKUP(Tabela1[[#This Row],[cdsubacao]],LDO!$B$2:$E$115,4,0)</f>
        <v>#N/A</v>
      </c>
      <c r="T931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932" spans="1:20" x14ac:dyDescent="0.25">
      <c r="A932">
        <v>410048</v>
      </c>
      <c r="B932" t="s">
        <v>187</v>
      </c>
      <c r="C932">
        <v>12</v>
      </c>
      <c r="D932" t="s">
        <v>188</v>
      </c>
      <c r="E932">
        <v>610</v>
      </c>
      <c r="F932" t="s">
        <v>189</v>
      </c>
      <c r="G932">
        <v>13847</v>
      </c>
      <c r="H932" t="s">
        <v>190</v>
      </c>
      <c r="I932">
        <v>44</v>
      </c>
      <c r="J932" t="s">
        <v>219</v>
      </c>
      <c r="K932" s="21">
        <v>18389</v>
      </c>
      <c r="L932" s="21">
        <v>0</v>
      </c>
      <c r="M932" s="21">
        <v>0</v>
      </c>
      <c r="N932" s="21">
        <v>0</v>
      </c>
      <c r="O932" s="21">
        <v>0</v>
      </c>
      <c r="P932" s="22" t="e">
        <f>VLOOKUP(Tabela1[[#This Row],[cdsubacao]],LDO!$B$2:$D$115,3,0)</f>
        <v>#N/A</v>
      </c>
      <c r="Q932" s="22" t="str">
        <f>CONCATENATE(Tabela1[[#This Row],[cdunidadegestora]]," - ",Tabela1[[#This Row],[nmunidadegestora]])</f>
        <v>410048 - Agência de Desenvolvimento Regional de Rio do Sul</v>
      </c>
      <c r="R932" s="22" t="str">
        <f>CONCATENATE(Tabela1[[#This Row],[cdfuncao]]," - ",Tabela1[[#This Row],[nmfuncao]])</f>
        <v>12 - Educação</v>
      </c>
      <c r="S932" s="23" t="e">
        <f>VLOOKUP(Tabela1[[#This Row],[cdsubacao]],LDO!$B$2:$E$115,4,0)</f>
        <v>#N/A</v>
      </c>
      <c r="T932" s="23" t="str">
        <f>CONCATENATE(Tabela1[[#This Row],[cdprograma]]," - ",Tabela1[[#This Row],[nmprograma]])</f>
        <v>610 - Educação Básica com Qualidade e Equidade</v>
      </c>
    </row>
    <row r="933" spans="1:20" x14ac:dyDescent="0.25">
      <c r="A933">
        <v>410094</v>
      </c>
      <c r="B933" t="s">
        <v>245</v>
      </c>
      <c r="C933">
        <v>27</v>
      </c>
      <c r="D933" t="s">
        <v>345</v>
      </c>
      <c r="E933">
        <v>650</v>
      </c>
      <c r="F933" t="s">
        <v>422</v>
      </c>
      <c r="G933">
        <v>11130</v>
      </c>
      <c r="H933" t="s">
        <v>423</v>
      </c>
      <c r="I933">
        <v>33</v>
      </c>
      <c r="J933" t="s">
        <v>160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2" t="e">
        <f>VLOOKUP(Tabela1[[#This Row],[cdsubacao]],LDO!$B$2:$D$115,3,0)</f>
        <v>#N/A</v>
      </c>
      <c r="Q933" s="22" t="str">
        <f>CONCATENATE(Tabela1[[#This Row],[cdunidadegestora]]," - ",Tabela1[[#This Row],[nmunidadegestora]])</f>
        <v>410094 - Fundo de Desenvolvimento Social</v>
      </c>
      <c r="R933" s="22" t="str">
        <f>CONCATENATE(Tabela1[[#This Row],[cdfuncao]]," - ",Tabela1[[#This Row],[nmfuncao]])</f>
        <v>27 - Desporto e Lazer</v>
      </c>
      <c r="S933" s="23" t="e">
        <f>VLOOKUP(Tabela1[[#This Row],[cdsubacao]],LDO!$B$2:$E$115,4,0)</f>
        <v>#N/A</v>
      </c>
      <c r="T933" s="23" t="str">
        <f>CONCATENATE(Tabela1[[#This Row],[cdprograma]]," - ",Tabela1[[#This Row],[nmprograma]])</f>
        <v>650 - Desenvolvimento e Fortalecimento do Esporte e do Lazer</v>
      </c>
    </row>
    <row r="934" spans="1:20" x14ac:dyDescent="0.25">
      <c r="A934">
        <v>480091</v>
      </c>
      <c r="B934" t="s">
        <v>157</v>
      </c>
      <c r="C934">
        <v>10</v>
      </c>
      <c r="D934" t="s">
        <v>158</v>
      </c>
      <c r="E934">
        <v>420</v>
      </c>
      <c r="F934" t="s">
        <v>563</v>
      </c>
      <c r="G934">
        <v>13346</v>
      </c>
      <c r="H934" t="s">
        <v>1024</v>
      </c>
      <c r="I934">
        <v>44</v>
      </c>
      <c r="J934" t="s">
        <v>219</v>
      </c>
      <c r="K934" s="21">
        <v>100000</v>
      </c>
      <c r="L934" s="21">
        <v>0</v>
      </c>
      <c r="M934" s="21">
        <v>0</v>
      </c>
      <c r="N934" s="21">
        <v>0</v>
      </c>
      <c r="O934" s="21">
        <v>0</v>
      </c>
      <c r="P934" s="22" t="e">
        <f>VLOOKUP(Tabela1[[#This Row],[cdsubacao]],LDO!$B$2:$D$115,3,0)</f>
        <v>#N/A</v>
      </c>
      <c r="Q934" s="22" t="str">
        <f>CONCATENATE(Tabela1[[#This Row],[cdunidadegestora]]," - ",Tabela1[[#This Row],[nmunidadegestora]])</f>
        <v>480091 - Fundo Estadual de Saúde</v>
      </c>
      <c r="R934" s="22" t="str">
        <f>CONCATENATE(Tabela1[[#This Row],[cdfuncao]]," - ",Tabela1[[#This Row],[nmfuncao]])</f>
        <v>10 - Saúde</v>
      </c>
      <c r="S934" s="23" t="e">
        <f>VLOOKUP(Tabela1[[#This Row],[cdsubacao]],LDO!$B$2:$E$115,4,0)</f>
        <v>#N/A</v>
      </c>
      <c r="T934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935" spans="1:20" x14ac:dyDescent="0.25">
      <c r="A935">
        <v>480091</v>
      </c>
      <c r="B935" t="s">
        <v>157</v>
      </c>
      <c r="C935">
        <v>10</v>
      </c>
      <c r="D935" t="s">
        <v>158</v>
      </c>
      <c r="E935">
        <v>430</v>
      </c>
      <c r="F935" t="s">
        <v>159</v>
      </c>
      <c r="G935">
        <v>11437</v>
      </c>
      <c r="H935" t="s">
        <v>1025</v>
      </c>
      <c r="I935">
        <v>33</v>
      </c>
      <c r="J935" t="s">
        <v>160</v>
      </c>
      <c r="K935" s="21">
        <v>89992000</v>
      </c>
      <c r="L935" s="21">
        <v>89810355.920000002</v>
      </c>
      <c r="M935" s="21">
        <v>75742771</v>
      </c>
      <c r="N935" s="21">
        <v>70215904.870000005</v>
      </c>
      <c r="O935" s="21">
        <v>69869117.189999998</v>
      </c>
      <c r="P935" s="22" t="e">
        <f>VLOOKUP(Tabela1[[#This Row],[cdsubacao]],LDO!$B$2:$D$115,3,0)</f>
        <v>#N/A</v>
      </c>
      <c r="Q935" s="22" t="str">
        <f>CONCATENATE(Tabela1[[#This Row],[cdunidadegestora]]," - ",Tabela1[[#This Row],[nmunidadegestora]])</f>
        <v>480091 - Fundo Estadual de Saúde</v>
      </c>
      <c r="R935" s="22" t="str">
        <f>CONCATENATE(Tabela1[[#This Row],[cdfuncao]]," - ",Tabela1[[#This Row],[nmfuncao]])</f>
        <v>10 - Saúde</v>
      </c>
      <c r="S935" s="23" t="e">
        <f>VLOOKUP(Tabela1[[#This Row],[cdsubacao]],LDO!$B$2:$E$115,4,0)</f>
        <v>#N/A</v>
      </c>
      <c r="T935" s="23" t="str">
        <f>CONCATENATE(Tabela1[[#This Row],[cdprograma]]," - ",Tabela1[[#This Row],[nmprograma]])</f>
        <v>430 - Atenção de Média e Alta Complexidade Ambulatorial e Hospitalar</v>
      </c>
    </row>
    <row r="936" spans="1:20" x14ac:dyDescent="0.25">
      <c r="A936">
        <v>450022</v>
      </c>
      <c r="B936" t="s">
        <v>358</v>
      </c>
      <c r="C936">
        <v>12</v>
      </c>
      <c r="D936" t="s">
        <v>188</v>
      </c>
      <c r="E936">
        <v>850</v>
      </c>
      <c r="F936" t="s">
        <v>163</v>
      </c>
      <c r="G936">
        <v>7856</v>
      </c>
      <c r="H936" t="s">
        <v>1026</v>
      </c>
      <c r="I936">
        <v>31</v>
      </c>
      <c r="J936" t="s">
        <v>165</v>
      </c>
      <c r="K936" s="21">
        <v>326205059</v>
      </c>
      <c r="L936" s="21">
        <v>324485900.52999997</v>
      </c>
      <c r="M936" s="21">
        <v>322390628.89999998</v>
      </c>
      <c r="N936" s="21">
        <v>322350215.70999998</v>
      </c>
      <c r="O936" s="21">
        <v>321858115.75</v>
      </c>
      <c r="P936" s="22" t="e">
        <f>VLOOKUP(Tabela1[[#This Row],[cdsubacao]],LDO!$B$2:$D$115,3,0)</f>
        <v>#N/A</v>
      </c>
      <c r="Q936" s="22" t="str">
        <f>CONCATENATE(Tabela1[[#This Row],[cdunidadegestora]]," - ",Tabela1[[#This Row],[nmunidadegestora]])</f>
        <v>450022 - Fundação Universidade do Estado de Santa Catarina</v>
      </c>
      <c r="R936" s="22" t="str">
        <f>CONCATENATE(Tabela1[[#This Row],[cdfuncao]]," - ",Tabela1[[#This Row],[nmfuncao]])</f>
        <v>12 - Educação</v>
      </c>
      <c r="S936" s="23" t="e">
        <f>VLOOKUP(Tabela1[[#This Row],[cdsubacao]],LDO!$B$2:$E$115,4,0)</f>
        <v>#N/A</v>
      </c>
      <c r="T93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37" spans="1:20" x14ac:dyDescent="0.25">
      <c r="A937">
        <v>160085</v>
      </c>
      <c r="B937" t="s">
        <v>314</v>
      </c>
      <c r="C937">
        <v>6</v>
      </c>
      <c r="D937" t="s">
        <v>182</v>
      </c>
      <c r="E937">
        <v>705</v>
      </c>
      <c r="F937" t="s">
        <v>486</v>
      </c>
      <c r="G937">
        <v>14076</v>
      </c>
      <c r="H937" t="s">
        <v>965</v>
      </c>
      <c r="I937">
        <v>33</v>
      </c>
      <c r="J937" t="s">
        <v>160</v>
      </c>
      <c r="K937" s="21">
        <v>7285703</v>
      </c>
      <c r="L937" s="21">
        <v>12526536.310000001</v>
      </c>
      <c r="M937" s="21">
        <v>12269777.880000001</v>
      </c>
      <c r="N937" s="21">
        <v>9277167.8499999996</v>
      </c>
      <c r="O937" s="21">
        <v>9265680.9399999995</v>
      </c>
      <c r="P937" s="22" t="e">
        <f>VLOOKUP(Tabela1[[#This Row],[cdsubacao]],LDO!$B$2:$D$115,3,0)</f>
        <v>#N/A</v>
      </c>
      <c r="Q937" s="22" t="str">
        <f>CONCATENATE(Tabela1[[#This Row],[cdunidadegestora]]," - ",Tabela1[[#This Row],[nmunidadegestora]])</f>
        <v>160085 - Fundo de Melhoria do Corpo de Bombeiros Militar</v>
      </c>
      <c r="R937" s="22" t="str">
        <f>CONCATENATE(Tabela1[[#This Row],[cdfuncao]]," - ",Tabela1[[#This Row],[nmfuncao]])</f>
        <v>6 - Segurança Pública</v>
      </c>
      <c r="S937" s="23" t="e">
        <f>VLOOKUP(Tabela1[[#This Row],[cdsubacao]],LDO!$B$2:$E$115,4,0)</f>
        <v>#N/A</v>
      </c>
      <c r="T937" s="23" t="str">
        <f>CONCATENATE(Tabela1[[#This Row],[cdprograma]]," - ",Tabela1[[#This Row],[nmprograma]])</f>
        <v>705 - Segurança Cidadã</v>
      </c>
    </row>
    <row r="938" spans="1:20" x14ac:dyDescent="0.25">
      <c r="A938">
        <v>470022</v>
      </c>
      <c r="B938" t="s">
        <v>161</v>
      </c>
      <c r="C938">
        <v>9</v>
      </c>
      <c r="D938" t="s">
        <v>162</v>
      </c>
      <c r="E938">
        <v>900</v>
      </c>
      <c r="F938" t="s">
        <v>176</v>
      </c>
      <c r="G938">
        <v>2264</v>
      </c>
      <c r="H938" t="s">
        <v>829</v>
      </c>
      <c r="I938">
        <v>33</v>
      </c>
      <c r="J938" t="s">
        <v>160</v>
      </c>
      <c r="K938" s="21">
        <v>6155518</v>
      </c>
      <c r="L938" s="21">
        <v>6231433.7999999998</v>
      </c>
      <c r="M938" s="21">
        <v>4969787.8</v>
      </c>
      <c r="N938" s="21">
        <v>4449316.49</v>
      </c>
      <c r="O938" s="21">
        <v>4424398.17</v>
      </c>
      <c r="P938" s="22" t="e">
        <f>VLOOKUP(Tabela1[[#This Row],[cdsubacao]],LDO!$B$2:$D$115,3,0)</f>
        <v>#N/A</v>
      </c>
      <c r="Q938" s="22" t="str">
        <f>CONCATENATE(Tabela1[[#This Row],[cdunidadegestora]]," - ",Tabela1[[#This Row],[nmunidadegestora]])</f>
        <v>470022 - Instituto de Previdência do Estado de Santa Catarina</v>
      </c>
      <c r="R938" s="22" t="str">
        <f>CONCATENATE(Tabela1[[#This Row],[cdfuncao]]," - ",Tabela1[[#This Row],[nmfuncao]])</f>
        <v>9 - Previdência Social</v>
      </c>
      <c r="S938" s="23" t="e">
        <f>VLOOKUP(Tabela1[[#This Row],[cdsubacao]],LDO!$B$2:$E$115,4,0)</f>
        <v>#N/A</v>
      </c>
      <c r="T938" s="23" t="str">
        <f>CONCATENATE(Tabela1[[#This Row],[cdprograma]]," - ",Tabela1[[#This Row],[nmprograma]])</f>
        <v>900 - Gestão Administrativa - Poder Executivo</v>
      </c>
    </row>
    <row r="939" spans="1:20" x14ac:dyDescent="0.25">
      <c r="A939">
        <v>520001</v>
      </c>
      <c r="B939" t="s">
        <v>291</v>
      </c>
      <c r="C939">
        <v>4</v>
      </c>
      <c r="D939" t="s">
        <v>169</v>
      </c>
      <c r="E939">
        <v>900</v>
      </c>
      <c r="F939" t="s">
        <v>176</v>
      </c>
      <c r="G939">
        <v>4087</v>
      </c>
      <c r="H939" t="s">
        <v>1027</v>
      </c>
      <c r="I939">
        <v>33</v>
      </c>
      <c r="J939" t="s">
        <v>160</v>
      </c>
      <c r="K939" s="21">
        <v>8644883</v>
      </c>
      <c r="L939" s="21">
        <v>3900189.01</v>
      </c>
      <c r="M939" s="21">
        <v>3900189.01</v>
      </c>
      <c r="N939" s="21">
        <v>3262986.59</v>
      </c>
      <c r="O939" s="21">
        <v>2970177.2</v>
      </c>
      <c r="P939" s="22" t="e">
        <f>VLOOKUP(Tabela1[[#This Row],[cdsubacao]],LDO!$B$2:$D$115,3,0)</f>
        <v>#N/A</v>
      </c>
      <c r="Q939" s="22" t="str">
        <f>CONCATENATE(Tabela1[[#This Row],[cdunidadegestora]]," - ",Tabela1[[#This Row],[nmunidadegestora]])</f>
        <v>520001 - Secretaria de Estado da Fazenda</v>
      </c>
      <c r="R939" s="22" t="str">
        <f>CONCATENATE(Tabela1[[#This Row],[cdfuncao]]," - ",Tabela1[[#This Row],[nmfuncao]])</f>
        <v>4 - Administração</v>
      </c>
      <c r="S939" s="23" t="e">
        <f>VLOOKUP(Tabela1[[#This Row],[cdsubacao]],LDO!$B$2:$E$115,4,0)</f>
        <v>#N/A</v>
      </c>
      <c r="T939" s="23" t="str">
        <f>CONCATENATE(Tabela1[[#This Row],[cdprograma]]," - ",Tabela1[[#This Row],[nmprograma]])</f>
        <v>900 - Gestão Administrativa - Poder Executivo</v>
      </c>
    </row>
    <row r="940" spans="1:20" x14ac:dyDescent="0.25">
      <c r="A940">
        <v>440022</v>
      </c>
      <c r="B940" t="s">
        <v>412</v>
      </c>
      <c r="C940">
        <v>20</v>
      </c>
      <c r="D940" t="s">
        <v>203</v>
      </c>
      <c r="E940">
        <v>315</v>
      </c>
      <c r="F940" t="s">
        <v>413</v>
      </c>
      <c r="G940">
        <v>1800</v>
      </c>
      <c r="H940" t="s">
        <v>1028</v>
      </c>
      <c r="I940">
        <v>33</v>
      </c>
      <c r="J940" t="s">
        <v>160</v>
      </c>
      <c r="K940" s="21">
        <v>1133945</v>
      </c>
      <c r="L940" s="21">
        <v>1337230.43</v>
      </c>
      <c r="M940" s="21">
        <v>221650.15</v>
      </c>
      <c r="N940" s="21">
        <v>217644.84</v>
      </c>
      <c r="O940" s="21">
        <v>217644.84</v>
      </c>
      <c r="P940" s="22" t="e">
        <f>VLOOKUP(Tabela1[[#This Row],[cdsubacao]],LDO!$B$2:$D$115,3,0)</f>
        <v>#N/A</v>
      </c>
      <c r="Q940" s="22" t="str">
        <f>CONCATENATE(Tabela1[[#This Row],[cdunidadegestora]]," - ",Tabela1[[#This Row],[nmunidadegestora]])</f>
        <v>440022 - Companhia Integrada de Desenvolvimento Agrícola de Santa Catarina</v>
      </c>
      <c r="R940" s="22" t="str">
        <f>CONCATENATE(Tabela1[[#This Row],[cdfuncao]]," - ",Tabela1[[#This Row],[nmfuncao]])</f>
        <v>20 - Agricultura</v>
      </c>
      <c r="S940" s="23" t="e">
        <f>VLOOKUP(Tabela1[[#This Row],[cdsubacao]],LDO!$B$2:$E$115,4,0)</f>
        <v>#N/A</v>
      </c>
      <c r="T940" s="23" t="str">
        <f>CONCATENATE(Tabela1[[#This Row],[cdprograma]]," - ",Tabela1[[#This Row],[nmprograma]])</f>
        <v>315 - Defesa Sanitária Agropecuária</v>
      </c>
    </row>
    <row r="941" spans="1:20" x14ac:dyDescent="0.25">
      <c r="A941">
        <v>260096</v>
      </c>
      <c r="B941" t="s">
        <v>252</v>
      </c>
      <c r="C941">
        <v>8</v>
      </c>
      <c r="D941" t="s">
        <v>253</v>
      </c>
      <c r="E941">
        <v>101</v>
      </c>
      <c r="F941" t="s">
        <v>254</v>
      </c>
      <c r="G941">
        <v>12743</v>
      </c>
      <c r="H941" t="s">
        <v>1029</v>
      </c>
      <c r="I941">
        <v>44</v>
      </c>
      <c r="J941" t="s">
        <v>219</v>
      </c>
      <c r="K941" s="21">
        <v>250000</v>
      </c>
      <c r="L941" s="21">
        <v>4197061.2699999996</v>
      </c>
      <c r="M941" s="21">
        <v>2995818.25</v>
      </c>
      <c r="N941" s="21">
        <v>1537947.77</v>
      </c>
      <c r="O941" s="21">
        <v>1537947.77</v>
      </c>
      <c r="P941" s="22" t="e">
        <f>VLOOKUP(Tabela1[[#This Row],[cdsubacao]],LDO!$B$2:$D$115,3,0)</f>
        <v>#N/A</v>
      </c>
      <c r="Q941" s="22" t="str">
        <f>CONCATENATE(Tabela1[[#This Row],[cdunidadegestora]]," - ",Tabela1[[#This Row],[nmunidadegestora]])</f>
        <v>260096 - Fundo Estadual de Combate e Erradicação da Pobreza</v>
      </c>
      <c r="R941" s="22" t="str">
        <f>CONCATENATE(Tabela1[[#This Row],[cdfuncao]]," - ",Tabela1[[#This Row],[nmfuncao]])</f>
        <v>8 - Assistência Social</v>
      </c>
      <c r="S941" s="23" t="e">
        <f>VLOOKUP(Tabela1[[#This Row],[cdsubacao]],LDO!$B$2:$E$115,4,0)</f>
        <v>#N/A</v>
      </c>
      <c r="T941" s="23" t="str">
        <f>CONCATENATE(Tabela1[[#This Row],[cdprograma]]," - ",Tabela1[[#This Row],[nmprograma]])</f>
        <v>101 - Acelera Santa Catarina</v>
      </c>
    </row>
    <row r="942" spans="1:20" x14ac:dyDescent="0.25">
      <c r="A942">
        <v>410058</v>
      </c>
      <c r="B942" t="s">
        <v>243</v>
      </c>
      <c r="C942">
        <v>4</v>
      </c>
      <c r="D942" t="s">
        <v>169</v>
      </c>
      <c r="E942">
        <v>850</v>
      </c>
      <c r="F942" t="s">
        <v>163</v>
      </c>
      <c r="G942">
        <v>13877</v>
      </c>
      <c r="H942" t="s">
        <v>1030</v>
      </c>
      <c r="I942">
        <v>33</v>
      </c>
      <c r="J942" t="s">
        <v>160</v>
      </c>
      <c r="K942" s="21">
        <v>177646</v>
      </c>
      <c r="L942" s="21">
        <v>63727.81</v>
      </c>
      <c r="M942" s="21">
        <v>63727.81</v>
      </c>
      <c r="N942" s="21">
        <v>63727.81</v>
      </c>
      <c r="O942" s="21">
        <v>63727.81</v>
      </c>
      <c r="P942" s="22" t="e">
        <f>VLOOKUP(Tabela1[[#This Row],[cdsubacao]],LDO!$B$2:$D$115,3,0)</f>
        <v>#N/A</v>
      </c>
      <c r="Q942" s="22" t="str">
        <f>CONCATENATE(Tabela1[[#This Row],[cdunidadegestora]]," - ",Tabela1[[#This Row],[nmunidadegestora]])</f>
        <v>410058 - Agência de Desenvolvimento Regional de Joinville</v>
      </c>
      <c r="R942" s="22" t="str">
        <f>CONCATENATE(Tabela1[[#This Row],[cdfuncao]]," - ",Tabela1[[#This Row],[nmfuncao]])</f>
        <v>4 - Administração</v>
      </c>
      <c r="S942" s="23" t="e">
        <f>VLOOKUP(Tabela1[[#This Row],[cdsubacao]],LDO!$B$2:$E$115,4,0)</f>
        <v>#N/A</v>
      </c>
      <c r="T94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43" spans="1:20" x14ac:dyDescent="0.25">
      <c r="A943">
        <v>270024</v>
      </c>
      <c r="B943" t="s">
        <v>372</v>
      </c>
      <c r="C943">
        <v>19</v>
      </c>
      <c r="D943" t="s">
        <v>373</v>
      </c>
      <c r="E943">
        <v>230</v>
      </c>
      <c r="F943" t="s">
        <v>568</v>
      </c>
      <c r="G943">
        <v>69</v>
      </c>
      <c r="H943" t="s">
        <v>1031</v>
      </c>
      <c r="I943">
        <v>33</v>
      </c>
      <c r="J943" t="s">
        <v>160</v>
      </c>
      <c r="K943" s="21">
        <v>36733521</v>
      </c>
      <c r="L943" s="21">
        <v>13708326.640000001</v>
      </c>
      <c r="M943" s="21">
        <v>4965512.8099999996</v>
      </c>
      <c r="N943" s="21">
        <v>4965512.8099999996</v>
      </c>
      <c r="O943" s="21">
        <v>4965512.8099999996</v>
      </c>
      <c r="P943" s="22" t="e">
        <f>VLOOKUP(Tabela1[[#This Row],[cdsubacao]],LDO!$B$2:$D$115,3,0)</f>
        <v>#N/A</v>
      </c>
      <c r="Q943" s="22" t="str">
        <f>CONCATENATE(Tabela1[[#This Row],[cdunidadegestora]]," - ",Tabela1[[#This Row],[nmunidadegestora]])</f>
        <v>270024 - Fundação de Amparo à Pesquisa e Inovação do Estado de Santa Catarina</v>
      </c>
      <c r="R943" s="22" t="str">
        <f>CONCATENATE(Tabela1[[#This Row],[cdfuncao]]," - ",Tabela1[[#This Row],[nmfuncao]])</f>
        <v>19 - Ciência e Tecnologia</v>
      </c>
      <c r="S943" s="23" t="e">
        <f>VLOOKUP(Tabela1[[#This Row],[cdsubacao]],LDO!$B$2:$E$115,4,0)</f>
        <v>#N/A</v>
      </c>
      <c r="T943" s="23" t="str">
        <f>CONCATENATE(Tabela1[[#This Row],[cdprograma]]," - ",Tabela1[[#This Row],[nmprograma]])</f>
        <v>230 - CTI - Fomento à Ciência, Tecnologia e Inovação</v>
      </c>
    </row>
    <row r="944" spans="1:20" x14ac:dyDescent="0.25">
      <c r="A944">
        <v>410003</v>
      </c>
      <c r="B944" t="s">
        <v>552</v>
      </c>
      <c r="C944">
        <v>4</v>
      </c>
      <c r="D944" t="s">
        <v>169</v>
      </c>
      <c r="E944">
        <v>900</v>
      </c>
      <c r="F944" t="s">
        <v>176</v>
      </c>
      <c r="G944">
        <v>2876</v>
      </c>
      <c r="H944" t="s">
        <v>607</v>
      </c>
      <c r="I944">
        <v>33</v>
      </c>
      <c r="J944" t="s">
        <v>160</v>
      </c>
      <c r="K944" s="21">
        <v>1668748</v>
      </c>
      <c r="L944" s="21">
        <v>1226556.83</v>
      </c>
      <c r="M944" s="21">
        <v>1226556.83</v>
      </c>
      <c r="N944" s="21">
        <v>1226556.83</v>
      </c>
      <c r="O944" s="21">
        <v>1226556.83</v>
      </c>
      <c r="P944" s="22" t="e">
        <f>VLOOKUP(Tabela1[[#This Row],[cdsubacao]],LDO!$B$2:$D$115,3,0)</f>
        <v>#N/A</v>
      </c>
      <c r="Q944" s="22" t="str">
        <f>CONCATENATE(Tabela1[[#This Row],[cdunidadegestora]]," - ",Tabela1[[#This Row],[nmunidadegestora]])</f>
        <v>410003 - Secretaria Executiva de Articulação Nacional</v>
      </c>
      <c r="R944" s="22" t="str">
        <f>CONCATENATE(Tabela1[[#This Row],[cdfuncao]]," - ",Tabela1[[#This Row],[nmfuncao]])</f>
        <v>4 - Administração</v>
      </c>
      <c r="S944" s="23" t="e">
        <f>VLOOKUP(Tabela1[[#This Row],[cdsubacao]],LDO!$B$2:$E$115,4,0)</f>
        <v>#N/A</v>
      </c>
      <c r="T944" s="23" t="str">
        <f>CONCATENATE(Tabela1[[#This Row],[cdprograma]]," - ",Tabela1[[#This Row],[nmprograma]])</f>
        <v>900 - Gestão Administrativa - Poder Executivo</v>
      </c>
    </row>
    <row r="945" spans="1:20" x14ac:dyDescent="0.25">
      <c r="A945">
        <v>410042</v>
      </c>
      <c r="B945" t="s">
        <v>558</v>
      </c>
      <c r="C945">
        <v>12</v>
      </c>
      <c r="D945" t="s">
        <v>188</v>
      </c>
      <c r="E945">
        <v>610</v>
      </c>
      <c r="F945" t="s">
        <v>189</v>
      </c>
      <c r="G945">
        <v>13723</v>
      </c>
      <c r="H945" t="s">
        <v>1032</v>
      </c>
      <c r="I945">
        <v>33</v>
      </c>
      <c r="J945" t="s">
        <v>160</v>
      </c>
      <c r="K945" s="21">
        <v>2346987</v>
      </c>
      <c r="L945" s="21">
        <v>628873.68999999994</v>
      </c>
      <c r="M945" s="21">
        <v>628873.68999999994</v>
      </c>
      <c r="N945" s="21">
        <v>628873.68999999994</v>
      </c>
      <c r="O945" s="21">
        <v>628873.68999999994</v>
      </c>
      <c r="P945" s="22" t="e">
        <f>VLOOKUP(Tabela1[[#This Row],[cdsubacao]],LDO!$B$2:$D$115,3,0)</f>
        <v>#N/A</v>
      </c>
      <c r="Q945" s="22" t="str">
        <f>CONCATENATE(Tabela1[[#This Row],[cdunidadegestora]]," - ",Tabela1[[#This Row],[nmunidadegestora]])</f>
        <v>410042 - Agência de Desenvolvimento Regional de Concórdia</v>
      </c>
      <c r="R945" s="22" t="str">
        <f>CONCATENATE(Tabela1[[#This Row],[cdfuncao]]," - ",Tabela1[[#This Row],[nmfuncao]])</f>
        <v>12 - Educação</v>
      </c>
      <c r="S945" s="23" t="e">
        <f>VLOOKUP(Tabela1[[#This Row],[cdsubacao]],LDO!$B$2:$E$115,4,0)</f>
        <v>#N/A</v>
      </c>
      <c r="T945" s="23" t="str">
        <f>CONCATENATE(Tabela1[[#This Row],[cdprograma]]," - ",Tabela1[[#This Row],[nmprograma]])</f>
        <v>610 - Educação Básica com Qualidade e Equidade</v>
      </c>
    </row>
    <row r="946" spans="1:20" x14ac:dyDescent="0.25">
      <c r="A946">
        <v>520001</v>
      </c>
      <c r="B946" t="s">
        <v>291</v>
      </c>
      <c r="C946">
        <v>4</v>
      </c>
      <c r="D946" t="s">
        <v>169</v>
      </c>
      <c r="E946">
        <v>830</v>
      </c>
      <c r="F946" t="s">
        <v>575</v>
      </c>
      <c r="G946">
        <v>11397</v>
      </c>
      <c r="H946" t="s">
        <v>576</v>
      </c>
      <c r="I946">
        <v>33</v>
      </c>
      <c r="J946" t="s">
        <v>160</v>
      </c>
      <c r="K946" s="21">
        <v>13794252</v>
      </c>
      <c r="L946" s="21">
        <v>12258421.02</v>
      </c>
      <c r="M946" s="21">
        <v>12247995.82</v>
      </c>
      <c r="N946" s="21">
        <v>11445264.390000001</v>
      </c>
      <c r="O946" s="21">
        <v>10822435.109999999</v>
      </c>
      <c r="P946" s="22" t="e">
        <f>VLOOKUP(Tabela1[[#This Row],[cdsubacao]],LDO!$B$2:$D$115,3,0)</f>
        <v>#N/A</v>
      </c>
      <c r="Q946" s="22" t="str">
        <f>CONCATENATE(Tabela1[[#This Row],[cdunidadegestora]]," - ",Tabela1[[#This Row],[nmunidadegestora]])</f>
        <v>520001 - Secretaria de Estado da Fazenda</v>
      </c>
      <c r="R946" s="22" t="str">
        <f>CONCATENATE(Tabela1[[#This Row],[cdfuncao]]," - ",Tabela1[[#This Row],[nmfuncao]])</f>
        <v>4 - Administração</v>
      </c>
      <c r="S946" s="23" t="e">
        <f>VLOOKUP(Tabela1[[#This Row],[cdsubacao]],LDO!$B$2:$E$115,4,0)</f>
        <v>#N/A</v>
      </c>
      <c r="T946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947" spans="1:20" x14ac:dyDescent="0.25">
      <c r="A947">
        <v>410037</v>
      </c>
      <c r="B947" t="s">
        <v>195</v>
      </c>
      <c r="C947">
        <v>4</v>
      </c>
      <c r="D947" t="s">
        <v>169</v>
      </c>
      <c r="E947">
        <v>850</v>
      </c>
      <c r="F947" t="s">
        <v>163</v>
      </c>
      <c r="G947">
        <v>13609</v>
      </c>
      <c r="H947" t="s">
        <v>977</v>
      </c>
      <c r="I947">
        <v>33</v>
      </c>
      <c r="J947" t="s">
        <v>160</v>
      </c>
      <c r="K947" s="21">
        <v>64000</v>
      </c>
      <c r="L947" s="21">
        <v>91580.64</v>
      </c>
      <c r="M947" s="21">
        <v>91580.64</v>
      </c>
      <c r="N947" s="21">
        <v>91580.64</v>
      </c>
      <c r="O947" s="21">
        <v>91580.64</v>
      </c>
      <c r="P947" s="22" t="e">
        <f>VLOOKUP(Tabela1[[#This Row],[cdsubacao]],LDO!$B$2:$D$115,3,0)</f>
        <v>#N/A</v>
      </c>
      <c r="Q947" s="22" t="str">
        <f>CONCATENATE(Tabela1[[#This Row],[cdunidadegestora]]," - ",Tabela1[[#This Row],[nmunidadegestora]])</f>
        <v>410037 - Agência de Desenvolvimento Regional de São Miguel do Oeste</v>
      </c>
      <c r="R947" s="22" t="str">
        <f>CONCATENATE(Tabela1[[#This Row],[cdfuncao]]," - ",Tabela1[[#This Row],[nmfuncao]])</f>
        <v>4 - Administração</v>
      </c>
      <c r="S947" s="23" t="e">
        <f>VLOOKUP(Tabela1[[#This Row],[cdsubacao]],LDO!$B$2:$E$115,4,0)</f>
        <v>#N/A</v>
      </c>
      <c r="T94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48" spans="1:20" x14ac:dyDescent="0.25">
      <c r="A948">
        <v>530025</v>
      </c>
      <c r="B948" t="s">
        <v>238</v>
      </c>
      <c r="C948">
        <v>26</v>
      </c>
      <c r="D948" t="s">
        <v>179</v>
      </c>
      <c r="E948">
        <v>130</v>
      </c>
      <c r="F948" t="s">
        <v>208</v>
      </c>
      <c r="G948">
        <v>65</v>
      </c>
      <c r="H948" t="s">
        <v>1033</v>
      </c>
      <c r="I948">
        <v>44</v>
      </c>
      <c r="J948" t="s">
        <v>219</v>
      </c>
      <c r="K948" s="21">
        <v>2700000</v>
      </c>
      <c r="L948" s="21">
        <v>641878.18999999994</v>
      </c>
      <c r="M948" s="21">
        <v>641878.18999999994</v>
      </c>
      <c r="N948" s="21">
        <v>641878.18999999994</v>
      </c>
      <c r="O948" s="21">
        <v>641878.18999999994</v>
      </c>
      <c r="P948" s="22" t="e">
        <f>VLOOKUP(Tabela1[[#This Row],[cdsubacao]],LDO!$B$2:$D$115,3,0)</f>
        <v>#N/A</v>
      </c>
      <c r="Q948" s="22" t="str">
        <f>CONCATENATE(Tabela1[[#This Row],[cdunidadegestora]]," - ",Tabela1[[#This Row],[nmunidadegestora]])</f>
        <v>530025 - Departamento Estadual de Infraestrutura</v>
      </c>
      <c r="R948" s="22" t="str">
        <f>CONCATENATE(Tabela1[[#This Row],[cdfuncao]]," - ",Tabela1[[#This Row],[nmfuncao]])</f>
        <v>26 - Transporte</v>
      </c>
      <c r="S948" s="23" t="e">
        <f>VLOOKUP(Tabela1[[#This Row],[cdsubacao]],LDO!$B$2:$E$115,4,0)</f>
        <v>#N/A</v>
      </c>
      <c r="T948" s="23" t="str">
        <f>CONCATENATE(Tabela1[[#This Row],[cdprograma]]," - ",Tabela1[[#This Row],[nmprograma]])</f>
        <v>130 - Conservação e Segurança Rodoviária</v>
      </c>
    </row>
    <row r="949" spans="1:20" x14ac:dyDescent="0.25">
      <c r="A949">
        <v>410040</v>
      </c>
      <c r="B949" t="s">
        <v>206</v>
      </c>
      <c r="C949">
        <v>12</v>
      </c>
      <c r="D949" t="s">
        <v>188</v>
      </c>
      <c r="E949">
        <v>610</v>
      </c>
      <c r="F949" t="s">
        <v>189</v>
      </c>
      <c r="G949">
        <v>13686</v>
      </c>
      <c r="H949" t="s">
        <v>1034</v>
      </c>
      <c r="I949">
        <v>33</v>
      </c>
      <c r="J949" t="s">
        <v>160</v>
      </c>
      <c r="K949" s="21">
        <v>1254229</v>
      </c>
      <c r="L949" s="21">
        <v>77791.56</v>
      </c>
      <c r="M949" s="21">
        <v>77791.56</v>
      </c>
      <c r="N949" s="21">
        <v>77791.56</v>
      </c>
      <c r="O949" s="21">
        <v>77791.56</v>
      </c>
      <c r="P949" s="22" t="e">
        <f>VLOOKUP(Tabela1[[#This Row],[cdsubacao]],LDO!$B$2:$D$115,3,0)</f>
        <v>#N/A</v>
      </c>
      <c r="Q949" s="22" t="str">
        <f>CONCATENATE(Tabela1[[#This Row],[cdunidadegestora]]," - ",Tabela1[[#This Row],[nmunidadegestora]])</f>
        <v>410040 - Agência de Desenvolvimento Regional de Chapecó</v>
      </c>
      <c r="R949" s="22" t="str">
        <f>CONCATENATE(Tabela1[[#This Row],[cdfuncao]]," - ",Tabela1[[#This Row],[nmfuncao]])</f>
        <v>12 - Educação</v>
      </c>
      <c r="S949" s="23" t="e">
        <f>VLOOKUP(Tabela1[[#This Row],[cdsubacao]],LDO!$B$2:$E$115,4,0)</f>
        <v>#N/A</v>
      </c>
      <c r="T949" s="23" t="str">
        <f>CONCATENATE(Tabela1[[#This Row],[cdprograma]]," - ",Tabela1[[#This Row],[nmprograma]])</f>
        <v>610 - Educação Básica com Qualidade e Equidade</v>
      </c>
    </row>
    <row r="950" spans="1:20" x14ac:dyDescent="0.25">
      <c r="A950">
        <v>540097</v>
      </c>
      <c r="B950" t="s">
        <v>529</v>
      </c>
      <c r="C950">
        <v>14</v>
      </c>
      <c r="D950" t="s">
        <v>216</v>
      </c>
      <c r="E950">
        <v>760</v>
      </c>
      <c r="F950" t="s">
        <v>217</v>
      </c>
      <c r="G950">
        <v>10921</v>
      </c>
      <c r="H950" t="s">
        <v>530</v>
      </c>
      <c r="I950">
        <v>33</v>
      </c>
      <c r="J950" t="s">
        <v>160</v>
      </c>
      <c r="K950" s="21">
        <v>1000000</v>
      </c>
      <c r="L950" s="21">
        <v>1044816.18</v>
      </c>
      <c r="M950" s="21">
        <v>951739.04</v>
      </c>
      <c r="N950" s="21">
        <v>585196.86</v>
      </c>
      <c r="O950" s="21">
        <v>578042.19999999995</v>
      </c>
      <c r="P950" s="22" t="e">
        <f>VLOOKUP(Tabela1[[#This Row],[cdsubacao]],LDO!$B$2:$D$115,3,0)</f>
        <v>#N/A</v>
      </c>
      <c r="Q950" s="22" t="str">
        <f>CONCATENATE(Tabela1[[#This Row],[cdunidadegestora]]," - ",Tabela1[[#This Row],[nmunidadegestora]])</f>
        <v>540097 - Fundo Rotativo do Complexo Penitenciário da Grande Florianópolis</v>
      </c>
      <c r="R950" s="22" t="str">
        <f>CONCATENATE(Tabela1[[#This Row],[cdfuncao]]," - ",Tabela1[[#This Row],[nmfuncao]])</f>
        <v>14 - Direitos da Cidadania</v>
      </c>
      <c r="S950" s="23" t="e">
        <f>VLOOKUP(Tabela1[[#This Row],[cdsubacao]],LDO!$B$2:$E$115,4,0)</f>
        <v>#N/A</v>
      </c>
      <c r="T950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951" spans="1:20" x14ac:dyDescent="0.25">
      <c r="A951">
        <v>160091</v>
      </c>
      <c r="B951" t="s">
        <v>442</v>
      </c>
      <c r="C951">
        <v>6</v>
      </c>
      <c r="D951" t="s">
        <v>182</v>
      </c>
      <c r="E951">
        <v>706</v>
      </c>
      <c r="F951" t="s">
        <v>183</v>
      </c>
      <c r="G951">
        <v>13125</v>
      </c>
      <c r="H951" t="s">
        <v>986</v>
      </c>
      <c r="I951">
        <v>44</v>
      </c>
      <c r="J951" t="s">
        <v>219</v>
      </c>
      <c r="K951" s="21">
        <v>0</v>
      </c>
      <c r="L951" s="21">
        <v>830074.12</v>
      </c>
      <c r="M951" s="21">
        <v>782223.4</v>
      </c>
      <c r="N951" s="21">
        <v>62069.88</v>
      </c>
      <c r="O951" s="21">
        <v>40625.879999999997</v>
      </c>
      <c r="P951" s="22" t="e">
        <f>VLOOKUP(Tabela1[[#This Row],[cdsubacao]],LDO!$B$2:$D$115,3,0)</f>
        <v>#N/A</v>
      </c>
      <c r="Q951" s="22" t="str">
        <f>CONCATENATE(Tabela1[[#This Row],[cdunidadegestora]]," - ",Tabela1[[#This Row],[nmunidadegestora]])</f>
        <v>160091 - Fundo para Melhoria da Segurança Pública</v>
      </c>
      <c r="R951" s="22" t="str">
        <f>CONCATENATE(Tabela1[[#This Row],[cdfuncao]]," - ",Tabela1[[#This Row],[nmfuncao]])</f>
        <v>6 - Segurança Pública</v>
      </c>
      <c r="S951" s="23" t="e">
        <f>VLOOKUP(Tabela1[[#This Row],[cdsubacao]],LDO!$B$2:$E$115,4,0)</f>
        <v>#N/A</v>
      </c>
      <c r="T951" s="23" t="str">
        <f>CONCATENATE(Tabela1[[#This Row],[cdprograma]]," - ",Tabela1[[#This Row],[nmprograma]])</f>
        <v>706 - De Olho no Crime</v>
      </c>
    </row>
    <row r="952" spans="1:20" x14ac:dyDescent="0.25">
      <c r="A952">
        <v>410053</v>
      </c>
      <c r="B952" t="s">
        <v>457</v>
      </c>
      <c r="C952">
        <v>4</v>
      </c>
      <c r="D952" t="s">
        <v>169</v>
      </c>
      <c r="E952">
        <v>850</v>
      </c>
      <c r="F952" t="s">
        <v>163</v>
      </c>
      <c r="G952">
        <v>13688</v>
      </c>
      <c r="H952" t="s">
        <v>1035</v>
      </c>
      <c r="I952">
        <v>33</v>
      </c>
      <c r="J952" t="s">
        <v>160</v>
      </c>
      <c r="K952" s="21">
        <v>45000</v>
      </c>
      <c r="L952" s="21">
        <v>3236.66</v>
      </c>
      <c r="M952" s="21">
        <v>3236.66</v>
      </c>
      <c r="N952" s="21">
        <v>3236.66</v>
      </c>
      <c r="O952" s="21">
        <v>3236.66</v>
      </c>
      <c r="P952" s="22" t="e">
        <f>VLOOKUP(Tabela1[[#This Row],[cdsubacao]],LDO!$B$2:$D$115,3,0)</f>
        <v>#N/A</v>
      </c>
      <c r="Q952" s="22" t="str">
        <f>CONCATENATE(Tabela1[[#This Row],[cdunidadegestora]]," - ",Tabela1[[#This Row],[nmunidadegestora]])</f>
        <v>410053 - Agência de Desenvolvimento Regional de Itajai</v>
      </c>
      <c r="R952" s="22" t="str">
        <f>CONCATENATE(Tabela1[[#This Row],[cdfuncao]]," - ",Tabela1[[#This Row],[nmfuncao]])</f>
        <v>4 - Administração</v>
      </c>
      <c r="S952" s="23" t="e">
        <f>VLOOKUP(Tabela1[[#This Row],[cdsubacao]],LDO!$B$2:$E$115,4,0)</f>
        <v>#N/A</v>
      </c>
      <c r="T95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53" spans="1:20" x14ac:dyDescent="0.25">
      <c r="A953">
        <v>520002</v>
      </c>
      <c r="B953" t="s">
        <v>171</v>
      </c>
      <c r="C953">
        <v>4</v>
      </c>
      <c r="D953" t="s">
        <v>169</v>
      </c>
      <c r="E953">
        <v>900</v>
      </c>
      <c r="F953" t="s">
        <v>176</v>
      </c>
      <c r="G953">
        <v>13511</v>
      </c>
      <c r="H953" t="s">
        <v>1036</v>
      </c>
      <c r="I953">
        <v>46</v>
      </c>
      <c r="J953" t="s">
        <v>174</v>
      </c>
      <c r="K953" s="21">
        <v>20000000</v>
      </c>
      <c r="L953" s="21">
        <v>21870000</v>
      </c>
      <c r="M953" s="21">
        <v>21837331.219999999</v>
      </c>
      <c r="N953" s="21">
        <v>21837331.219999999</v>
      </c>
      <c r="O953" s="21">
        <v>21837331.219999999</v>
      </c>
      <c r="P953" s="22" t="e">
        <f>VLOOKUP(Tabela1[[#This Row],[cdsubacao]],LDO!$B$2:$D$115,3,0)</f>
        <v>#N/A</v>
      </c>
      <c r="Q953" s="22" t="str">
        <f>CONCATENATE(Tabela1[[#This Row],[cdunidadegestora]]," - ",Tabela1[[#This Row],[nmunidadegestora]])</f>
        <v>520002 - Encargos Gerais do Estado</v>
      </c>
      <c r="R953" s="22" t="str">
        <f>CONCATENATE(Tabela1[[#This Row],[cdfuncao]]," - ",Tabela1[[#This Row],[nmfuncao]])</f>
        <v>4 - Administração</v>
      </c>
      <c r="S953" s="23" t="e">
        <f>VLOOKUP(Tabela1[[#This Row],[cdsubacao]],LDO!$B$2:$E$115,4,0)</f>
        <v>#N/A</v>
      </c>
      <c r="T953" s="23" t="str">
        <f>CONCATENATE(Tabela1[[#This Row],[cdprograma]]," - ",Tabela1[[#This Row],[nmprograma]])</f>
        <v>900 - Gestão Administrativa - Poder Executivo</v>
      </c>
    </row>
    <row r="954" spans="1:20" x14ac:dyDescent="0.25">
      <c r="A954">
        <v>160091</v>
      </c>
      <c r="B954" t="s">
        <v>442</v>
      </c>
      <c r="C954">
        <v>6</v>
      </c>
      <c r="D954" t="s">
        <v>182</v>
      </c>
      <c r="E954">
        <v>706</v>
      </c>
      <c r="F954" t="s">
        <v>183</v>
      </c>
      <c r="G954">
        <v>6605</v>
      </c>
      <c r="H954" t="s">
        <v>687</v>
      </c>
      <c r="I954">
        <v>31</v>
      </c>
      <c r="J954" t="s">
        <v>165</v>
      </c>
      <c r="K954" s="21">
        <v>169266581</v>
      </c>
      <c r="L954" s="21">
        <v>147784847.5</v>
      </c>
      <c r="M954" s="21">
        <v>147425675.24000001</v>
      </c>
      <c r="N954" s="21">
        <v>147425675.24000001</v>
      </c>
      <c r="O954" s="21">
        <v>147398549.97999999</v>
      </c>
      <c r="P954" s="22" t="e">
        <f>VLOOKUP(Tabela1[[#This Row],[cdsubacao]],LDO!$B$2:$D$115,3,0)</f>
        <v>#N/A</v>
      </c>
      <c r="Q954" s="22" t="str">
        <f>CONCATENATE(Tabela1[[#This Row],[cdunidadegestora]]," - ",Tabela1[[#This Row],[nmunidadegestora]])</f>
        <v>160091 - Fundo para Melhoria da Segurança Pública</v>
      </c>
      <c r="R954" s="22" t="str">
        <f>CONCATENATE(Tabela1[[#This Row],[cdfuncao]]," - ",Tabela1[[#This Row],[nmfuncao]])</f>
        <v>6 - Segurança Pública</v>
      </c>
      <c r="S954" s="23" t="e">
        <f>VLOOKUP(Tabela1[[#This Row],[cdsubacao]],LDO!$B$2:$E$115,4,0)</f>
        <v>#N/A</v>
      </c>
      <c r="T954" s="23" t="str">
        <f>CONCATENATE(Tabela1[[#This Row],[cdprograma]]," - ",Tabela1[[#This Row],[nmprograma]])</f>
        <v>706 - De Olho no Crime</v>
      </c>
    </row>
    <row r="955" spans="1:20" x14ac:dyDescent="0.25">
      <c r="A955">
        <v>160091</v>
      </c>
      <c r="B955" t="s">
        <v>442</v>
      </c>
      <c r="C955">
        <v>6</v>
      </c>
      <c r="D955" t="s">
        <v>182</v>
      </c>
      <c r="E955">
        <v>706</v>
      </c>
      <c r="F955" t="s">
        <v>183</v>
      </c>
      <c r="G955">
        <v>6605</v>
      </c>
      <c r="H955" t="s">
        <v>687</v>
      </c>
      <c r="I955">
        <v>33</v>
      </c>
      <c r="J955" t="s">
        <v>160</v>
      </c>
      <c r="K955" s="21">
        <v>29224659</v>
      </c>
      <c r="L955" s="21">
        <v>24873419.440000001</v>
      </c>
      <c r="M955" s="21">
        <v>23874861.530000001</v>
      </c>
      <c r="N955" s="21">
        <v>23873261.530000001</v>
      </c>
      <c r="O955" s="21">
        <v>23723661.469999999</v>
      </c>
      <c r="P955" s="22" t="e">
        <f>VLOOKUP(Tabela1[[#This Row],[cdsubacao]],LDO!$B$2:$D$115,3,0)</f>
        <v>#N/A</v>
      </c>
      <c r="Q955" s="22" t="str">
        <f>CONCATENATE(Tabela1[[#This Row],[cdunidadegestora]]," - ",Tabela1[[#This Row],[nmunidadegestora]])</f>
        <v>160091 - Fundo para Melhoria da Segurança Pública</v>
      </c>
      <c r="R955" s="22" t="str">
        <f>CONCATENATE(Tabela1[[#This Row],[cdfuncao]]," - ",Tabela1[[#This Row],[nmfuncao]])</f>
        <v>6 - Segurança Pública</v>
      </c>
      <c r="S955" s="23" t="e">
        <f>VLOOKUP(Tabela1[[#This Row],[cdsubacao]],LDO!$B$2:$E$115,4,0)</f>
        <v>#N/A</v>
      </c>
      <c r="T955" s="23" t="str">
        <f>CONCATENATE(Tabela1[[#This Row],[cdprograma]]," - ",Tabela1[[#This Row],[nmprograma]])</f>
        <v>706 - De Olho no Crime</v>
      </c>
    </row>
    <row r="956" spans="1:20" x14ac:dyDescent="0.25">
      <c r="A956">
        <v>450001</v>
      </c>
      <c r="B956" t="s">
        <v>318</v>
      </c>
      <c r="C956">
        <v>12</v>
      </c>
      <c r="D956" t="s">
        <v>188</v>
      </c>
      <c r="E956">
        <v>900</v>
      </c>
      <c r="F956" t="s">
        <v>176</v>
      </c>
      <c r="G956">
        <v>5599</v>
      </c>
      <c r="H956" t="s">
        <v>797</v>
      </c>
      <c r="I956">
        <v>33</v>
      </c>
      <c r="J956" t="s">
        <v>160</v>
      </c>
      <c r="K956" s="21">
        <v>1160000</v>
      </c>
      <c r="L956" s="21">
        <v>1342000</v>
      </c>
      <c r="M956" s="21">
        <v>790351.37</v>
      </c>
      <c r="N956" s="21">
        <v>760237.67</v>
      </c>
      <c r="O956" s="21">
        <v>759692.64</v>
      </c>
      <c r="P956" s="22" t="e">
        <f>VLOOKUP(Tabela1[[#This Row],[cdsubacao]],LDO!$B$2:$D$115,3,0)</f>
        <v>#N/A</v>
      </c>
      <c r="Q956" s="22" t="str">
        <f>CONCATENATE(Tabela1[[#This Row],[cdunidadegestora]]," - ",Tabela1[[#This Row],[nmunidadegestora]])</f>
        <v>450001 - Secretaria de Estado da Educação</v>
      </c>
      <c r="R956" s="22" t="str">
        <f>CONCATENATE(Tabela1[[#This Row],[cdfuncao]]," - ",Tabela1[[#This Row],[nmfuncao]])</f>
        <v>12 - Educação</v>
      </c>
      <c r="S956" s="23" t="e">
        <f>VLOOKUP(Tabela1[[#This Row],[cdsubacao]],LDO!$B$2:$E$115,4,0)</f>
        <v>#N/A</v>
      </c>
      <c r="T956" s="23" t="str">
        <f>CONCATENATE(Tabela1[[#This Row],[cdprograma]]," - ",Tabela1[[#This Row],[nmprograma]])</f>
        <v>900 - Gestão Administrativa - Poder Executivo</v>
      </c>
    </row>
    <row r="957" spans="1:20" x14ac:dyDescent="0.25">
      <c r="A957">
        <v>480091</v>
      </c>
      <c r="B957" t="s">
        <v>157</v>
      </c>
      <c r="C957">
        <v>10</v>
      </c>
      <c r="D957" t="s">
        <v>158</v>
      </c>
      <c r="E957">
        <v>850</v>
      </c>
      <c r="F957" t="s">
        <v>163</v>
      </c>
      <c r="G957">
        <v>1018</v>
      </c>
      <c r="H957" t="s">
        <v>1037</v>
      </c>
      <c r="I957">
        <v>33</v>
      </c>
      <c r="J957" t="s">
        <v>160</v>
      </c>
      <c r="K957" s="21">
        <v>111627191</v>
      </c>
      <c r="L957" s="21">
        <v>114658064.8</v>
      </c>
      <c r="M957" s="21">
        <v>114563426.03</v>
      </c>
      <c r="N957" s="21">
        <v>114563425.14</v>
      </c>
      <c r="O957" s="21">
        <v>112172649.2</v>
      </c>
      <c r="P957" s="22" t="e">
        <f>VLOOKUP(Tabela1[[#This Row],[cdsubacao]],LDO!$B$2:$D$115,3,0)</f>
        <v>#N/A</v>
      </c>
      <c r="Q957" s="22" t="str">
        <f>CONCATENATE(Tabela1[[#This Row],[cdunidadegestora]]," - ",Tabela1[[#This Row],[nmunidadegestora]])</f>
        <v>480091 - Fundo Estadual de Saúde</v>
      </c>
      <c r="R957" s="22" t="str">
        <f>CONCATENATE(Tabela1[[#This Row],[cdfuncao]]," - ",Tabela1[[#This Row],[nmfuncao]])</f>
        <v>10 - Saúde</v>
      </c>
      <c r="S957" s="23" t="e">
        <f>VLOOKUP(Tabela1[[#This Row],[cdsubacao]],LDO!$B$2:$E$115,4,0)</f>
        <v>#N/A</v>
      </c>
      <c r="T95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58" spans="1:20" x14ac:dyDescent="0.25">
      <c r="A958">
        <v>410048</v>
      </c>
      <c r="B958" t="s">
        <v>187</v>
      </c>
      <c r="C958">
        <v>12</v>
      </c>
      <c r="D958" t="s">
        <v>188</v>
      </c>
      <c r="E958">
        <v>610</v>
      </c>
      <c r="F958" t="s">
        <v>189</v>
      </c>
      <c r="G958">
        <v>13855</v>
      </c>
      <c r="H958" t="s">
        <v>1038</v>
      </c>
      <c r="I958">
        <v>33</v>
      </c>
      <c r="J958" t="s">
        <v>160</v>
      </c>
      <c r="K958" s="21">
        <v>12456757</v>
      </c>
      <c r="L958" s="21">
        <v>0</v>
      </c>
      <c r="M958" s="21">
        <v>0</v>
      </c>
      <c r="N958" s="21">
        <v>0</v>
      </c>
      <c r="O958" s="21">
        <v>0</v>
      </c>
      <c r="P958" s="22" t="e">
        <f>VLOOKUP(Tabela1[[#This Row],[cdsubacao]],LDO!$B$2:$D$115,3,0)</f>
        <v>#N/A</v>
      </c>
      <c r="Q958" s="22" t="str">
        <f>CONCATENATE(Tabela1[[#This Row],[cdunidadegestora]]," - ",Tabela1[[#This Row],[nmunidadegestora]])</f>
        <v>410048 - Agência de Desenvolvimento Regional de Rio do Sul</v>
      </c>
      <c r="R958" s="22" t="str">
        <f>CONCATENATE(Tabela1[[#This Row],[cdfuncao]]," - ",Tabela1[[#This Row],[nmfuncao]])</f>
        <v>12 - Educação</v>
      </c>
      <c r="S958" s="23" t="e">
        <f>VLOOKUP(Tabela1[[#This Row],[cdsubacao]],LDO!$B$2:$E$115,4,0)</f>
        <v>#N/A</v>
      </c>
      <c r="T958" s="23" t="str">
        <f>CONCATENATE(Tabela1[[#This Row],[cdprograma]]," - ",Tabela1[[#This Row],[nmprograma]])</f>
        <v>610 - Educação Básica com Qualidade e Equidade</v>
      </c>
    </row>
    <row r="959" spans="1:20" x14ac:dyDescent="0.25">
      <c r="A959">
        <v>530025</v>
      </c>
      <c r="B959" t="s">
        <v>238</v>
      </c>
      <c r="C959">
        <v>26</v>
      </c>
      <c r="D959" t="s">
        <v>179</v>
      </c>
      <c r="E959">
        <v>145</v>
      </c>
      <c r="F959" t="s">
        <v>381</v>
      </c>
      <c r="G959">
        <v>9364</v>
      </c>
      <c r="H959" t="s">
        <v>415</v>
      </c>
      <c r="I959">
        <v>44</v>
      </c>
      <c r="J959" t="s">
        <v>219</v>
      </c>
      <c r="K959" s="21">
        <v>3000000</v>
      </c>
      <c r="L959" s="21">
        <v>1782652.13</v>
      </c>
      <c r="M959" s="21">
        <v>1782652.13</v>
      </c>
      <c r="N959" s="21">
        <v>1782652.13</v>
      </c>
      <c r="O959" s="21">
        <v>1782652.13</v>
      </c>
      <c r="P959" s="22" t="e">
        <f>VLOOKUP(Tabela1[[#This Row],[cdsubacao]],LDO!$B$2:$D$115,3,0)</f>
        <v>#N/A</v>
      </c>
      <c r="Q959" s="22" t="str">
        <f>CONCATENATE(Tabela1[[#This Row],[cdunidadegestora]]," - ",Tabela1[[#This Row],[nmunidadegestora]])</f>
        <v>530025 - Departamento Estadual de Infraestrutura</v>
      </c>
      <c r="R959" s="22" t="str">
        <f>CONCATENATE(Tabela1[[#This Row],[cdfuncao]]," - ",Tabela1[[#This Row],[nmfuncao]])</f>
        <v>26 - Transporte</v>
      </c>
      <c r="S959" s="23" t="e">
        <f>VLOOKUP(Tabela1[[#This Row],[cdsubacao]],LDO!$B$2:$E$115,4,0)</f>
        <v>#N/A</v>
      </c>
      <c r="T959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960" spans="1:20" x14ac:dyDescent="0.25">
      <c r="A960">
        <v>530001</v>
      </c>
      <c r="B960" t="s">
        <v>178</v>
      </c>
      <c r="C960">
        <v>26</v>
      </c>
      <c r="D960" t="s">
        <v>179</v>
      </c>
      <c r="E960">
        <v>140</v>
      </c>
      <c r="F960" t="s">
        <v>279</v>
      </c>
      <c r="G960">
        <v>14465</v>
      </c>
      <c r="H960" t="s">
        <v>973</v>
      </c>
      <c r="I960">
        <v>44</v>
      </c>
      <c r="J960" t="s">
        <v>219</v>
      </c>
      <c r="K960" s="21">
        <v>0</v>
      </c>
      <c r="L960" s="21">
        <v>44744911.799999997</v>
      </c>
      <c r="M960" s="21">
        <v>2932987.34</v>
      </c>
      <c r="N960" s="21">
        <v>264911.8</v>
      </c>
      <c r="O960" s="21">
        <v>101103.21</v>
      </c>
      <c r="P960" s="22" t="e">
        <f>VLOOKUP(Tabela1[[#This Row],[cdsubacao]],LDO!$B$2:$D$115,3,0)</f>
        <v>#N/A</v>
      </c>
      <c r="Q960" s="22" t="str">
        <f>CONCATENATE(Tabela1[[#This Row],[cdunidadegestora]]," - ",Tabela1[[#This Row],[nmunidadegestora]])</f>
        <v>530001 - Secretaria de Estado da Infraestrutura e Mobilidade</v>
      </c>
      <c r="R960" s="22" t="str">
        <f>CONCATENATE(Tabela1[[#This Row],[cdfuncao]]," - ",Tabela1[[#This Row],[nmfuncao]])</f>
        <v>26 - Transporte</v>
      </c>
      <c r="S960" s="23" t="e">
        <f>VLOOKUP(Tabela1[[#This Row],[cdsubacao]],LDO!$B$2:$E$115,4,0)</f>
        <v>#N/A</v>
      </c>
      <c r="T960" s="23" t="str">
        <f>CONCATENATE(Tabela1[[#This Row],[cdprograma]]," - ",Tabela1[[#This Row],[nmprograma]])</f>
        <v>140 - Reabilitação e Aumento de Capacidade de Rodovias</v>
      </c>
    </row>
    <row r="961" spans="1:20" x14ac:dyDescent="0.25">
      <c r="A961">
        <v>470001</v>
      </c>
      <c r="B961" t="s">
        <v>287</v>
      </c>
      <c r="C961">
        <v>4</v>
      </c>
      <c r="D961" t="s">
        <v>169</v>
      </c>
      <c r="E961">
        <v>870</v>
      </c>
      <c r="F961" t="s">
        <v>320</v>
      </c>
      <c r="G961">
        <v>1055</v>
      </c>
      <c r="H961" t="s">
        <v>1039</v>
      </c>
      <c r="I961">
        <v>33</v>
      </c>
      <c r="J961" t="s">
        <v>160</v>
      </c>
      <c r="K961" s="21">
        <v>435829</v>
      </c>
      <c r="L961" s="21">
        <v>260222.69</v>
      </c>
      <c r="M961" s="21">
        <v>260222.69</v>
      </c>
      <c r="N961" s="21">
        <v>260222.69</v>
      </c>
      <c r="O961" s="21">
        <v>260222.69</v>
      </c>
      <c r="P961" s="22" t="e">
        <f>VLOOKUP(Tabela1[[#This Row],[cdsubacao]],LDO!$B$2:$D$115,3,0)</f>
        <v>#N/A</v>
      </c>
      <c r="Q961" s="22" t="str">
        <f>CONCATENATE(Tabela1[[#This Row],[cdunidadegestora]]," - ",Tabela1[[#This Row],[nmunidadegestora]])</f>
        <v>470001 - Secretaria de Estado da Administração</v>
      </c>
      <c r="R961" s="22" t="str">
        <f>CONCATENATE(Tabela1[[#This Row],[cdfuncao]]," - ",Tabela1[[#This Row],[nmfuncao]])</f>
        <v>4 - Administração</v>
      </c>
      <c r="S961" s="23" t="e">
        <f>VLOOKUP(Tabela1[[#This Row],[cdsubacao]],LDO!$B$2:$E$115,4,0)</f>
        <v>#N/A</v>
      </c>
      <c r="T961" s="23" t="str">
        <f>CONCATENATE(Tabela1[[#This Row],[cdprograma]]," - ",Tabela1[[#This Row],[nmprograma]])</f>
        <v>870 - Pensões Especiais</v>
      </c>
    </row>
    <row r="962" spans="1:20" x14ac:dyDescent="0.25">
      <c r="A962">
        <v>410037</v>
      </c>
      <c r="B962" t="s">
        <v>195</v>
      </c>
      <c r="C962">
        <v>12</v>
      </c>
      <c r="D962" t="s">
        <v>188</v>
      </c>
      <c r="E962">
        <v>610</v>
      </c>
      <c r="F962" t="s">
        <v>189</v>
      </c>
      <c r="G962">
        <v>13622</v>
      </c>
      <c r="H962" t="s">
        <v>1040</v>
      </c>
      <c r="I962">
        <v>33</v>
      </c>
      <c r="J962" t="s">
        <v>160</v>
      </c>
      <c r="K962" s="21">
        <v>1254523</v>
      </c>
      <c r="L962" s="21">
        <v>59739.83</v>
      </c>
      <c r="M962" s="21">
        <v>59739.83</v>
      </c>
      <c r="N962" s="21">
        <v>59739.83</v>
      </c>
      <c r="O962" s="21">
        <v>59739.83</v>
      </c>
      <c r="P962" s="22" t="e">
        <f>VLOOKUP(Tabela1[[#This Row],[cdsubacao]],LDO!$B$2:$D$115,3,0)</f>
        <v>#N/A</v>
      </c>
      <c r="Q962" s="22" t="str">
        <f>CONCATENATE(Tabela1[[#This Row],[cdunidadegestora]]," - ",Tabela1[[#This Row],[nmunidadegestora]])</f>
        <v>410037 - Agência de Desenvolvimento Regional de São Miguel do Oeste</v>
      </c>
      <c r="R962" s="22" t="str">
        <f>CONCATENATE(Tabela1[[#This Row],[cdfuncao]]," - ",Tabela1[[#This Row],[nmfuncao]])</f>
        <v>12 - Educação</v>
      </c>
      <c r="S962" s="23" t="e">
        <f>VLOOKUP(Tabela1[[#This Row],[cdsubacao]],LDO!$B$2:$E$115,4,0)</f>
        <v>#N/A</v>
      </c>
      <c r="T962" s="23" t="str">
        <f>CONCATENATE(Tabela1[[#This Row],[cdprograma]]," - ",Tabela1[[#This Row],[nmprograma]])</f>
        <v>610 - Educação Básica com Qualidade e Equidade</v>
      </c>
    </row>
    <row r="963" spans="1:20" x14ac:dyDescent="0.25">
      <c r="A963">
        <v>440022</v>
      </c>
      <c r="B963" t="s">
        <v>412</v>
      </c>
      <c r="C963">
        <v>20</v>
      </c>
      <c r="D963" t="s">
        <v>203</v>
      </c>
      <c r="E963">
        <v>850</v>
      </c>
      <c r="F963" t="s">
        <v>163</v>
      </c>
      <c r="G963">
        <v>12973</v>
      </c>
      <c r="H963" t="s">
        <v>1041</v>
      </c>
      <c r="I963">
        <v>33</v>
      </c>
      <c r="J963" t="s">
        <v>160</v>
      </c>
      <c r="K963" s="21">
        <v>50000</v>
      </c>
      <c r="L963" s="21">
        <v>50000</v>
      </c>
      <c r="M963" s="21">
        <v>988</v>
      </c>
      <c r="N963" s="21">
        <v>988</v>
      </c>
      <c r="O963" s="21">
        <v>988</v>
      </c>
      <c r="P963" s="22" t="e">
        <f>VLOOKUP(Tabela1[[#This Row],[cdsubacao]],LDO!$B$2:$D$115,3,0)</f>
        <v>#N/A</v>
      </c>
      <c r="Q963" s="22" t="str">
        <f>CONCATENATE(Tabela1[[#This Row],[cdunidadegestora]]," - ",Tabela1[[#This Row],[nmunidadegestora]])</f>
        <v>440022 - Companhia Integrada de Desenvolvimento Agrícola de Santa Catarina</v>
      </c>
      <c r="R963" s="22" t="str">
        <f>CONCATENATE(Tabela1[[#This Row],[cdfuncao]]," - ",Tabela1[[#This Row],[nmfuncao]])</f>
        <v>20 - Agricultura</v>
      </c>
      <c r="S963" s="23" t="e">
        <f>VLOOKUP(Tabela1[[#This Row],[cdsubacao]],LDO!$B$2:$E$115,4,0)</f>
        <v>#N/A</v>
      </c>
      <c r="T96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64" spans="1:20" x14ac:dyDescent="0.25">
      <c r="A964">
        <v>180001</v>
      </c>
      <c r="B964" t="s">
        <v>210</v>
      </c>
      <c r="C964">
        <v>4</v>
      </c>
      <c r="D964" t="s">
        <v>169</v>
      </c>
      <c r="E964">
        <v>208</v>
      </c>
      <c r="F964" t="s">
        <v>211</v>
      </c>
      <c r="G964">
        <v>13231</v>
      </c>
      <c r="H964" t="s">
        <v>1042</v>
      </c>
      <c r="I964">
        <v>33</v>
      </c>
      <c r="J964" t="s">
        <v>160</v>
      </c>
      <c r="K964" s="21">
        <v>41000</v>
      </c>
      <c r="L964" s="21">
        <v>0</v>
      </c>
      <c r="M964" s="21">
        <v>0</v>
      </c>
      <c r="N964" s="21">
        <v>0</v>
      </c>
      <c r="O964" s="21">
        <v>0</v>
      </c>
      <c r="P964" s="22" t="e">
        <f>VLOOKUP(Tabela1[[#This Row],[cdsubacao]],LDO!$B$2:$D$115,3,0)</f>
        <v>#N/A</v>
      </c>
      <c r="Q964" s="22" t="str">
        <f>CONCATENATE(Tabela1[[#This Row],[cdunidadegestora]]," - ",Tabela1[[#This Row],[nmunidadegestora]])</f>
        <v>180001 - Secretaria de Estado do Planejamento</v>
      </c>
      <c r="R964" s="22" t="str">
        <f>CONCATENATE(Tabela1[[#This Row],[cdfuncao]]," - ",Tabela1[[#This Row],[nmfuncao]])</f>
        <v>4 - Administração</v>
      </c>
      <c r="S964" s="23" t="e">
        <f>VLOOKUP(Tabela1[[#This Row],[cdsubacao]],LDO!$B$2:$E$115,4,0)</f>
        <v>#N/A</v>
      </c>
      <c r="T964" s="23" t="str">
        <f>CONCATENATE(Tabela1[[#This Row],[cdprograma]]," - ",Tabela1[[#This Row],[nmprograma]])</f>
        <v>208 - Planejamento Estratégico de Desenvolvimento e Gestão de Informações</v>
      </c>
    </row>
    <row r="965" spans="1:20" x14ac:dyDescent="0.25">
      <c r="A965">
        <v>410042</v>
      </c>
      <c r="B965" t="s">
        <v>558</v>
      </c>
      <c r="C965">
        <v>12</v>
      </c>
      <c r="D965" t="s">
        <v>188</v>
      </c>
      <c r="E965">
        <v>610</v>
      </c>
      <c r="F965" t="s">
        <v>189</v>
      </c>
      <c r="G965">
        <v>13725</v>
      </c>
      <c r="H965" t="s">
        <v>1043</v>
      </c>
      <c r="I965">
        <v>33</v>
      </c>
      <c r="J965" t="s">
        <v>160</v>
      </c>
      <c r="K965" s="21">
        <v>3678159</v>
      </c>
      <c r="L965" s="21">
        <v>0</v>
      </c>
      <c r="M965" s="21">
        <v>0</v>
      </c>
      <c r="N965" s="21">
        <v>0</v>
      </c>
      <c r="O965" s="21">
        <v>0</v>
      </c>
      <c r="P965" s="22" t="e">
        <f>VLOOKUP(Tabela1[[#This Row],[cdsubacao]],LDO!$B$2:$D$115,3,0)</f>
        <v>#N/A</v>
      </c>
      <c r="Q965" s="22" t="str">
        <f>CONCATENATE(Tabela1[[#This Row],[cdunidadegestora]]," - ",Tabela1[[#This Row],[nmunidadegestora]])</f>
        <v>410042 - Agência de Desenvolvimento Regional de Concórdia</v>
      </c>
      <c r="R965" s="22" t="str">
        <f>CONCATENATE(Tabela1[[#This Row],[cdfuncao]]," - ",Tabela1[[#This Row],[nmfuncao]])</f>
        <v>12 - Educação</v>
      </c>
      <c r="S965" s="23" t="e">
        <f>VLOOKUP(Tabela1[[#This Row],[cdsubacao]],LDO!$B$2:$E$115,4,0)</f>
        <v>#N/A</v>
      </c>
      <c r="T965" s="23" t="str">
        <f>CONCATENATE(Tabela1[[#This Row],[cdprograma]]," - ",Tabela1[[#This Row],[nmprograma]])</f>
        <v>610 - Educação Básica com Qualidade e Equidade</v>
      </c>
    </row>
    <row r="966" spans="1:20" x14ac:dyDescent="0.25">
      <c r="A966">
        <v>410048</v>
      </c>
      <c r="B966" t="s">
        <v>187</v>
      </c>
      <c r="C966">
        <v>4</v>
      </c>
      <c r="D966" t="s">
        <v>169</v>
      </c>
      <c r="E966">
        <v>900</v>
      </c>
      <c r="F966" t="s">
        <v>176</v>
      </c>
      <c r="G966">
        <v>13858</v>
      </c>
      <c r="H966" t="s">
        <v>1044</v>
      </c>
      <c r="I966">
        <v>33</v>
      </c>
      <c r="J966" t="s">
        <v>160</v>
      </c>
      <c r="K966" s="21">
        <v>15000</v>
      </c>
      <c r="L966" s="21">
        <v>25673.88</v>
      </c>
      <c r="M966" s="21">
        <v>25673.88</v>
      </c>
      <c r="N966" s="21">
        <v>25673.88</v>
      </c>
      <c r="O966" s="21">
        <v>25673.88</v>
      </c>
      <c r="P966" s="22" t="e">
        <f>VLOOKUP(Tabela1[[#This Row],[cdsubacao]],LDO!$B$2:$D$115,3,0)</f>
        <v>#N/A</v>
      </c>
      <c r="Q966" s="22" t="str">
        <f>CONCATENATE(Tabela1[[#This Row],[cdunidadegestora]]," - ",Tabela1[[#This Row],[nmunidadegestora]])</f>
        <v>410048 - Agência de Desenvolvimento Regional de Rio do Sul</v>
      </c>
      <c r="R966" s="22" t="str">
        <f>CONCATENATE(Tabela1[[#This Row],[cdfuncao]]," - ",Tabela1[[#This Row],[nmfuncao]])</f>
        <v>4 - Administração</v>
      </c>
      <c r="S966" s="23" t="e">
        <f>VLOOKUP(Tabela1[[#This Row],[cdsubacao]],LDO!$B$2:$E$115,4,0)</f>
        <v>#N/A</v>
      </c>
      <c r="T966" s="23" t="str">
        <f>CONCATENATE(Tabela1[[#This Row],[cdprograma]]," - ",Tabela1[[#This Row],[nmprograma]])</f>
        <v>900 - Gestão Administrativa - Poder Executivo</v>
      </c>
    </row>
    <row r="967" spans="1:20" x14ac:dyDescent="0.25">
      <c r="A967">
        <v>410091</v>
      </c>
      <c r="B967" t="s">
        <v>305</v>
      </c>
      <c r="C967">
        <v>3</v>
      </c>
      <c r="D967" t="s">
        <v>306</v>
      </c>
      <c r="E967">
        <v>900</v>
      </c>
      <c r="F967" t="s">
        <v>176</v>
      </c>
      <c r="G967">
        <v>8100</v>
      </c>
      <c r="H967" t="s">
        <v>477</v>
      </c>
      <c r="I967">
        <v>44</v>
      </c>
      <c r="J967" t="s">
        <v>219</v>
      </c>
      <c r="K967" s="21">
        <v>560000</v>
      </c>
      <c r="L967" s="21">
        <v>710300</v>
      </c>
      <c r="M967" s="21">
        <v>34374.879999999997</v>
      </c>
      <c r="N967" s="21">
        <v>34374.879999999997</v>
      </c>
      <c r="O967" s="21">
        <v>34374.879999999997</v>
      </c>
      <c r="P967" s="22" t="e">
        <f>VLOOKUP(Tabela1[[#This Row],[cdsubacao]],LDO!$B$2:$D$115,3,0)</f>
        <v>#N/A</v>
      </c>
      <c r="Q967" s="22" t="str">
        <f>CONCATENATE(Tabela1[[#This Row],[cdunidadegestora]]," - ",Tabela1[[#This Row],[nmunidadegestora]])</f>
        <v>410091 - Fundo Especial de Estudos Jurídicos e de Reaparelhamento</v>
      </c>
      <c r="R967" s="22" t="str">
        <f>CONCATENATE(Tabela1[[#This Row],[cdfuncao]]," - ",Tabela1[[#This Row],[nmfuncao]])</f>
        <v>3 - Essencial à Justiça</v>
      </c>
      <c r="S967" s="23" t="e">
        <f>VLOOKUP(Tabela1[[#This Row],[cdsubacao]],LDO!$B$2:$E$115,4,0)</f>
        <v>#N/A</v>
      </c>
      <c r="T967" s="23" t="str">
        <f>CONCATENATE(Tabela1[[#This Row],[cdprograma]]," - ",Tabela1[[#This Row],[nmprograma]])</f>
        <v>900 - Gestão Administrativa - Poder Executivo</v>
      </c>
    </row>
    <row r="968" spans="1:20" x14ac:dyDescent="0.25">
      <c r="A968">
        <v>530025</v>
      </c>
      <c r="B968" t="s">
        <v>238</v>
      </c>
      <c r="C968">
        <v>26</v>
      </c>
      <c r="D968" t="s">
        <v>179</v>
      </c>
      <c r="E968">
        <v>110</v>
      </c>
      <c r="F968" t="s">
        <v>228</v>
      </c>
      <c r="G968">
        <v>317</v>
      </c>
      <c r="H968" t="s">
        <v>1045</v>
      </c>
      <c r="I968">
        <v>33</v>
      </c>
      <c r="J968" t="s">
        <v>160</v>
      </c>
      <c r="K968" s="21">
        <v>3500000</v>
      </c>
      <c r="L968" s="21">
        <v>1290852.8899999999</v>
      </c>
      <c r="M968" s="21">
        <v>1290852.8899999999</v>
      </c>
      <c r="N968" s="21">
        <v>1290852.8899999999</v>
      </c>
      <c r="O968" s="21">
        <v>1290852.8899999999</v>
      </c>
      <c r="P968" s="22" t="e">
        <f>VLOOKUP(Tabela1[[#This Row],[cdsubacao]],LDO!$B$2:$D$115,3,0)</f>
        <v>#N/A</v>
      </c>
      <c r="Q968" s="22" t="str">
        <f>CONCATENATE(Tabela1[[#This Row],[cdunidadegestora]]," - ",Tabela1[[#This Row],[nmunidadegestora]])</f>
        <v>530025 - Departamento Estadual de Infraestrutura</v>
      </c>
      <c r="R968" s="22" t="str">
        <f>CONCATENATE(Tabela1[[#This Row],[cdfuncao]]," - ",Tabela1[[#This Row],[nmfuncao]])</f>
        <v>26 - Transporte</v>
      </c>
      <c r="S968" s="23" t="e">
        <f>VLOOKUP(Tabela1[[#This Row],[cdsubacao]],LDO!$B$2:$E$115,4,0)</f>
        <v>#N/A</v>
      </c>
      <c r="T96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969" spans="1:20" x14ac:dyDescent="0.25">
      <c r="A969">
        <v>550091</v>
      </c>
      <c r="B969" t="s">
        <v>513</v>
      </c>
      <c r="C969">
        <v>3</v>
      </c>
      <c r="D969" t="s">
        <v>306</v>
      </c>
      <c r="E969">
        <v>915</v>
      </c>
      <c r="F969" t="s">
        <v>482</v>
      </c>
      <c r="G969">
        <v>6499</v>
      </c>
      <c r="H969" t="s">
        <v>483</v>
      </c>
      <c r="I969">
        <v>33</v>
      </c>
      <c r="J969" t="s">
        <v>160</v>
      </c>
      <c r="K969" s="21">
        <v>0</v>
      </c>
      <c r="L969" s="21">
        <v>286050</v>
      </c>
      <c r="M969" s="21">
        <v>286050</v>
      </c>
      <c r="N969" s="21">
        <v>286050</v>
      </c>
      <c r="O969" s="21">
        <v>286050</v>
      </c>
      <c r="P969" s="22" t="str">
        <f>VLOOKUP(Tabela1[[#This Row],[cdsubacao]],LDO!$B$2:$D$115,3,0)</f>
        <v>LDO</v>
      </c>
      <c r="Q969" s="22" t="str">
        <f>CONCATENATE(Tabela1[[#This Row],[cdunidadegestora]]," - ",Tabela1[[#This Row],[nmunidadegestora]])</f>
        <v>550091 - Fundo Estadual de Defesa Civil</v>
      </c>
      <c r="R969" s="22" t="str">
        <f>CONCATENATE(Tabela1[[#This Row],[cdfuncao]]," - ",Tabela1[[#This Row],[nmfuncao]])</f>
        <v>3 - Essencial à Justiça</v>
      </c>
      <c r="S969" s="23" t="str">
        <f>VLOOKUP(Tabela1[[#This Row],[cdsubacao]],LDO!$B$2:$E$115,4,0)</f>
        <v>6499 - Reconstituição de bens lesados</v>
      </c>
      <c r="T969" s="23" t="str">
        <f>CONCATENATE(Tabela1[[#This Row],[cdprograma]]," - ",Tabela1[[#This Row],[nmprograma]])</f>
        <v>915 - Gestão Estratégica - Ministério Público</v>
      </c>
    </row>
    <row r="970" spans="1:20" x14ac:dyDescent="0.25">
      <c r="A970">
        <v>270001</v>
      </c>
      <c r="B970" t="s">
        <v>418</v>
      </c>
      <c r="C970">
        <v>23</v>
      </c>
      <c r="D970" t="s">
        <v>258</v>
      </c>
      <c r="E970">
        <v>342</v>
      </c>
      <c r="F970" t="s">
        <v>605</v>
      </c>
      <c r="G970">
        <v>13000</v>
      </c>
      <c r="H970" t="s">
        <v>1046</v>
      </c>
      <c r="I970">
        <v>44</v>
      </c>
      <c r="J970" t="s">
        <v>219</v>
      </c>
      <c r="K970" s="21">
        <v>0</v>
      </c>
      <c r="L970" s="21">
        <v>562359.52</v>
      </c>
      <c r="M970" s="21">
        <v>519879.39</v>
      </c>
      <c r="N970" s="21">
        <v>519879.39</v>
      </c>
      <c r="O970" s="21">
        <v>519879.39</v>
      </c>
      <c r="P970" s="22" t="e">
        <f>VLOOKUP(Tabela1[[#This Row],[cdsubacao]],LDO!$B$2:$D$115,3,0)</f>
        <v>#N/A</v>
      </c>
      <c r="Q970" s="22" t="str">
        <f>CONCATENATE(Tabela1[[#This Row],[cdunidadegestora]]," - ",Tabela1[[#This Row],[nmunidadegestora]])</f>
        <v>270001 - Secretaria de Estado do Desenvolvimento Econômico Sustentável</v>
      </c>
      <c r="R970" s="22" t="str">
        <f>CONCATENATE(Tabela1[[#This Row],[cdfuncao]]," - ",Tabela1[[#This Row],[nmfuncao]])</f>
        <v>23 - Comércio e Serviços</v>
      </c>
      <c r="S970" s="23" t="e">
        <f>VLOOKUP(Tabela1[[#This Row],[cdsubacao]],LDO!$B$2:$E$115,4,0)</f>
        <v>#N/A</v>
      </c>
      <c r="T970" s="23" t="str">
        <f>CONCATENATE(Tabela1[[#This Row],[cdprograma]]," - ",Tabela1[[#This Row],[nmprograma]])</f>
        <v>342 - Revitalização da Economia Catarinense - PREC</v>
      </c>
    </row>
    <row r="971" spans="1:20" x14ac:dyDescent="0.25">
      <c r="A971">
        <v>520030</v>
      </c>
      <c r="B971" t="s">
        <v>403</v>
      </c>
      <c r="C971">
        <v>12</v>
      </c>
      <c r="D971" t="s">
        <v>188</v>
      </c>
      <c r="E971">
        <v>625</v>
      </c>
      <c r="F971" t="s">
        <v>196</v>
      </c>
      <c r="G971">
        <v>5582</v>
      </c>
      <c r="H971" t="s">
        <v>1047</v>
      </c>
      <c r="I971">
        <v>33</v>
      </c>
      <c r="J971" t="s">
        <v>160</v>
      </c>
      <c r="K971" s="21">
        <v>0</v>
      </c>
      <c r="L971" s="21">
        <v>4800</v>
      </c>
      <c r="M971" s="21">
        <v>4800</v>
      </c>
      <c r="N971" s="21">
        <v>4800</v>
      </c>
      <c r="O971" s="21">
        <v>4800</v>
      </c>
      <c r="P971" s="22" t="e">
        <f>VLOOKUP(Tabela1[[#This Row],[cdsubacao]],LDO!$B$2:$D$115,3,0)</f>
        <v>#N/A</v>
      </c>
      <c r="Q971" s="22" t="str">
        <f>CONCATENATE(Tabela1[[#This Row],[cdunidadegestora]]," - ",Tabela1[[#This Row],[nmunidadegestora]])</f>
        <v>520030 - Fundação Escola de Governo - ENA</v>
      </c>
      <c r="R971" s="22" t="str">
        <f>CONCATENATE(Tabela1[[#This Row],[cdfuncao]]," - ",Tabela1[[#This Row],[nmfuncao]])</f>
        <v>12 - Educação</v>
      </c>
      <c r="S971" s="23" t="e">
        <f>VLOOKUP(Tabela1[[#This Row],[cdsubacao]],LDO!$B$2:$E$115,4,0)</f>
        <v>#N/A</v>
      </c>
      <c r="T971" s="23" t="str">
        <f>CONCATENATE(Tabela1[[#This Row],[cdprograma]]," - ",Tabela1[[#This Row],[nmprograma]])</f>
        <v>625 - Valorização dos Profissionais da Educação</v>
      </c>
    </row>
    <row r="972" spans="1:20" x14ac:dyDescent="0.25">
      <c r="A972">
        <v>410056</v>
      </c>
      <c r="B972" t="s">
        <v>223</v>
      </c>
      <c r="C972">
        <v>4</v>
      </c>
      <c r="D972" t="s">
        <v>169</v>
      </c>
      <c r="E972">
        <v>900</v>
      </c>
      <c r="F972" t="s">
        <v>176</v>
      </c>
      <c r="G972">
        <v>13813</v>
      </c>
      <c r="H972" t="s">
        <v>1048</v>
      </c>
      <c r="I972">
        <v>33</v>
      </c>
      <c r="J972" t="s">
        <v>160</v>
      </c>
      <c r="K972" s="21">
        <v>55000</v>
      </c>
      <c r="L972" s="21">
        <v>5568.65</v>
      </c>
      <c r="M972" s="21">
        <v>5568.65</v>
      </c>
      <c r="N972" s="21">
        <v>5568.65</v>
      </c>
      <c r="O972" s="21">
        <v>5568.65</v>
      </c>
      <c r="P972" s="22" t="e">
        <f>VLOOKUP(Tabela1[[#This Row],[cdsubacao]],LDO!$B$2:$D$115,3,0)</f>
        <v>#N/A</v>
      </c>
      <c r="Q972" s="22" t="str">
        <f>CONCATENATE(Tabela1[[#This Row],[cdunidadegestora]]," - ",Tabela1[[#This Row],[nmunidadegestora]])</f>
        <v>410056 - Agência de Desenvolvimento Regional de Criciúma</v>
      </c>
      <c r="R972" s="22" t="str">
        <f>CONCATENATE(Tabela1[[#This Row],[cdfuncao]]," - ",Tabela1[[#This Row],[nmfuncao]])</f>
        <v>4 - Administração</v>
      </c>
      <c r="S972" s="23" t="e">
        <f>VLOOKUP(Tabela1[[#This Row],[cdsubacao]],LDO!$B$2:$E$115,4,0)</f>
        <v>#N/A</v>
      </c>
      <c r="T972" s="23" t="str">
        <f>CONCATENATE(Tabela1[[#This Row],[cdprograma]]," - ",Tabela1[[#This Row],[nmprograma]])</f>
        <v>900 - Gestão Administrativa - Poder Executivo</v>
      </c>
    </row>
    <row r="973" spans="1:20" x14ac:dyDescent="0.25">
      <c r="A973">
        <v>410007</v>
      </c>
      <c r="B973" t="s">
        <v>675</v>
      </c>
      <c r="C973">
        <v>4</v>
      </c>
      <c r="D973" t="s">
        <v>169</v>
      </c>
      <c r="E973">
        <v>900</v>
      </c>
      <c r="F973" t="s">
        <v>176</v>
      </c>
      <c r="G973">
        <v>2496</v>
      </c>
      <c r="H973" t="s">
        <v>288</v>
      </c>
      <c r="I973">
        <v>33</v>
      </c>
      <c r="J973" t="s">
        <v>160</v>
      </c>
      <c r="K973" s="21">
        <v>0</v>
      </c>
      <c r="L973" s="21">
        <v>15578.4</v>
      </c>
      <c r="M973" s="21">
        <v>15578.4</v>
      </c>
      <c r="N973" s="21">
        <v>7789.2</v>
      </c>
      <c r="O973" s="21">
        <v>7789.2</v>
      </c>
      <c r="P973" s="22" t="e">
        <f>VLOOKUP(Tabela1[[#This Row],[cdsubacao]],LDO!$B$2:$D$115,3,0)</f>
        <v>#N/A</v>
      </c>
      <c r="Q973" s="22" t="str">
        <f>CONCATENATE(Tabela1[[#This Row],[cdunidadegestora]]," - ",Tabela1[[#This Row],[nmunidadegestora]])</f>
        <v>410007 - Controladoria Geral do Estado</v>
      </c>
      <c r="R973" s="22" t="str">
        <f>CONCATENATE(Tabela1[[#This Row],[cdfuncao]]," - ",Tabela1[[#This Row],[nmfuncao]])</f>
        <v>4 - Administração</v>
      </c>
      <c r="S973" s="23" t="e">
        <f>VLOOKUP(Tabela1[[#This Row],[cdsubacao]],LDO!$B$2:$E$115,4,0)</f>
        <v>#N/A</v>
      </c>
      <c r="T973" s="23" t="str">
        <f>CONCATENATE(Tabela1[[#This Row],[cdprograma]]," - ",Tabela1[[#This Row],[nmprograma]])</f>
        <v>900 - Gestão Administrativa - Poder Executivo</v>
      </c>
    </row>
    <row r="974" spans="1:20" x14ac:dyDescent="0.25">
      <c r="A974">
        <v>530025</v>
      </c>
      <c r="B974" t="s">
        <v>238</v>
      </c>
      <c r="C974">
        <v>26</v>
      </c>
      <c r="D974" t="s">
        <v>179</v>
      </c>
      <c r="E974">
        <v>101</v>
      </c>
      <c r="F974" t="s">
        <v>254</v>
      </c>
      <c r="G974">
        <v>9367</v>
      </c>
      <c r="H974" t="s">
        <v>383</v>
      </c>
      <c r="I974">
        <v>33</v>
      </c>
      <c r="J974" t="s">
        <v>160</v>
      </c>
      <c r="K974" s="21">
        <v>0</v>
      </c>
      <c r="L974" s="21">
        <v>98537.31</v>
      </c>
      <c r="M974" s="21">
        <v>98537.31</v>
      </c>
      <c r="N974" s="21">
        <v>98537.31</v>
      </c>
      <c r="O974" s="21">
        <v>98537.31</v>
      </c>
      <c r="P974" s="22" t="e">
        <f>VLOOKUP(Tabela1[[#This Row],[cdsubacao]],LDO!$B$2:$D$115,3,0)</f>
        <v>#N/A</v>
      </c>
      <c r="Q974" s="22" t="str">
        <f>CONCATENATE(Tabela1[[#This Row],[cdunidadegestora]]," - ",Tabela1[[#This Row],[nmunidadegestora]])</f>
        <v>530025 - Departamento Estadual de Infraestrutura</v>
      </c>
      <c r="R974" s="22" t="str">
        <f>CONCATENATE(Tabela1[[#This Row],[cdfuncao]]," - ",Tabela1[[#This Row],[nmfuncao]])</f>
        <v>26 - Transporte</v>
      </c>
      <c r="S974" s="23" t="e">
        <f>VLOOKUP(Tabela1[[#This Row],[cdsubacao]],LDO!$B$2:$E$115,4,0)</f>
        <v>#N/A</v>
      </c>
      <c r="T974" s="23" t="str">
        <f>CONCATENATE(Tabela1[[#This Row],[cdprograma]]," - ",Tabela1[[#This Row],[nmprograma]])</f>
        <v>101 - Acelera Santa Catarina</v>
      </c>
    </row>
    <row r="975" spans="1:20" x14ac:dyDescent="0.25">
      <c r="A975">
        <v>410037</v>
      </c>
      <c r="B975" t="s">
        <v>195</v>
      </c>
      <c r="C975">
        <v>12</v>
      </c>
      <c r="D975" t="s">
        <v>188</v>
      </c>
      <c r="E975">
        <v>900</v>
      </c>
      <c r="F975" t="s">
        <v>176</v>
      </c>
      <c r="G975">
        <v>4840</v>
      </c>
      <c r="H975" t="s">
        <v>517</v>
      </c>
      <c r="I975">
        <v>33</v>
      </c>
      <c r="J975" t="s">
        <v>160</v>
      </c>
      <c r="K975" s="21">
        <v>0</v>
      </c>
      <c r="L975" s="21">
        <v>1510</v>
      </c>
      <c r="M975" s="21">
        <v>1510</v>
      </c>
      <c r="N975" s="21">
        <v>1510</v>
      </c>
      <c r="O975" s="21">
        <v>1510</v>
      </c>
      <c r="P975" s="22" t="e">
        <f>VLOOKUP(Tabela1[[#This Row],[cdsubacao]],LDO!$B$2:$D$115,3,0)</f>
        <v>#N/A</v>
      </c>
      <c r="Q975" s="22" t="str">
        <f>CONCATENATE(Tabela1[[#This Row],[cdunidadegestora]]," - ",Tabela1[[#This Row],[nmunidadegestora]])</f>
        <v>410037 - Agência de Desenvolvimento Regional de São Miguel do Oeste</v>
      </c>
      <c r="R975" s="22" t="str">
        <f>CONCATENATE(Tabela1[[#This Row],[cdfuncao]]," - ",Tabela1[[#This Row],[nmfuncao]])</f>
        <v>12 - Educação</v>
      </c>
      <c r="S975" s="23" t="e">
        <f>VLOOKUP(Tabela1[[#This Row],[cdsubacao]],LDO!$B$2:$E$115,4,0)</f>
        <v>#N/A</v>
      </c>
      <c r="T975" s="23" t="str">
        <f>CONCATENATE(Tabela1[[#This Row],[cdprograma]]," - ",Tabela1[[#This Row],[nmprograma]])</f>
        <v>900 - Gestão Administrativa - Poder Executivo</v>
      </c>
    </row>
    <row r="976" spans="1:20" x14ac:dyDescent="0.25">
      <c r="A976">
        <v>530025</v>
      </c>
      <c r="B976" t="s">
        <v>238</v>
      </c>
      <c r="C976">
        <v>18</v>
      </c>
      <c r="D976" t="s">
        <v>192</v>
      </c>
      <c r="E976">
        <v>145</v>
      </c>
      <c r="F976" t="s">
        <v>381</v>
      </c>
      <c r="G976">
        <v>240</v>
      </c>
      <c r="H976" t="s">
        <v>1049</v>
      </c>
      <c r="I976">
        <v>44</v>
      </c>
      <c r="J976" t="s">
        <v>219</v>
      </c>
      <c r="K976" s="21">
        <v>1000000</v>
      </c>
      <c r="L976" s="21">
        <v>141542.94</v>
      </c>
      <c r="M976" s="21">
        <v>141542.94</v>
      </c>
      <c r="N976" s="21">
        <v>141542.94</v>
      </c>
      <c r="O976" s="21">
        <v>141542.94</v>
      </c>
      <c r="P976" s="22" t="e">
        <f>VLOOKUP(Tabela1[[#This Row],[cdsubacao]],LDO!$B$2:$D$115,3,0)</f>
        <v>#N/A</v>
      </c>
      <c r="Q976" s="22" t="str">
        <f>CONCATENATE(Tabela1[[#This Row],[cdunidadegestora]]," - ",Tabela1[[#This Row],[nmunidadegestora]])</f>
        <v>530025 - Departamento Estadual de Infraestrutura</v>
      </c>
      <c r="R976" s="22" t="str">
        <f>CONCATENATE(Tabela1[[#This Row],[cdfuncao]]," - ",Tabela1[[#This Row],[nmfuncao]])</f>
        <v>18 - Gestão Ambiental</v>
      </c>
      <c r="S976" s="23" t="e">
        <f>VLOOKUP(Tabela1[[#This Row],[cdsubacao]],LDO!$B$2:$E$115,4,0)</f>
        <v>#N/A</v>
      </c>
      <c r="T976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977" spans="1:20" x14ac:dyDescent="0.25">
      <c r="A977">
        <v>160085</v>
      </c>
      <c r="B977" t="s">
        <v>314</v>
      </c>
      <c r="C977">
        <v>26</v>
      </c>
      <c r="D977" t="s">
        <v>179</v>
      </c>
      <c r="E977">
        <v>120</v>
      </c>
      <c r="F977" t="s">
        <v>424</v>
      </c>
      <c r="G977">
        <v>5697</v>
      </c>
      <c r="H977" t="s">
        <v>813</v>
      </c>
      <c r="I977">
        <v>44</v>
      </c>
      <c r="J977" t="s">
        <v>219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2" t="e">
        <f>VLOOKUP(Tabela1[[#This Row],[cdsubacao]],LDO!$B$2:$D$115,3,0)</f>
        <v>#N/A</v>
      </c>
      <c r="Q977" s="22" t="str">
        <f>CONCATENATE(Tabela1[[#This Row],[cdunidadegestora]]," - ",Tabela1[[#This Row],[nmunidadegestora]])</f>
        <v>160085 - Fundo de Melhoria do Corpo de Bombeiros Militar</v>
      </c>
      <c r="R977" s="22" t="str">
        <f>CONCATENATE(Tabela1[[#This Row],[cdfuncao]]," - ",Tabela1[[#This Row],[nmfuncao]])</f>
        <v>26 - Transporte</v>
      </c>
      <c r="S977" s="23" t="e">
        <f>VLOOKUP(Tabela1[[#This Row],[cdsubacao]],LDO!$B$2:$E$115,4,0)</f>
        <v>#N/A</v>
      </c>
      <c r="T977" s="23" t="str">
        <f>CONCATENATE(Tabela1[[#This Row],[cdprograma]]," - ",Tabela1[[#This Row],[nmprograma]])</f>
        <v>120 - Integração Logística</v>
      </c>
    </row>
    <row r="978" spans="1:20" x14ac:dyDescent="0.25">
      <c r="A978">
        <v>260001</v>
      </c>
      <c r="B978" t="s">
        <v>232</v>
      </c>
      <c r="C978">
        <v>8</v>
      </c>
      <c r="D978" t="s">
        <v>253</v>
      </c>
      <c r="E978">
        <v>550</v>
      </c>
      <c r="F978" t="s">
        <v>550</v>
      </c>
      <c r="G978">
        <v>12487</v>
      </c>
      <c r="H978" t="s">
        <v>551</v>
      </c>
      <c r="I978">
        <v>33</v>
      </c>
      <c r="J978" t="s">
        <v>160</v>
      </c>
      <c r="K978" s="21">
        <v>0</v>
      </c>
      <c r="L978" s="21">
        <v>217178.27</v>
      </c>
      <c r="M978" s="21">
        <v>0</v>
      </c>
      <c r="N978" s="21">
        <v>0</v>
      </c>
      <c r="O978" s="21">
        <v>0</v>
      </c>
      <c r="P978" s="22" t="e">
        <f>VLOOKUP(Tabela1[[#This Row],[cdsubacao]],LDO!$B$2:$D$115,3,0)</f>
        <v>#N/A</v>
      </c>
      <c r="Q978" s="22" t="str">
        <f>CONCATENATE(Tabela1[[#This Row],[cdunidadegestora]]," - ",Tabela1[[#This Row],[nmunidadegestora]])</f>
        <v>260001 - Secretaria de Estado de Desenvolvimento Social</v>
      </c>
      <c r="R978" s="22" t="str">
        <f>CONCATENATE(Tabela1[[#This Row],[cdfuncao]]," - ",Tabela1[[#This Row],[nmfuncao]])</f>
        <v>8 - Assistência Social</v>
      </c>
      <c r="S978" s="23" t="e">
        <f>VLOOKUP(Tabela1[[#This Row],[cdsubacao]],LDO!$B$2:$E$115,4,0)</f>
        <v>#N/A</v>
      </c>
      <c r="T978" s="23" t="str">
        <f>CONCATENATE(Tabela1[[#This Row],[cdprograma]]," - ",Tabela1[[#This Row],[nmprograma]])</f>
        <v>550 - 2010, 2011, 2012, 2013, 2014, 2015, 2016: Erradicação da Fome em Santa Catarina; 2017, 2018, 2019: Comer Bem SC</v>
      </c>
    </row>
    <row r="979" spans="1:20" x14ac:dyDescent="0.25">
      <c r="A979">
        <v>530001</v>
      </c>
      <c r="B979" t="s">
        <v>178</v>
      </c>
      <c r="C979">
        <v>14</v>
      </c>
      <c r="D979" t="s">
        <v>216</v>
      </c>
      <c r="E979">
        <v>750</v>
      </c>
      <c r="F979" t="s">
        <v>417</v>
      </c>
      <c r="G979">
        <v>10924</v>
      </c>
      <c r="H979" t="s">
        <v>1433</v>
      </c>
      <c r="I979">
        <v>44</v>
      </c>
      <c r="J979" t="s">
        <v>219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2" t="str">
        <f>VLOOKUP(Tabela1[[#This Row],[cdsubacao]],LDO!$B$2:$D$115,3,0)</f>
        <v>LDO</v>
      </c>
      <c r="Q979" s="22" t="str">
        <f>CONCATENATE(Tabela1[[#This Row],[cdunidadegestora]]," - ",Tabela1[[#This Row],[nmunidadegestora]])</f>
        <v>530001 - Secretaria de Estado da Infraestrutura e Mobilidade</v>
      </c>
      <c r="R979" s="22" t="str">
        <f>CONCATENATE(Tabela1[[#This Row],[cdfuncao]]," - ",Tabela1[[#This Row],[nmfuncao]])</f>
        <v>14 - Direitos da Cidadania</v>
      </c>
      <c r="S979" s="23" t="str">
        <f>VLOOKUP(Tabela1[[#This Row],[cdsubacao]],LDO!$B$2:$E$115,4,0)</f>
        <v>10924 - Construção reforma e ampliação de unidades d o sistema prisional e socioeducativo (penitenciária de Tijucas)</v>
      </c>
      <c r="T979" s="23" t="str">
        <f>CONCATENATE(Tabela1[[#This Row],[cdprograma]]," - ",Tabela1[[#This Row],[nmprograma]])</f>
        <v>750 - Expansão e Modernização do Sistema Prisional e Socioeducativo</v>
      </c>
    </row>
    <row r="980" spans="1:20" x14ac:dyDescent="0.25">
      <c r="A980">
        <v>480091</v>
      </c>
      <c r="B980" t="s">
        <v>157</v>
      </c>
      <c r="C980">
        <v>10</v>
      </c>
      <c r="D980" t="s">
        <v>158</v>
      </c>
      <c r="E980">
        <v>101</v>
      </c>
      <c r="F980" t="s">
        <v>254</v>
      </c>
      <c r="G980">
        <v>12664</v>
      </c>
      <c r="H980" t="s">
        <v>1050</v>
      </c>
      <c r="I980">
        <v>44</v>
      </c>
      <c r="J980" t="s">
        <v>219</v>
      </c>
      <c r="K980" s="21">
        <v>1000000</v>
      </c>
      <c r="L980" s="21">
        <v>1000000</v>
      </c>
      <c r="M980" s="21">
        <v>0</v>
      </c>
      <c r="N980" s="21">
        <v>0</v>
      </c>
      <c r="O980" s="21">
        <v>0</v>
      </c>
      <c r="P980" s="22" t="str">
        <f>VLOOKUP(Tabela1[[#This Row],[cdsubacao]],LDO!$B$2:$D$115,3,0)</f>
        <v>LDO</v>
      </c>
      <c r="Q980" s="22" t="str">
        <f>CONCATENATE(Tabela1[[#This Row],[cdunidadegestora]]," - ",Tabela1[[#This Row],[nmunidadegestora]])</f>
        <v>480091 - Fundo Estadual de Saúde</v>
      </c>
      <c r="R980" s="22" t="str">
        <f>CONCATENATE(Tabela1[[#This Row],[cdfuncao]]," - ",Tabela1[[#This Row],[nmfuncao]])</f>
        <v>10 - Saúde</v>
      </c>
      <c r="S980" s="23" t="str">
        <f>VLOOKUP(Tabela1[[#This Row],[cdsubacao]],LDO!$B$2:$E$115,4,0)</f>
        <v>12664 - Equipar o Hospital Regional do Oeste - Chapecó</v>
      </c>
      <c r="T980" s="23" t="str">
        <f>CONCATENATE(Tabela1[[#This Row],[cdprograma]]," - ",Tabela1[[#This Row],[nmprograma]])</f>
        <v>101 - Acelera Santa Catarina</v>
      </c>
    </row>
    <row r="981" spans="1:20" x14ac:dyDescent="0.25">
      <c r="A981">
        <v>440093</v>
      </c>
      <c r="B981" t="s">
        <v>220</v>
      </c>
      <c r="C981">
        <v>20</v>
      </c>
      <c r="D981" t="s">
        <v>203</v>
      </c>
      <c r="E981">
        <v>320</v>
      </c>
      <c r="F981" t="s">
        <v>221</v>
      </c>
      <c r="G981">
        <v>11409</v>
      </c>
      <c r="H981" t="s">
        <v>1051</v>
      </c>
      <c r="I981">
        <v>44</v>
      </c>
      <c r="J981" t="s">
        <v>219</v>
      </c>
      <c r="K981" s="21">
        <v>2000000</v>
      </c>
      <c r="L981" s="21">
        <v>524000</v>
      </c>
      <c r="M981" s="21">
        <v>0</v>
      </c>
      <c r="N981" s="21">
        <v>0</v>
      </c>
      <c r="O981" s="21">
        <v>0</v>
      </c>
      <c r="P981" s="22" t="e">
        <f>VLOOKUP(Tabela1[[#This Row],[cdsubacao]],LDO!$B$2:$D$115,3,0)</f>
        <v>#N/A</v>
      </c>
      <c r="Q981" s="22" t="str">
        <f>CONCATENATE(Tabela1[[#This Row],[cdunidadegestora]]," - ",Tabela1[[#This Row],[nmunidadegestora]])</f>
        <v>440093 - Fundo Estadual de Desenvolvimento Rural</v>
      </c>
      <c r="R981" s="22" t="str">
        <f>CONCATENATE(Tabela1[[#This Row],[cdfuncao]]," - ",Tabela1[[#This Row],[nmfuncao]])</f>
        <v>20 - Agricultura</v>
      </c>
      <c r="S981" s="23" t="e">
        <f>VLOOKUP(Tabela1[[#This Row],[cdsubacao]],LDO!$B$2:$E$115,4,0)</f>
        <v>#N/A</v>
      </c>
      <c r="T981" s="23" t="str">
        <f>CONCATENATE(Tabela1[[#This Row],[cdprograma]]," - ",Tabela1[[#This Row],[nmprograma]])</f>
        <v>320 - Agricultura Familiar</v>
      </c>
    </row>
    <row r="982" spans="1:20" x14ac:dyDescent="0.25">
      <c r="A982">
        <v>410059</v>
      </c>
      <c r="B982" t="s">
        <v>408</v>
      </c>
      <c r="C982">
        <v>12</v>
      </c>
      <c r="D982" t="s">
        <v>188</v>
      </c>
      <c r="E982">
        <v>610</v>
      </c>
      <c r="F982" t="s">
        <v>189</v>
      </c>
      <c r="G982">
        <v>13965</v>
      </c>
      <c r="H982" t="s">
        <v>1052</v>
      </c>
      <c r="I982">
        <v>44</v>
      </c>
      <c r="J982" t="s">
        <v>219</v>
      </c>
      <c r="K982" s="21">
        <v>22842</v>
      </c>
      <c r="L982" s="21">
        <v>0</v>
      </c>
      <c r="M982" s="21">
        <v>0</v>
      </c>
      <c r="N982" s="21">
        <v>0</v>
      </c>
      <c r="O982" s="21">
        <v>0</v>
      </c>
      <c r="P982" s="22" t="e">
        <f>VLOOKUP(Tabela1[[#This Row],[cdsubacao]],LDO!$B$2:$D$115,3,0)</f>
        <v>#N/A</v>
      </c>
      <c r="Q982" s="22" t="str">
        <f>CONCATENATE(Tabela1[[#This Row],[cdunidadegestora]]," - ",Tabela1[[#This Row],[nmunidadegestora]])</f>
        <v>410059 - Agência de Desenvolvimento Regional de Jaraguá do Sul</v>
      </c>
      <c r="R982" s="22" t="str">
        <f>CONCATENATE(Tabela1[[#This Row],[cdfuncao]]," - ",Tabela1[[#This Row],[nmfuncao]])</f>
        <v>12 - Educação</v>
      </c>
      <c r="S982" s="23" t="e">
        <f>VLOOKUP(Tabela1[[#This Row],[cdsubacao]],LDO!$B$2:$E$115,4,0)</f>
        <v>#N/A</v>
      </c>
      <c r="T982" s="23" t="str">
        <f>CONCATENATE(Tabela1[[#This Row],[cdprograma]]," - ",Tabela1[[#This Row],[nmprograma]])</f>
        <v>610 - Educação Básica com Qualidade e Equidade</v>
      </c>
    </row>
    <row r="983" spans="1:20" x14ac:dyDescent="0.25">
      <c r="A983">
        <v>450001</v>
      </c>
      <c r="B983" t="s">
        <v>318</v>
      </c>
      <c r="C983">
        <v>12</v>
      </c>
      <c r="D983" t="s">
        <v>188</v>
      </c>
      <c r="E983">
        <v>900</v>
      </c>
      <c r="F983" t="s">
        <v>176</v>
      </c>
      <c r="G983">
        <v>4944</v>
      </c>
      <c r="H983" t="s">
        <v>319</v>
      </c>
      <c r="I983">
        <v>44</v>
      </c>
      <c r="J983" t="s">
        <v>219</v>
      </c>
      <c r="K983" s="21">
        <v>1000000</v>
      </c>
      <c r="L983" s="21">
        <v>1000000</v>
      </c>
      <c r="M983" s="21">
        <v>0</v>
      </c>
      <c r="N983" s="21">
        <v>0</v>
      </c>
      <c r="O983" s="21">
        <v>0</v>
      </c>
      <c r="P983" s="22" t="e">
        <f>VLOOKUP(Tabela1[[#This Row],[cdsubacao]],LDO!$B$2:$D$115,3,0)</f>
        <v>#N/A</v>
      </c>
      <c r="Q983" s="22" t="str">
        <f>CONCATENATE(Tabela1[[#This Row],[cdunidadegestora]]," - ",Tabela1[[#This Row],[nmunidadegestora]])</f>
        <v>450001 - Secretaria de Estado da Educação</v>
      </c>
      <c r="R983" s="22" t="str">
        <f>CONCATENATE(Tabela1[[#This Row],[cdfuncao]]," - ",Tabela1[[#This Row],[nmfuncao]])</f>
        <v>12 - Educação</v>
      </c>
      <c r="S983" s="23" t="e">
        <f>VLOOKUP(Tabela1[[#This Row],[cdsubacao]],LDO!$B$2:$E$115,4,0)</f>
        <v>#N/A</v>
      </c>
      <c r="T983" s="23" t="str">
        <f>CONCATENATE(Tabela1[[#This Row],[cdprograma]]," - ",Tabela1[[#This Row],[nmprograma]])</f>
        <v>900 - Gestão Administrativa - Poder Executivo</v>
      </c>
    </row>
    <row r="984" spans="1:20" x14ac:dyDescent="0.25">
      <c r="A984">
        <v>410058</v>
      </c>
      <c r="B984" t="s">
        <v>243</v>
      </c>
      <c r="C984">
        <v>12</v>
      </c>
      <c r="D984" t="s">
        <v>188</v>
      </c>
      <c r="E984">
        <v>610</v>
      </c>
      <c r="F984" t="s">
        <v>189</v>
      </c>
      <c r="G984">
        <v>11490</v>
      </c>
      <c r="H984" t="s">
        <v>231</v>
      </c>
      <c r="I984">
        <v>44</v>
      </c>
      <c r="J984" t="s">
        <v>219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2" t="e">
        <f>VLOOKUP(Tabela1[[#This Row],[cdsubacao]],LDO!$B$2:$D$115,3,0)</f>
        <v>#N/A</v>
      </c>
      <c r="Q984" s="22" t="str">
        <f>CONCATENATE(Tabela1[[#This Row],[cdunidadegestora]]," - ",Tabela1[[#This Row],[nmunidadegestora]])</f>
        <v>410058 - Agência de Desenvolvimento Regional de Joinville</v>
      </c>
      <c r="R984" s="22" t="str">
        <f>CONCATENATE(Tabela1[[#This Row],[cdfuncao]]," - ",Tabela1[[#This Row],[nmfuncao]])</f>
        <v>12 - Educação</v>
      </c>
      <c r="S984" s="23" t="e">
        <f>VLOOKUP(Tabela1[[#This Row],[cdsubacao]],LDO!$B$2:$E$115,4,0)</f>
        <v>#N/A</v>
      </c>
      <c r="T984" s="23" t="str">
        <f>CONCATENATE(Tabela1[[#This Row],[cdprograma]]," - ",Tabela1[[#This Row],[nmprograma]])</f>
        <v>610 - Educação Básica com Qualidade e Equidade</v>
      </c>
    </row>
    <row r="985" spans="1:20" x14ac:dyDescent="0.25">
      <c r="A985">
        <v>470022</v>
      </c>
      <c r="B985" t="s">
        <v>161</v>
      </c>
      <c r="C985">
        <v>9</v>
      </c>
      <c r="D985" t="s">
        <v>162</v>
      </c>
      <c r="E985">
        <v>900</v>
      </c>
      <c r="F985" t="s">
        <v>176</v>
      </c>
      <c r="G985">
        <v>2301</v>
      </c>
      <c r="H985" t="s">
        <v>828</v>
      </c>
      <c r="I985">
        <v>44</v>
      </c>
      <c r="J985" t="s">
        <v>219</v>
      </c>
      <c r="K985" s="21">
        <v>1000000</v>
      </c>
      <c r="L985" s="21">
        <v>1300000</v>
      </c>
      <c r="M985" s="21">
        <v>0</v>
      </c>
      <c r="N985" s="21">
        <v>0</v>
      </c>
      <c r="O985" s="21">
        <v>0</v>
      </c>
      <c r="P985" s="22" t="e">
        <f>VLOOKUP(Tabela1[[#This Row],[cdsubacao]],LDO!$B$2:$D$115,3,0)</f>
        <v>#N/A</v>
      </c>
      <c r="Q985" s="22" t="str">
        <f>CONCATENATE(Tabela1[[#This Row],[cdunidadegestora]]," - ",Tabela1[[#This Row],[nmunidadegestora]])</f>
        <v>470022 - Instituto de Previdência do Estado de Santa Catarina</v>
      </c>
      <c r="R985" s="22" t="str">
        <f>CONCATENATE(Tabela1[[#This Row],[cdfuncao]]," - ",Tabela1[[#This Row],[nmfuncao]])</f>
        <v>9 - Previdência Social</v>
      </c>
      <c r="S985" s="23" t="e">
        <f>VLOOKUP(Tabela1[[#This Row],[cdsubacao]],LDO!$B$2:$E$115,4,0)</f>
        <v>#N/A</v>
      </c>
      <c r="T985" s="23" t="str">
        <f>CONCATENATE(Tabela1[[#This Row],[cdprograma]]," - ",Tabela1[[#This Row],[nmprograma]])</f>
        <v>900 - Gestão Administrativa - Poder Executivo</v>
      </c>
    </row>
    <row r="986" spans="1:20" x14ac:dyDescent="0.25">
      <c r="A986">
        <v>410011</v>
      </c>
      <c r="B986" t="s">
        <v>257</v>
      </c>
      <c r="C986">
        <v>23</v>
      </c>
      <c r="D986" t="s">
        <v>258</v>
      </c>
      <c r="E986">
        <v>640</v>
      </c>
      <c r="F986" t="s">
        <v>259</v>
      </c>
      <c r="G986">
        <v>14599</v>
      </c>
      <c r="H986" t="s">
        <v>627</v>
      </c>
      <c r="I986">
        <v>33</v>
      </c>
      <c r="J986" t="s">
        <v>160</v>
      </c>
      <c r="K986" s="21">
        <v>0</v>
      </c>
      <c r="L986" s="21">
        <v>1000</v>
      </c>
      <c r="M986" s="21">
        <v>0</v>
      </c>
      <c r="N986" s="21">
        <v>0</v>
      </c>
      <c r="O986" s="21">
        <v>0</v>
      </c>
      <c r="P986" s="22" t="e">
        <f>VLOOKUP(Tabela1[[#This Row],[cdsubacao]],LDO!$B$2:$D$115,3,0)</f>
        <v>#N/A</v>
      </c>
      <c r="Q986" s="22" t="str">
        <f>CONCATENATE(Tabela1[[#This Row],[cdunidadegestora]]," - ",Tabela1[[#This Row],[nmunidadegestora]])</f>
        <v>410011 - Agência de Desenvolvimento do Turismo de Santa Catarina</v>
      </c>
      <c r="R986" s="22" t="str">
        <f>CONCATENATE(Tabela1[[#This Row],[cdfuncao]]," - ",Tabela1[[#This Row],[nmfuncao]])</f>
        <v>23 - Comércio e Serviços</v>
      </c>
      <c r="S986" s="23" t="e">
        <f>VLOOKUP(Tabela1[[#This Row],[cdsubacao]],LDO!$B$2:$E$115,4,0)</f>
        <v>#N/A</v>
      </c>
      <c r="T986" s="23" t="str">
        <f>CONCATENATE(Tabela1[[#This Row],[cdprograma]]," - ",Tabela1[[#This Row],[nmprograma]])</f>
        <v>640 - Desenvolvimento do Turismo Catarinense</v>
      </c>
    </row>
    <row r="987" spans="1:20" x14ac:dyDescent="0.25">
      <c r="A987">
        <v>480091</v>
      </c>
      <c r="B987" t="s">
        <v>157</v>
      </c>
      <c r="C987">
        <v>10</v>
      </c>
      <c r="D987" t="s">
        <v>158</v>
      </c>
      <c r="E987">
        <v>100</v>
      </c>
      <c r="F987" t="s">
        <v>310</v>
      </c>
      <c r="G987">
        <v>12490</v>
      </c>
      <c r="H987" t="s">
        <v>733</v>
      </c>
      <c r="I987">
        <v>33</v>
      </c>
      <c r="J987" t="s">
        <v>160</v>
      </c>
      <c r="K987" s="21">
        <v>0</v>
      </c>
      <c r="L987" s="21">
        <v>207000</v>
      </c>
      <c r="M987" s="21">
        <v>0</v>
      </c>
      <c r="N987" s="21">
        <v>0</v>
      </c>
      <c r="O987" s="21">
        <v>0</v>
      </c>
      <c r="P987" s="22" t="e">
        <f>VLOOKUP(Tabela1[[#This Row],[cdsubacao]],LDO!$B$2:$D$115,3,0)</f>
        <v>#N/A</v>
      </c>
      <c r="Q987" s="22" t="str">
        <f>CONCATENATE(Tabela1[[#This Row],[cdunidadegestora]]," - ",Tabela1[[#This Row],[nmunidadegestora]])</f>
        <v>480091 - Fundo Estadual de Saúde</v>
      </c>
      <c r="R987" s="22" t="str">
        <f>CONCATENATE(Tabela1[[#This Row],[cdfuncao]]," - ",Tabela1[[#This Row],[nmfuncao]])</f>
        <v>10 - Saúde</v>
      </c>
      <c r="S987" s="23" t="e">
        <f>VLOOKUP(Tabela1[[#This Row],[cdsubacao]],LDO!$B$2:$E$115,4,0)</f>
        <v>#N/A</v>
      </c>
      <c r="T987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988" spans="1:20" x14ac:dyDescent="0.25">
      <c r="A988">
        <v>470001</v>
      </c>
      <c r="B988" t="s">
        <v>287</v>
      </c>
      <c r="C988">
        <v>4</v>
      </c>
      <c r="D988" t="s">
        <v>169</v>
      </c>
      <c r="E988">
        <v>900</v>
      </c>
      <c r="F988" t="s">
        <v>176</v>
      </c>
      <c r="G988">
        <v>13017</v>
      </c>
      <c r="H988" t="s">
        <v>1053</v>
      </c>
      <c r="I988">
        <v>33</v>
      </c>
      <c r="J988" t="s">
        <v>160</v>
      </c>
      <c r="K988" s="21">
        <v>1176385</v>
      </c>
      <c r="L988" s="21">
        <v>1144652.3</v>
      </c>
      <c r="M988" s="21">
        <v>1144141.6100000001</v>
      </c>
      <c r="N988" s="21">
        <v>1015324.37</v>
      </c>
      <c r="O988" s="21">
        <v>1015324.37</v>
      </c>
      <c r="P988" s="22" t="e">
        <f>VLOOKUP(Tabela1[[#This Row],[cdsubacao]],LDO!$B$2:$D$115,3,0)</f>
        <v>#N/A</v>
      </c>
      <c r="Q988" s="22" t="str">
        <f>CONCATENATE(Tabela1[[#This Row],[cdunidadegestora]]," - ",Tabela1[[#This Row],[nmunidadegestora]])</f>
        <v>470001 - Secretaria de Estado da Administração</v>
      </c>
      <c r="R988" s="22" t="str">
        <f>CONCATENATE(Tabela1[[#This Row],[cdfuncao]]," - ",Tabela1[[#This Row],[nmfuncao]])</f>
        <v>4 - Administração</v>
      </c>
      <c r="S988" s="23" t="e">
        <f>VLOOKUP(Tabela1[[#This Row],[cdsubacao]],LDO!$B$2:$E$115,4,0)</f>
        <v>#N/A</v>
      </c>
      <c r="T988" s="23" t="str">
        <f>CONCATENATE(Tabela1[[#This Row],[cdprograma]]," - ",Tabela1[[#This Row],[nmprograma]])</f>
        <v>900 - Gestão Administrativa - Poder Executivo</v>
      </c>
    </row>
    <row r="989" spans="1:20" x14ac:dyDescent="0.25">
      <c r="A989">
        <v>470076</v>
      </c>
      <c r="B989" t="s">
        <v>240</v>
      </c>
      <c r="C989">
        <v>9</v>
      </c>
      <c r="D989" t="s">
        <v>162</v>
      </c>
      <c r="E989">
        <v>860</v>
      </c>
      <c r="F989" t="s">
        <v>241</v>
      </c>
      <c r="G989">
        <v>9663</v>
      </c>
      <c r="H989" t="s">
        <v>242</v>
      </c>
      <c r="I989">
        <v>31</v>
      </c>
      <c r="J989" t="s">
        <v>165</v>
      </c>
      <c r="K989" s="21">
        <v>5000000</v>
      </c>
      <c r="L989" s="21">
        <v>4242385.26</v>
      </c>
      <c r="M989" s="21">
        <v>4242385.26</v>
      </c>
      <c r="N989" s="21">
        <v>4218673.41</v>
      </c>
      <c r="O989" s="21">
        <v>4218673.41</v>
      </c>
      <c r="P989" s="22" t="e">
        <f>VLOOKUP(Tabela1[[#This Row],[cdsubacao]],LDO!$B$2:$D$115,3,0)</f>
        <v>#N/A</v>
      </c>
      <c r="Q989" s="22" t="str">
        <f>CONCATENATE(Tabela1[[#This Row],[cdunidadegestora]]," - ",Tabela1[[#This Row],[nmunidadegestora]])</f>
        <v>470076 - Fundo Financeiro</v>
      </c>
      <c r="R989" s="22" t="str">
        <f>CONCATENATE(Tabela1[[#This Row],[cdfuncao]]," - ",Tabela1[[#This Row],[nmfuncao]])</f>
        <v>9 - Previdência Social</v>
      </c>
      <c r="S989" s="23" t="e">
        <f>VLOOKUP(Tabela1[[#This Row],[cdsubacao]],LDO!$B$2:$E$115,4,0)</f>
        <v>#N/A</v>
      </c>
      <c r="T989" s="23" t="str">
        <f>CONCATENATE(Tabela1[[#This Row],[cdprograma]]," - ",Tabela1[[#This Row],[nmprograma]])</f>
        <v>860 - Gestão Previdenciária</v>
      </c>
    </row>
    <row r="990" spans="1:20" x14ac:dyDescent="0.25">
      <c r="A990">
        <v>470001</v>
      </c>
      <c r="B990" t="s">
        <v>287</v>
      </c>
      <c r="C990">
        <v>4</v>
      </c>
      <c r="D990" t="s">
        <v>169</v>
      </c>
      <c r="E990">
        <v>870</v>
      </c>
      <c r="F990" t="s">
        <v>320</v>
      </c>
      <c r="G990">
        <v>1053</v>
      </c>
      <c r="H990" t="s">
        <v>1054</v>
      </c>
      <c r="I990">
        <v>33</v>
      </c>
      <c r="J990" t="s">
        <v>160</v>
      </c>
      <c r="K990" s="21">
        <v>1658990</v>
      </c>
      <c r="L990" s="21">
        <v>1294247.98</v>
      </c>
      <c r="M990" s="21">
        <v>1294247.98</v>
      </c>
      <c r="N990" s="21">
        <v>1294247.98</v>
      </c>
      <c r="O990" s="21">
        <v>1294247.98</v>
      </c>
      <c r="P990" s="22" t="e">
        <f>VLOOKUP(Tabela1[[#This Row],[cdsubacao]],LDO!$B$2:$D$115,3,0)</f>
        <v>#N/A</v>
      </c>
      <c r="Q990" s="22" t="str">
        <f>CONCATENATE(Tabela1[[#This Row],[cdunidadegestora]]," - ",Tabela1[[#This Row],[nmunidadegestora]])</f>
        <v>470001 - Secretaria de Estado da Administração</v>
      </c>
      <c r="R990" s="22" t="str">
        <f>CONCATENATE(Tabela1[[#This Row],[cdfuncao]]," - ",Tabela1[[#This Row],[nmfuncao]])</f>
        <v>4 - Administração</v>
      </c>
      <c r="S990" s="23" t="e">
        <f>VLOOKUP(Tabela1[[#This Row],[cdsubacao]],LDO!$B$2:$E$115,4,0)</f>
        <v>#N/A</v>
      </c>
      <c r="T990" s="23" t="str">
        <f>CONCATENATE(Tabela1[[#This Row],[cdprograma]]," - ",Tabela1[[#This Row],[nmprograma]])</f>
        <v>870 - Pensões Especiais</v>
      </c>
    </row>
    <row r="991" spans="1:20" x14ac:dyDescent="0.25">
      <c r="A991">
        <v>520030</v>
      </c>
      <c r="B991" t="s">
        <v>403</v>
      </c>
      <c r="C991">
        <v>4</v>
      </c>
      <c r="D991" t="s">
        <v>169</v>
      </c>
      <c r="E991">
        <v>825</v>
      </c>
      <c r="F991" t="s">
        <v>1055</v>
      </c>
      <c r="G991">
        <v>11484</v>
      </c>
      <c r="H991" t="s">
        <v>1056</v>
      </c>
      <c r="I991">
        <v>33</v>
      </c>
      <c r="J991" t="s">
        <v>160</v>
      </c>
      <c r="K991" s="21">
        <v>348345</v>
      </c>
      <c r="L991" s="21">
        <v>394845</v>
      </c>
      <c r="M991" s="21">
        <v>164892.20000000001</v>
      </c>
      <c r="N991" s="21">
        <v>157222</v>
      </c>
      <c r="O991" s="21">
        <v>156421.20000000001</v>
      </c>
      <c r="P991" s="22" t="e">
        <f>VLOOKUP(Tabela1[[#This Row],[cdsubacao]],LDO!$B$2:$D$115,3,0)</f>
        <v>#N/A</v>
      </c>
      <c r="Q991" s="22" t="str">
        <f>CONCATENATE(Tabela1[[#This Row],[cdunidadegestora]]," - ",Tabela1[[#This Row],[nmunidadegestora]])</f>
        <v>520030 - Fundação Escola de Governo - ENA</v>
      </c>
      <c r="R991" s="22" t="str">
        <f>CONCATENATE(Tabela1[[#This Row],[cdfuncao]]," - ",Tabela1[[#This Row],[nmfuncao]])</f>
        <v>4 - Administração</v>
      </c>
      <c r="S991" s="23" t="e">
        <f>VLOOKUP(Tabela1[[#This Row],[cdsubacao]],LDO!$B$2:$E$115,4,0)</f>
        <v>#N/A</v>
      </c>
      <c r="T991" s="23" t="str">
        <f>CONCATENATE(Tabela1[[#This Row],[cdprograma]]," - ",Tabela1[[#This Row],[nmprograma]])</f>
        <v>825 - 2012, 2013, 2014, 2015, 2016, 2017, 2018, 2019: Formação de Gestores Públicos; 2020: Qualificação dos Agentes Públicos</v>
      </c>
    </row>
    <row r="992" spans="1:20" x14ac:dyDescent="0.25">
      <c r="A992">
        <v>520030</v>
      </c>
      <c r="B992" t="s">
        <v>403</v>
      </c>
      <c r="C992">
        <v>4</v>
      </c>
      <c r="D992" t="s">
        <v>169</v>
      </c>
      <c r="E992">
        <v>850</v>
      </c>
      <c r="F992" t="s">
        <v>163</v>
      </c>
      <c r="G992">
        <v>10935</v>
      </c>
      <c r="H992" t="s">
        <v>1057</v>
      </c>
      <c r="I992">
        <v>33</v>
      </c>
      <c r="J992" t="s">
        <v>160</v>
      </c>
      <c r="K992" s="21">
        <v>64477</v>
      </c>
      <c r="L992" s="21">
        <v>80371.19</v>
      </c>
      <c r="M992" s="21">
        <v>80294.39</v>
      </c>
      <c r="N992" s="21">
        <v>80294.39</v>
      </c>
      <c r="O992" s="21">
        <v>76083.94</v>
      </c>
      <c r="P992" s="22" t="e">
        <f>VLOOKUP(Tabela1[[#This Row],[cdsubacao]],LDO!$B$2:$D$115,3,0)</f>
        <v>#N/A</v>
      </c>
      <c r="Q992" s="22" t="str">
        <f>CONCATENATE(Tabela1[[#This Row],[cdunidadegestora]]," - ",Tabela1[[#This Row],[nmunidadegestora]])</f>
        <v>520030 - Fundação Escola de Governo - ENA</v>
      </c>
      <c r="R992" s="22" t="str">
        <f>CONCATENATE(Tabela1[[#This Row],[cdfuncao]]," - ",Tabela1[[#This Row],[nmfuncao]])</f>
        <v>4 - Administração</v>
      </c>
      <c r="S992" s="23" t="e">
        <f>VLOOKUP(Tabela1[[#This Row],[cdsubacao]],LDO!$B$2:$E$115,4,0)</f>
        <v>#N/A</v>
      </c>
      <c r="T99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93" spans="1:20" x14ac:dyDescent="0.25">
      <c r="A993">
        <v>260001</v>
      </c>
      <c r="B993" t="s">
        <v>232</v>
      </c>
      <c r="C993">
        <v>8</v>
      </c>
      <c r="D993" t="s">
        <v>253</v>
      </c>
      <c r="E993">
        <v>850</v>
      </c>
      <c r="F993" t="s">
        <v>163</v>
      </c>
      <c r="G993">
        <v>2567</v>
      </c>
      <c r="H993" t="s">
        <v>1058</v>
      </c>
      <c r="I993">
        <v>33</v>
      </c>
      <c r="J993" t="s">
        <v>160</v>
      </c>
      <c r="K993" s="21">
        <v>96000</v>
      </c>
      <c r="L993" s="21">
        <v>118004.66</v>
      </c>
      <c r="M993" s="21">
        <v>118004.66</v>
      </c>
      <c r="N993" s="21">
        <v>109151.58</v>
      </c>
      <c r="O993" s="21">
        <v>109151.58</v>
      </c>
      <c r="P993" s="22" t="e">
        <f>VLOOKUP(Tabela1[[#This Row],[cdsubacao]],LDO!$B$2:$D$115,3,0)</f>
        <v>#N/A</v>
      </c>
      <c r="Q993" s="22" t="str">
        <f>CONCATENATE(Tabela1[[#This Row],[cdunidadegestora]]," - ",Tabela1[[#This Row],[nmunidadegestora]])</f>
        <v>260001 - Secretaria de Estado de Desenvolvimento Social</v>
      </c>
      <c r="R993" s="22" t="str">
        <f>CONCATENATE(Tabela1[[#This Row],[cdfuncao]]," - ",Tabela1[[#This Row],[nmfuncao]])</f>
        <v>8 - Assistência Social</v>
      </c>
      <c r="S993" s="23" t="e">
        <f>VLOOKUP(Tabela1[[#This Row],[cdsubacao]],LDO!$B$2:$E$115,4,0)</f>
        <v>#N/A</v>
      </c>
      <c r="T99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994" spans="1:20" x14ac:dyDescent="0.25">
      <c r="A994">
        <v>450001</v>
      </c>
      <c r="B994" t="s">
        <v>318</v>
      </c>
      <c r="C994">
        <v>12</v>
      </c>
      <c r="D994" t="s">
        <v>188</v>
      </c>
      <c r="E994">
        <v>625</v>
      </c>
      <c r="F994" t="s">
        <v>196</v>
      </c>
      <c r="G994">
        <v>11557</v>
      </c>
      <c r="H994" t="s">
        <v>1059</v>
      </c>
      <c r="I994">
        <v>33</v>
      </c>
      <c r="J994" t="s">
        <v>160</v>
      </c>
      <c r="K994" s="21">
        <v>11930000</v>
      </c>
      <c r="L994" s="21">
        <v>18129839.359999999</v>
      </c>
      <c r="M994" s="21">
        <v>4393200.74</v>
      </c>
      <c r="N994" s="21">
        <v>4301606.99</v>
      </c>
      <c r="O994" s="21">
        <v>4301606.99</v>
      </c>
      <c r="P994" s="22" t="e">
        <f>VLOOKUP(Tabela1[[#This Row],[cdsubacao]],LDO!$B$2:$D$115,3,0)</f>
        <v>#N/A</v>
      </c>
      <c r="Q994" s="22" t="str">
        <f>CONCATENATE(Tabela1[[#This Row],[cdunidadegestora]]," - ",Tabela1[[#This Row],[nmunidadegestora]])</f>
        <v>450001 - Secretaria de Estado da Educação</v>
      </c>
      <c r="R994" s="22" t="str">
        <f>CONCATENATE(Tabela1[[#This Row],[cdfuncao]]," - ",Tabela1[[#This Row],[nmfuncao]])</f>
        <v>12 - Educação</v>
      </c>
      <c r="S994" s="23" t="e">
        <f>VLOOKUP(Tabela1[[#This Row],[cdsubacao]],LDO!$B$2:$E$115,4,0)</f>
        <v>#N/A</v>
      </c>
      <c r="T994" s="23" t="str">
        <f>CONCATENATE(Tabela1[[#This Row],[cdprograma]]," - ",Tabela1[[#This Row],[nmprograma]])</f>
        <v>625 - Valorização dos Profissionais da Educação</v>
      </c>
    </row>
    <row r="995" spans="1:20" x14ac:dyDescent="0.25">
      <c r="A995">
        <v>160091</v>
      </c>
      <c r="B995" t="s">
        <v>442</v>
      </c>
      <c r="C995">
        <v>6</v>
      </c>
      <c r="D995" t="s">
        <v>182</v>
      </c>
      <c r="E995">
        <v>707</v>
      </c>
      <c r="F995" t="s">
        <v>336</v>
      </c>
      <c r="G995">
        <v>13140</v>
      </c>
      <c r="H995" t="s">
        <v>1060</v>
      </c>
      <c r="I995">
        <v>33</v>
      </c>
      <c r="J995" t="s">
        <v>160</v>
      </c>
      <c r="K995" s="21">
        <v>2435457</v>
      </c>
      <c r="L995" s="21">
        <v>2133260.85</v>
      </c>
      <c r="M995" s="21">
        <v>2098271.33</v>
      </c>
      <c r="N995" s="21">
        <v>1852908.16</v>
      </c>
      <c r="O995" s="21">
        <v>1779227.74</v>
      </c>
      <c r="P995" s="22" t="e">
        <f>VLOOKUP(Tabela1[[#This Row],[cdsubacao]],LDO!$B$2:$D$115,3,0)</f>
        <v>#N/A</v>
      </c>
      <c r="Q995" s="22" t="str">
        <f>CONCATENATE(Tabela1[[#This Row],[cdunidadegestora]]," - ",Tabela1[[#This Row],[nmunidadegestora]])</f>
        <v>160091 - Fundo para Melhoria da Segurança Pública</v>
      </c>
      <c r="R995" s="22" t="str">
        <f>CONCATENATE(Tabela1[[#This Row],[cdfuncao]]," - ",Tabela1[[#This Row],[nmfuncao]])</f>
        <v>6 - Segurança Pública</v>
      </c>
      <c r="S995" s="23" t="e">
        <f>VLOOKUP(Tabela1[[#This Row],[cdsubacao]],LDO!$B$2:$E$115,4,0)</f>
        <v>#N/A</v>
      </c>
      <c r="T995" s="23" t="str">
        <f>CONCATENATE(Tabela1[[#This Row],[cdprograma]]," - ",Tabela1[[#This Row],[nmprograma]])</f>
        <v>707 - Suporte Institucional Integrado</v>
      </c>
    </row>
    <row r="996" spans="1:20" x14ac:dyDescent="0.25">
      <c r="A996">
        <v>530001</v>
      </c>
      <c r="B996" t="s">
        <v>178</v>
      </c>
      <c r="C996">
        <v>26</v>
      </c>
      <c r="D996" t="s">
        <v>179</v>
      </c>
      <c r="E996">
        <v>100</v>
      </c>
      <c r="F996" t="s">
        <v>310</v>
      </c>
      <c r="G996">
        <v>12639</v>
      </c>
      <c r="H996" t="s">
        <v>1061</v>
      </c>
      <c r="I996">
        <v>44</v>
      </c>
      <c r="J996" t="s">
        <v>219</v>
      </c>
      <c r="K996" s="21">
        <v>100000</v>
      </c>
      <c r="L996" s="21">
        <v>8277964.0300000003</v>
      </c>
      <c r="M996" s="21">
        <v>7481451.4100000001</v>
      </c>
      <c r="N996" s="21">
        <v>7481451.4100000001</v>
      </c>
      <c r="O996" s="21">
        <v>7481451.4100000001</v>
      </c>
      <c r="P996" s="22" t="e">
        <f>VLOOKUP(Tabela1[[#This Row],[cdsubacao]],LDO!$B$2:$D$115,3,0)</f>
        <v>#N/A</v>
      </c>
      <c r="Q996" s="22" t="str">
        <f>CONCATENATE(Tabela1[[#This Row],[cdunidadegestora]]," - ",Tabela1[[#This Row],[nmunidadegestora]])</f>
        <v>530001 - Secretaria de Estado da Infraestrutura e Mobilidade</v>
      </c>
      <c r="R996" s="22" t="str">
        <f>CONCATENATE(Tabela1[[#This Row],[cdfuncao]]," - ",Tabela1[[#This Row],[nmfuncao]])</f>
        <v>26 - Transporte</v>
      </c>
      <c r="S996" s="23" t="e">
        <f>VLOOKUP(Tabela1[[#This Row],[cdsubacao]],LDO!$B$2:$E$115,4,0)</f>
        <v>#N/A</v>
      </c>
      <c r="T996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997" spans="1:20" x14ac:dyDescent="0.25">
      <c r="A997">
        <v>470076</v>
      </c>
      <c r="B997" t="s">
        <v>240</v>
      </c>
      <c r="C997">
        <v>9</v>
      </c>
      <c r="D997" t="s">
        <v>162</v>
      </c>
      <c r="E997">
        <v>860</v>
      </c>
      <c r="F997" t="s">
        <v>241</v>
      </c>
      <c r="G997">
        <v>13015</v>
      </c>
      <c r="H997" t="s">
        <v>1062</v>
      </c>
      <c r="I997">
        <v>33</v>
      </c>
      <c r="J997" t="s">
        <v>160</v>
      </c>
      <c r="K997" s="21">
        <v>30060000</v>
      </c>
      <c r="L997" s="21">
        <v>43703235.700000003</v>
      </c>
      <c r="M997" s="21">
        <v>43627463.369999997</v>
      </c>
      <c r="N997" s="21">
        <v>43627463.369999997</v>
      </c>
      <c r="O997" s="21">
        <v>43627463.369999997</v>
      </c>
      <c r="P997" s="22" t="e">
        <f>VLOOKUP(Tabela1[[#This Row],[cdsubacao]],LDO!$B$2:$D$115,3,0)</f>
        <v>#N/A</v>
      </c>
      <c r="Q997" s="22" t="str">
        <f>CONCATENATE(Tabela1[[#This Row],[cdunidadegestora]]," - ",Tabela1[[#This Row],[nmunidadegestora]])</f>
        <v>470076 - Fundo Financeiro</v>
      </c>
      <c r="R997" s="22" t="str">
        <f>CONCATENATE(Tabela1[[#This Row],[cdfuncao]]," - ",Tabela1[[#This Row],[nmfuncao]])</f>
        <v>9 - Previdência Social</v>
      </c>
      <c r="S997" s="23" t="e">
        <f>VLOOKUP(Tabela1[[#This Row],[cdsubacao]],LDO!$B$2:$E$115,4,0)</f>
        <v>#N/A</v>
      </c>
      <c r="T997" s="23" t="str">
        <f>CONCATENATE(Tabela1[[#This Row],[cdprograma]]," - ",Tabela1[[#This Row],[nmprograma]])</f>
        <v>860 - Gestão Previdenciária</v>
      </c>
    </row>
    <row r="998" spans="1:20" x14ac:dyDescent="0.25">
      <c r="A998">
        <v>270024</v>
      </c>
      <c r="B998" t="s">
        <v>372</v>
      </c>
      <c r="C998">
        <v>12</v>
      </c>
      <c r="D998" t="s">
        <v>188</v>
      </c>
      <c r="E998">
        <v>610</v>
      </c>
      <c r="F998" t="s">
        <v>189</v>
      </c>
      <c r="G998">
        <v>6291</v>
      </c>
      <c r="H998" t="s">
        <v>869</v>
      </c>
      <c r="I998">
        <v>33</v>
      </c>
      <c r="J998" t="s">
        <v>160</v>
      </c>
      <c r="K998" s="21">
        <v>0</v>
      </c>
      <c r="L998" s="21">
        <v>1939710.92</v>
      </c>
      <c r="M998" s="21">
        <v>1939596.44</v>
      </c>
      <c r="N998" s="21">
        <v>1895965.64</v>
      </c>
      <c r="O998" s="21">
        <v>1895965.64</v>
      </c>
      <c r="P998" s="22" t="e">
        <f>VLOOKUP(Tabela1[[#This Row],[cdsubacao]],LDO!$B$2:$D$115,3,0)</f>
        <v>#N/A</v>
      </c>
      <c r="Q998" s="22" t="str">
        <f>CONCATENATE(Tabela1[[#This Row],[cdunidadegestora]]," - ",Tabela1[[#This Row],[nmunidadegestora]])</f>
        <v>270024 - Fundação de Amparo à Pesquisa e Inovação do Estado de Santa Catarina</v>
      </c>
      <c r="R998" s="22" t="str">
        <f>CONCATENATE(Tabela1[[#This Row],[cdfuncao]]," - ",Tabela1[[#This Row],[nmfuncao]])</f>
        <v>12 - Educação</v>
      </c>
      <c r="S998" s="23" t="e">
        <f>VLOOKUP(Tabela1[[#This Row],[cdsubacao]],LDO!$B$2:$E$115,4,0)</f>
        <v>#N/A</v>
      </c>
      <c r="T998" s="23" t="str">
        <f>CONCATENATE(Tabela1[[#This Row],[cdprograma]]," - ",Tabela1[[#This Row],[nmprograma]])</f>
        <v>610 - Educação Básica com Qualidade e Equidade</v>
      </c>
    </row>
    <row r="999" spans="1:20" x14ac:dyDescent="0.25">
      <c r="A999">
        <v>230023</v>
      </c>
      <c r="B999" t="s">
        <v>439</v>
      </c>
      <c r="C999">
        <v>23</v>
      </c>
      <c r="D999" t="s">
        <v>258</v>
      </c>
      <c r="E999">
        <v>850</v>
      </c>
      <c r="F999" t="s">
        <v>163</v>
      </c>
      <c r="G999">
        <v>896</v>
      </c>
      <c r="H999" t="s">
        <v>970</v>
      </c>
      <c r="I999">
        <v>31</v>
      </c>
      <c r="J999" t="s">
        <v>165</v>
      </c>
      <c r="K999" s="21">
        <v>5231052</v>
      </c>
      <c r="L999" s="21">
        <v>4657651.34</v>
      </c>
      <c r="M999" s="21">
        <v>4654994.8600000003</v>
      </c>
      <c r="N999" s="21">
        <v>4654994.8600000003</v>
      </c>
      <c r="O999" s="21">
        <v>4590238.93</v>
      </c>
      <c r="P999" s="22" t="e">
        <f>VLOOKUP(Tabela1[[#This Row],[cdsubacao]],LDO!$B$2:$D$115,3,0)</f>
        <v>#N/A</v>
      </c>
      <c r="Q999" s="22" t="str">
        <f>CONCATENATE(Tabela1[[#This Row],[cdunidadegestora]]," - ",Tabela1[[#This Row],[nmunidadegestora]])</f>
        <v>230023 - Santa Catarina Turismo S.A.</v>
      </c>
      <c r="R999" s="22" t="str">
        <f>CONCATENATE(Tabela1[[#This Row],[cdfuncao]]," - ",Tabela1[[#This Row],[nmfuncao]])</f>
        <v>23 - Comércio e Serviços</v>
      </c>
      <c r="S999" s="23" t="e">
        <f>VLOOKUP(Tabela1[[#This Row],[cdsubacao]],LDO!$B$2:$E$115,4,0)</f>
        <v>#N/A</v>
      </c>
      <c r="T99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000" spans="1:20" x14ac:dyDescent="0.25">
      <c r="A1000">
        <v>410062</v>
      </c>
      <c r="B1000" t="s">
        <v>213</v>
      </c>
      <c r="C1000">
        <v>12</v>
      </c>
      <c r="D1000" t="s">
        <v>188</v>
      </c>
      <c r="E1000">
        <v>610</v>
      </c>
      <c r="F1000" t="s">
        <v>189</v>
      </c>
      <c r="G1000">
        <v>13937</v>
      </c>
      <c r="H1000" t="s">
        <v>1063</v>
      </c>
      <c r="I1000">
        <v>33</v>
      </c>
      <c r="J1000" t="s">
        <v>160</v>
      </c>
      <c r="K1000" s="21">
        <v>4332539</v>
      </c>
      <c r="L1000" s="21">
        <v>844099.81</v>
      </c>
      <c r="M1000" s="21">
        <v>844099.81</v>
      </c>
      <c r="N1000" s="21">
        <v>844099.81</v>
      </c>
      <c r="O1000" s="21">
        <v>844099.81</v>
      </c>
      <c r="P1000" s="22" t="e">
        <f>VLOOKUP(Tabela1[[#This Row],[cdsubacao]],LDO!$B$2:$D$115,3,0)</f>
        <v>#N/A</v>
      </c>
      <c r="Q1000" s="22" t="str">
        <f>CONCATENATE(Tabela1[[#This Row],[cdunidadegestora]]," - ",Tabela1[[#This Row],[nmunidadegestora]])</f>
        <v>410062 - Agência de Desenvolvimento Regional de Lages</v>
      </c>
      <c r="R1000" s="22" t="str">
        <f>CONCATENATE(Tabela1[[#This Row],[cdfuncao]]," - ",Tabela1[[#This Row],[nmfuncao]])</f>
        <v>12 - Educação</v>
      </c>
      <c r="S1000" s="23" t="e">
        <f>VLOOKUP(Tabela1[[#This Row],[cdsubacao]],LDO!$B$2:$E$115,4,0)</f>
        <v>#N/A</v>
      </c>
      <c r="T1000" s="23" t="str">
        <f>CONCATENATE(Tabela1[[#This Row],[cdprograma]]," - ",Tabela1[[#This Row],[nmprograma]])</f>
        <v>610 - Educação Básica com Qualidade e Equidade</v>
      </c>
    </row>
    <row r="1001" spans="1:20" x14ac:dyDescent="0.25">
      <c r="A1001">
        <v>450022</v>
      </c>
      <c r="B1001" t="s">
        <v>358</v>
      </c>
      <c r="C1001">
        <v>12</v>
      </c>
      <c r="D1001" t="s">
        <v>188</v>
      </c>
      <c r="E1001">
        <v>630</v>
      </c>
      <c r="F1001" t="s">
        <v>359</v>
      </c>
      <c r="G1001">
        <v>12100</v>
      </c>
      <c r="H1001" t="s">
        <v>1064</v>
      </c>
      <c r="I1001">
        <v>44</v>
      </c>
      <c r="J1001" t="s">
        <v>219</v>
      </c>
      <c r="K1001" s="21">
        <v>0</v>
      </c>
      <c r="L1001" s="21">
        <v>1341006.24</v>
      </c>
      <c r="M1001" s="21">
        <v>1320840.1599999999</v>
      </c>
      <c r="N1001" s="21">
        <v>1320840.1599999999</v>
      </c>
      <c r="O1001" s="21">
        <v>1320840.1599999999</v>
      </c>
      <c r="P1001" s="22" t="e">
        <f>VLOOKUP(Tabela1[[#This Row],[cdsubacao]],LDO!$B$2:$D$115,3,0)</f>
        <v>#N/A</v>
      </c>
      <c r="Q1001" s="22" t="str">
        <f>CONCATENATE(Tabela1[[#This Row],[cdunidadegestora]]," - ",Tabela1[[#This Row],[nmunidadegestora]])</f>
        <v>450022 - Fundação Universidade do Estado de Santa Catarina</v>
      </c>
      <c r="R1001" s="22" t="str">
        <f>CONCATENATE(Tabela1[[#This Row],[cdfuncao]]," - ",Tabela1[[#This Row],[nmfuncao]])</f>
        <v>12 - Educação</v>
      </c>
      <c r="S1001" s="23" t="e">
        <f>VLOOKUP(Tabela1[[#This Row],[cdsubacao]],LDO!$B$2:$E$115,4,0)</f>
        <v>#N/A</v>
      </c>
      <c r="T1001" s="23" t="str">
        <f>CONCATENATE(Tabela1[[#This Row],[cdprograma]]," - ",Tabela1[[#This Row],[nmprograma]])</f>
        <v>630 - Gestão do Ensino Superior</v>
      </c>
    </row>
    <row r="1002" spans="1:20" x14ac:dyDescent="0.25">
      <c r="A1002">
        <v>160091</v>
      </c>
      <c r="B1002" t="s">
        <v>442</v>
      </c>
      <c r="C1002">
        <v>6</v>
      </c>
      <c r="D1002" t="s">
        <v>182</v>
      </c>
      <c r="E1002">
        <v>707</v>
      </c>
      <c r="F1002" t="s">
        <v>336</v>
      </c>
      <c r="G1002">
        <v>11837</v>
      </c>
      <c r="H1002" t="s">
        <v>1065</v>
      </c>
      <c r="I1002">
        <v>44</v>
      </c>
      <c r="J1002" t="s">
        <v>219</v>
      </c>
      <c r="K1002" s="21">
        <v>0</v>
      </c>
      <c r="L1002" s="21">
        <v>5195176.88</v>
      </c>
      <c r="M1002" s="21">
        <v>227414.87</v>
      </c>
      <c r="N1002" s="21">
        <v>227414.87</v>
      </c>
      <c r="O1002" s="21">
        <v>227414.87</v>
      </c>
      <c r="P1002" s="22" t="e">
        <f>VLOOKUP(Tabela1[[#This Row],[cdsubacao]],LDO!$B$2:$D$115,3,0)</f>
        <v>#N/A</v>
      </c>
      <c r="Q1002" s="22" t="str">
        <f>CONCATENATE(Tabela1[[#This Row],[cdunidadegestora]]," - ",Tabela1[[#This Row],[nmunidadegestora]])</f>
        <v>160091 - Fundo para Melhoria da Segurança Pública</v>
      </c>
      <c r="R1002" s="22" t="str">
        <f>CONCATENATE(Tabela1[[#This Row],[cdfuncao]]," - ",Tabela1[[#This Row],[nmfuncao]])</f>
        <v>6 - Segurança Pública</v>
      </c>
      <c r="S1002" s="23" t="e">
        <f>VLOOKUP(Tabela1[[#This Row],[cdsubacao]],LDO!$B$2:$E$115,4,0)</f>
        <v>#N/A</v>
      </c>
      <c r="T1002" s="23" t="str">
        <f>CONCATENATE(Tabela1[[#This Row],[cdprograma]]," - ",Tabela1[[#This Row],[nmprograma]])</f>
        <v>707 - Suporte Institucional Integrado</v>
      </c>
    </row>
    <row r="1003" spans="1:20" x14ac:dyDescent="0.25">
      <c r="A1003">
        <v>410038</v>
      </c>
      <c r="B1003" t="s">
        <v>273</v>
      </c>
      <c r="C1003">
        <v>12</v>
      </c>
      <c r="D1003" t="s">
        <v>188</v>
      </c>
      <c r="E1003">
        <v>626</v>
      </c>
      <c r="F1003" t="s">
        <v>816</v>
      </c>
      <c r="G1003">
        <v>12658</v>
      </c>
      <c r="H1003" t="s">
        <v>817</v>
      </c>
      <c r="I1003">
        <v>33</v>
      </c>
      <c r="J1003" t="s">
        <v>160</v>
      </c>
      <c r="K1003" s="21">
        <v>0</v>
      </c>
      <c r="L1003" s="21">
        <v>28529.45</v>
      </c>
      <c r="M1003" s="21">
        <v>28529.45</v>
      </c>
      <c r="N1003" s="21">
        <v>28529.45</v>
      </c>
      <c r="O1003" s="21">
        <v>28529.45</v>
      </c>
      <c r="P1003" s="22" t="e">
        <f>VLOOKUP(Tabela1[[#This Row],[cdsubacao]],LDO!$B$2:$D$115,3,0)</f>
        <v>#N/A</v>
      </c>
      <c r="Q1003" s="22" t="str">
        <f>CONCATENATE(Tabela1[[#This Row],[cdunidadegestora]]," - ",Tabela1[[#This Row],[nmunidadegestora]])</f>
        <v>410038 - Agência de Desenvolvimento Regional de Maravilha</v>
      </c>
      <c r="R1003" s="22" t="str">
        <f>CONCATENATE(Tabela1[[#This Row],[cdfuncao]]," - ",Tabela1[[#This Row],[nmfuncao]])</f>
        <v>12 - Educação</v>
      </c>
      <c r="S1003" s="23" t="e">
        <f>VLOOKUP(Tabela1[[#This Row],[cdsubacao]],LDO!$B$2:$E$115,4,0)</f>
        <v>#N/A</v>
      </c>
      <c r="T1003" s="23" t="str">
        <f>CONCATENATE(Tabela1[[#This Row],[cdprograma]]," - ",Tabela1[[#This Row],[nmprograma]])</f>
        <v>626 - Redução das Desigualdades e Valorização da Diversidade</v>
      </c>
    </row>
    <row r="1004" spans="1:20" x14ac:dyDescent="0.25">
      <c r="A1004">
        <v>410040</v>
      </c>
      <c r="B1004" t="s">
        <v>206</v>
      </c>
      <c r="C1004">
        <v>12</v>
      </c>
      <c r="D1004" t="s">
        <v>188</v>
      </c>
      <c r="E1004">
        <v>625</v>
      </c>
      <c r="F1004" t="s">
        <v>196</v>
      </c>
      <c r="G1004">
        <v>13693</v>
      </c>
      <c r="H1004" t="s">
        <v>518</v>
      </c>
      <c r="I1004">
        <v>33</v>
      </c>
      <c r="J1004" t="s">
        <v>160</v>
      </c>
      <c r="K1004" s="21">
        <v>126906</v>
      </c>
      <c r="L1004" s="21">
        <v>45511.56</v>
      </c>
      <c r="M1004" s="21">
        <v>45511.56</v>
      </c>
      <c r="N1004" s="21">
        <v>45511.56</v>
      </c>
      <c r="O1004" s="21">
        <v>45511.56</v>
      </c>
      <c r="P1004" s="22" t="e">
        <f>VLOOKUP(Tabela1[[#This Row],[cdsubacao]],LDO!$B$2:$D$115,3,0)</f>
        <v>#N/A</v>
      </c>
      <c r="Q1004" s="22" t="str">
        <f>CONCATENATE(Tabela1[[#This Row],[cdunidadegestora]]," - ",Tabela1[[#This Row],[nmunidadegestora]])</f>
        <v>410040 - Agência de Desenvolvimento Regional de Chapecó</v>
      </c>
      <c r="R1004" s="22" t="str">
        <f>CONCATENATE(Tabela1[[#This Row],[cdfuncao]]," - ",Tabela1[[#This Row],[nmfuncao]])</f>
        <v>12 - Educação</v>
      </c>
      <c r="S1004" s="23" t="e">
        <f>VLOOKUP(Tabela1[[#This Row],[cdsubacao]],LDO!$B$2:$E$115,4,0)</f>
        <v>#N/A</v>
      </c>
      <c r="T1004" s="23" t="str">
        <f>CONCATENATE(Tabela1[[#This Row],[cdprograma]]," - ",Tabela1[[#This Row],[nmprograma]])</f>
        <v>625 - Valorização dos Profissionais da Educação</v>
      </c>
    </row>
    <row r="1005" spans="1:20" x14ac:dyDescent="0.25">
      <c r="A1005">
        <v>470076</v>
      </c>
      <c r="B1005" t="s">
        <v>240</v>
      </c>
      <c r="C1005">
        <v>9</v>
      </c>
      <c r="D1005" t="s">
        <v>162</v>
      </c>
      <c r="E1005">
        <v>860</v>
      </c>
      <c r="F1005" t="s">
        <v>241</v>
      </c>
      <c r="G1005">
        <v>9355</v>
      </c>
      <c r="H1005" t="s">
        <v>1066</v>
      </c>
      <c r="I1005">
        <v>31</v>
      </c>
      <c r="J1005" t="s">
        <v>165</v>
      </c>
      <c r="K1005" s="21">
        <v>10200000</v>
      </c>
      <c r="L1005" s="21">
        <v>5460453.1299999999</v>
      </c>
      <c r="M1005" s="21">
        <v>5460453.1299999999</v>
      </c>
      <c r="N1005" s="21">
        <v>5460453.1299999999</v>
      </c>
      <c r="O1005" s="21">
        <v>5460453.1299999999</v>
      </c>
      <c r="P1005" s="22" t="e">
        <f>VLOOKUP(Tabela1[[#This Row],[cdsubacao]],LDO!$B$2:$D$115,3,0)</f>
        <v>#N/A</v>
      </c>
      <c r="Q1005" s="22" t="str">
        <f>CONCATENATE(Tabela1[[#This Row],[cdunidadegestora]]," - ",Tabela1[[#This Row],[nmunidadegestora]])</f>
        <v>470076 - Fundo Financeiro</v>
      </c>
      <c r="R1005" s="22" t="str">
        <f>CONCATENATE(Tabela1[[#This Row],[cdfuncao]]," - ",Tabela1[[#This Row],[nmfuncao]])</f>
        <v>9 - Previdência Social</v>
      </c>
      <c r="S1005" s="23" t="e">
        <f>VLOOKUP(Tabela1[[#This Row],[cdsubacao]],LDO!$B$2:$E$115,4,0)</f>
        <v>#N/A</v>
      </c>
      <c r="T1005" s="23" t="str">
        <f>CONCATENATE(Tabela1[[#This Row],[cdprograma]]," - ",Tabela1[[#This Row],[nmprograma]])</f>
        <v>860 - Gestão Previdenciária</v>
      </c>
    </row>
    <row r="1006" spans="1:20" x14ac:dyDescent="0.25">
      <c r="A1006">
        <v>550091</v>
      </c>
      <c r="B1006" t="s">
        <v>513</v>
      </c>
      <c r="C1006">
        <v>18</v>
      </c>
      <c r="D1006" t="s">
        <v>192</v>
      </c>
      <c r="E1006">
        <v>350</v>
      </c>
      <c r="F1006" t="s">
        <v>282</v>
      </c>
      <c r="G1006">
        <v>12730</v>
      </c>
      <c r="H1006" t="s">
        <v>846</v>
      </c>
      <c r="I1006">
        <v>44</v>
      </c>
      <c r="J1006" t="s">
        <v>219</v>
      </c>
      <c r="K1006" s="21">
        <v>0</v>
      </c>
      <c r="L1006" s="21">
        <v>948917.3</v>
      </c>
      <c r="M1006" s="21">
        <v>0</v>
      </c>
      <c r="N1006" s="21">
        <v>0</v>
      </c>
      <c r="O1006" s="21">
        <v>0</v>
      </c>
      <c r="P1006" s="22" t="str">
        <f>VLOOKUP(Tabela1[[#This Row],[cdsubacao]],LDO!$B$2:$D$115,3,0)</f>
        <v>LDO</v>
      </c>
      <c r="Q1006" s="22" t="str">
        <f>CONCATENATE(Tabela1[[#This Row],[cdunidadegestora]]," - ",Tabela1[[#This Row],[nmunidadegestora]])</f>
        <v>550091 - Fundo Estadual de Defesa Civil</v>
      </c>
      <c r="R1006" s="22" t="str">
        <f>CONCATENATE(Tabela1[[#This Row],[cdfuncao]]," - ",Tabela1[[#This Row],[nmfuncao]])</f>
        <v>18 - Gestão Ambiental</v>
      </c>
      <c r="S1006" s="23" t="str">
        <f>VLOOKUP(Tabela1[[#This Row],[cdsubacao]],LDO!$B$2:$E$115,4,0)</f>
        <v>12730 - Reforma, manutenção e conservação de barragens</v>
      </c>
      <c r="T1006" s="23" t="str">
        <f>CONCATENATE(Tabela1[[#This Row],[cdprograma]]," - ",Tabela1[[#This Row],[nmprograma]])</f>
        <v>350 - Gestão dos Recursos Hídricos</v>
      </c>
    </row>
    <row r="1007" spans="1:20" x14ac:dyDescent="0.25">
      <c r="A1007">
        <v>480091</v>
      </c>
      <c r="B1007" t="s">
        <v>157</v>
      </c>
      <c r="C1007">
        <v>10</v>
      </c>
      <c r="D1007" t="s">
        <v>158</v>
      </c>
      <c r="E1007">
        <v>430</v>
      </c>
      <c r="F1007" t="s">
        <v>159</v>
      </c>
      <c r="G1007">
        <v>13347</v>
      </c>
      <c r="H1007" t="s">
        <v>1067</v>
      </c>
      <c r="I1007">
        <v>44</v>
      </c>
      <c r="J1007" t="s">
        <v>219</v>
      </c>
      <c r="K1007" s="21">
        <v>100000</v>
      </c>
      <c r="L1007" s="21">
        <v>0</v>
      </c>
      <c r="M1007" s="21">
        <v>0</v>
      </c>
      <c r="N1007" s="21">
        <v>0</v>
      </c>
      <c r="O1007" s="21">
        <v>0</v>
      </c>
      <c r="P1007" s="22" t="e">
        <f>VLOOKUP(Tabela1[[#This Row],[cdsubacao]],LDO!$B$2:$D$115,3,0)</f>
        <v>#N/A</v>
      </c>
      <c r="Q1007" s="22" t="str">
        <f>CONCATENATE(Tabela1[[#This Row],[cdunidadegestora]]," - ",Tabela1[[#This Row],[nmunidadegestora]])</f>
        <v>480091 - Fundo Estadual de Saúde</v>
      </c>
      <c r="R1007" s="22" t="str">
        <f>CONCATENATE(Tabela1[[#This Row],[cdfuncao]]," - ",Tabela1[[#This Row],[nmfuncao]])</f>
        <v>10 - Saúde</v>
      </c>
      <c r="S1007" s="23" t="e">
        <f>VLOOKUP(Tabela1[[#This Row],[cdsubacao]],LDO!$B$2:$E$115,4,0)</f>
        <v>#N/A</v>
      </c>
      <c r="T1007" s="23" t="str">
        <f>CONCATENATE(Tabela1[[#This Row],[cdprograma]]," - ",Tabela1[[#This Row],[nmprograma]])</f>
        <v>430 - Atenção de Média e Alta Complexidade Ambulatorial e Hospitalar</v>
      </c>
    </row>
    <row r="1008" spans="1:20" x14ac:dyDescent="0.25">
      <c r="A1008">
        <v>410062</v>
      </c>
      <c r="B1008" t="s">
        <v>213</v>
      </c>
      <c r="C1008">
        <v>12</v>
      </c>
      <c r="D1008" t="s">
        <v>188</v>
      </c>
      <c r="E1008">
        <v>900</v>
      </c>
      <c r="F1008" t="s">
        <v>176</v>
      </c>
      <c r="G1008">
        <v>4840</v>
      </c>
      <c r="H1008" t="s">
        <v>517</v>
      </c>
      <c r="I1008">
        <v>33</v>
      </c>
      <c r="J1008" t="s">
        <v>160</v>
      </c>
      <c r="K1008" s="21">
        <v>0</v>
      </c>
      <c r="L1008" s="21">
        <v>5638.31</v>
      </c>
      <c r="M1008" s="21">
        <v>5638.31</v>
      </c>
      <c r="N1008" s="21">
        <v>5638.31</v>
      </c>
      <c r="O1008" s="21">
        <v>5638.31</v>
      </c>
      <c r="P1008" s="22" t="e">
        <f>VLOOKUP(Tabela1[[#This Row],[cdsubacao]],LDO!$B$2:$D$115,3,0)</f>
        <v>#N/A</v>
      </c>
      <c r="Q1008" s="22" t="str">
        <f>CONCATENATE(Tabela1[[#This Row],[cdunidadegestora]]," - ",Tabela1[[#This Row],[nmunidadegestora]])</f>
        <v>410062 - Agência de Desenvolvimento Regional de Lages</v>
      </c>
      <c r="R1008" s="22" t="str">
        <f>CONCATENATE(Tabela1[[#This Row],[cdfuncao]]," - ",Tabela1[[#This Row],[nmfuncao]])</f>
        <v>12 - Educação</v>
      </c>
      <c r="S1008" s="23" t="e">
        <f>VLOOKUP(Tabela1[[#This Row],[cdsubacao]],LDO!$B$2:$E$115,4,0)</f>
        <v>#N/A</v>
      </c>
      <c r="T1008" s="23" t="str">
        <f>CONCATENATE(Tabela1[[#This Row],[cdprograma]]," - ",Tabela1[[#This Row],[nmprograma]])</f>
        <v>900 - Gestão Administrativa - Poder Executivo</v>
      </c>
    </row>
    <row r="1009" spans="1:20" x14ac:dyDescent="0.25">
      <c r="A1009">
        <v>540092</v>
      </c>
      <c r="B1009" t="s">
        <v>215</v>
      </c>
      <c r="C1009">
        <v>14</v>
      </c>
      <c r="D1009" t="s">
        <v>216</v>
      </c>
      <c r="E1009">
        <v>760</v>
      </c>
      <c r="F1009" t="s">
        <v>217</v>
      </c>
      <c r="G1009">
        <v>10905</v>
      </c>
      <c r="H1009" t="s">
        <v>218</v>
      </c>
      <c r="I1009">
        <v>33</v>
      </c>
      <c r="J1009" t="s">
        <v>160</v>
      </c>
      <c r="K1009" s="21">
        <v>900000</v>
      </c>
      <c r="L1009" s="21">
        <v>900000</v>
      </c>
      <c r="M1009" s="21">
        <v>600749.64</v>
      </c>
      <c r="N1009" s="21">
        <v>600749.64</v>
      </c>
      <c r="O1009" s="21">
        <v>600749.64</v>
      </c>
      <c r="P1009" s="22" t="e">
        <f>VLOOKUP(Tabela1[[#This Row],[cdsubacao]],LDO!$B$2:$D$115,3,0)</f>
        <v>#N/A</v>
      </c>
      <c r="Q1009" s="22" t="str">
        <f>CONCATENATE(Tabela1[[#This Row],[cdunidadegestora]]," - ",Tabela1[[#This Row],[nmunidadegestora]])</f>
        <v>540092 - Fundo Rotativo da Penitenciária Sul</v>
      </c>
      <c r="R1009" s="22" t="str">
        <f>CONCATENATE(Tabela1[[#This Row],[cdfuncao]]," - ",Tabela1[[#This Row],[nmfuncao]])</f>
        <v>14 - Direitos da Cidadania</v>
      </c>
      <c r="S1009" s="23" t="e">
        <f>VLOOKUP(Tabela1[[#This Row],[cdsubacao]],LDO!$B$2:$E$115,4,0)</f>
        <v>#N/A</v>
      </c>
      <c r="T1009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010" spans="1:20" x14ac:dyDescent="0.25">
      <c r="A1010">
        <v>520002</v>
      </c>
      <c r="B1010" t="s">
        <v>171</v>
      </c>
      <c r="C1010">
        <v>2</v>
      </c>
      <c r="D1010" t="s">
        <v>349</v>
      </c>
      <c r="E1010">
        <v>930</v>
      </c>
      <c r="F1010" t="s">
        <v>350</v>
      </c>
      <c r="G1010">
        <v>14041</v>
      </c>
      <c r="H1010" t="s">
        <v>357</v>
      </c>
      <c r="I1010">
        <v>33</v>
      </c>
      <c r="J1010" t="s">
        <v>160</v>
      </c>
      <c r="K1010" s="21">
        <v>0</v>
      </c>
      <c r="L1010" s="21">
        <v>1076503.1000000001</v>
      </c>
      <c r="M1010" s="21">
        <v>1076503.1000000001</v>
      </c>
      <c r="N1010" s="21">
        <v>814785.29</v>
      </c>
      <c r="O1010" s="21">
        <v>814785.29</v>
      </c>
      <c r="P1010" s="22" t="e">
        <f>VLOOKUP(Tabela1[[#This Row],[cdsubacao]],LDO!$B$2:$D$115,3,0)</f>
        <v>#N/A</v>
      </c>
      <c r="Q1010" s="22" t="str">
        <f>CONCATENATE(Tabela1[[#This Row],[cdunidadegestora]]," - ",Tabela1[[#This Row],[nmunidadegestora]])</f>
        <v>520002 - Encargos Gerais do Estado</v>
      </c>
      <c r="R1010" s="22" t="str">
        <f>CONCATENATE(Tabela1[[#This Row],[cdfuncao]]," - ",Tabela1[[#This Row],[nmfuncao]])</f>
        <v>2 - Judiciária</v>
      </c>
      <c r="S1010" s="23" t="e">
        <f>VLOOKUP(Tabela1[[#This Row],[cdsubacao]],LDO!$B$2:$E$115,4,0)</f>
        <v>#N/A</v>
      </c>
      <c r="T1010" s="23" t="str">
        <f>CONCATENATE(Tabela1[[#This Row],[cdprograma]]," - ",Tabela1[[#This Row],[nmprograma]])</f>
        <v>930 - Gestão Administrativa - Poder Judiciário</v>
      </c>
    </row>
    <row r="1011" spans="1:20" x14ac:dyDescent="0.25">
      <c r="A1011">
        <v>480091</v>
      </c>
      <c r="B1011" t="s">
        <v>157</v>
      </c>
      <c r="C1011">
        <v>10</v>
      </c>
      <c r="D1011" t="s">
        <v>158</v>
      </c>
      <c r="E1011">
        <v>430</v>
      </c>
      <c r="F1011" t="s">
        <v>159</v>
      </c>
      <c r="G1011">
        <v>13337</v>
      </c>
      <c r="H1011" t="s">
        <v>1068</v>
      </c>
      <c r="I1011">
        <v>44</v>
      </c>
      <c r="J1011" t="s">
        <v>219</v>
      </c>
      <c r="K1011" s="21">
        <v>100000</v>
      </c>
      <c r="L1011" s="21">
        <v>0</v>
      </c>
      <c r="M1011" s="21">
        <v>0</v>
      </c>
      <c r="N1011" s="21">
        <v>0</v>
      </c>
      <c r="O1011" s="21">
        <v>0</v>
      </c>
      <c r="P1011" s="22" t="e">
        <f>VLOOKUP(Tabela1[[#This Row],[cdsubacao]],LDO!$B$2:$D$115,3,0)</f>
        <v>#N/A</v>
      </c>
      <c r="Q1011" s="22" t="str">
        <f>CONCATENATE(Tabela1[[#This Row],[cdunidadegestora]]," - ",Tabela1[[#This Row],[nmunidadegestora]])</f>
        <v>480091 - Fundo Estadual de Saúde</v>
      </c>
      <c r="R1011" s="22" t="str">
        <f>CONCATENATE(Tabela1[[#This Row],[cdfuncao]]," - ",Tabela1[[#This Row],[nmfuncao]])</f>
        <v>10 - Saúde</v>
      </c>
      <c r="S1011" s="23" t="e">
        <f>VLOOKUP(Tabela1[[#This Row],[cdsubacao]],LDO!$B$2:$E$115,4,0)</f>
        <v>#N/A</v>
      </c>
      <c r="T1011" s="23" t="str">
        <f>CONCATENATE(Tabela1[[#This Row],[cdprograma]]," - ",Tabela1[[#This Row],[nmprograma]])</f>
        <v>430 - Atenção de Média e Alta Complexidade Ambulatorial e Hospitalar</v>
      </c>
    </row>
    <row r="1012" spans="1:20" x14ac:dyDescent="0.25">
      <c r="A1012">
        <v>530001</v>
      </c>
      <c r="B1012" t="s">
        <v>178</v>
      </c>
      <c r="C1012">
        <v>26</v>
      </c>
      <c r="D1012" t="s">
        <v>179</v>
      </c>
      <c r="E1012">
        <v>140</v>
      </c>
      <c r="F1012" t="s">
        <v>279</v>
      </c>
      <c r="G1012">
        <v>14478</v>
      </c>
      <c r="H1012" t="s">
        <v>1069</v>
      </c>
      <c r="I1012">
        <v>44</v>
      </c>
      <c r="J1012" t="s">
        <v>219</v>
      </c>
      <c r="K1012" s="21">
        <v>0</v>
      </c>
      <c r="L1012" s="21">
        <v>345602.95</v>
      </c>
      <c r="M1012" s="21">
        <v>0</v>
      </c>
      <c r="N1012" s="21">
        <v>0</v>
      </c>
      <c r="O1012" s="21">
        <v>0</v>
      </c>
      <c r="P1012" s="22" t="e">
        <f>VLOOKUP(Tabela1[[#This Row],[cdsubacao]],LDO!$B$2:$D$115,3,0)</f>
        <v>#N/A</v>
      </c>
      <c r="Q1012" s="22" t="str">
        <f>CONCATENATE(Tabela1[[#This Row],[cdunidadegestora]]," - ",Tabela1[[#This Row],[nmunidadegestora]])</f>
        <v>530001 - Secretaria de Estado da Infraestrutura e Mobilidade</v>
      </c>
      <c r="R1012" s="22" t="str">
        <f>CONCATENATE(Tabela1[[#This Row],[cdfuncao]]," - ",Tabela1[[#This Row],[nmfuncao]])</f>
        <v>26 - Transporte</v>
      </c>
      <c r="S1012" s="23" t="e">
        <f>VLOOKUP(Tabela1[[#This Row],[cdsubacao]],LDO!$B$2:$E$115,4,0)</f>
        <v>#N/A</v>
      </c>
      <c r="T1012" s="23" t="str">
        <f>CONCATENATE(Tabela1[[#This Row],[cdprograma]]," - ",Tabela1[[#This Row],[nmprograma]])</f>
        <v>140 - Reabilitação e Aumento de Capacidade de Rodovias</v>
      </c>
    </row>
    <row r="1013" spans="1:20" x14ac:dyDescent="0.25">
      <c r="A1013">
        <v>410055</v>
      </c>
      <c r="B1013" t="s">
        <v>447</v>
      </c>
      <c r="C1013">
        <v>4</v>
      </c>
      <c r="D1013" t="s">
        <v>169</v>
      </c>
      <c r="E1013">
        <v>900</v>
      </c>
      <c r="F1013" t="s">
        <v>176</v>
      </c>
      <c r="G1013">
        <v>13772</v>
      </c>
      <c r="H1013" t="s">
        <v>1070</v>
      </c>
      <c r="I1013">
        <v>44</v>
      </c>
      <c r="J1013" t="s">
        <v>219</v>
      </c>
      <c r="K1013" s="21">
        <v>25000</v>
      </c>
      <c r="L1013" s="21">
        <v>1590</v>
      </c>
      <c r="M1013" s="21">
        <v>1590</v>
      </c>
      <c r="N1013" s="21">
        <v>1590</v>
      </c>
      <c r="O1013" s="21">
        <v>1590</v>
      </c>
      <c r="P1013" s="22" t="e">
        <f>VLOOKUP(Tabela1[[#This Row],[cdsubacao]],LDO!$B$2:$D$115,3,0)</f>
        <v>#N/A</v>
      </c>
      <c r="Q1013" s="22" t="str">
        <f>CONCATENATE(Tabela1[[#This Row],[cdunidadegestora]]," - ",Tabela1[[#This Row],[nmunidadegestora]])</f>
        <v>410055 - Agência de Desenvolvimento Regional de Tubarão</v>
      </c>
      <c r="R1013" s="22" t="str">
        <f>CONCATENATE(Tabela1[[#This Row],[cdfuncao]]," - ",Tabela1[[#This Row],[nmfuncao]])</f>
        <v>4 - Administração</v>
      </c>
      <c r="S1013" s="23" t="e">
        <f>VLOOKUP(Tabela1[[#This Row],[cdsubacao]],LDO!$B$2:$E$115,4,0)</f>
        <v>#N/A</v>
      </c>
      <c r="T1013" s="23" t="str">
        <f>CONCATENATE(Tabela1[[#This Row],[cdprograma]]," - ",Tabela1[[#This Row],[nmprograma]])</f>
        <v>900 - Gestão Administrativa - Poder Executivo</v>
      </c>
    </row>
    <row r="1014" spans="1:20" x14ac:dyDescent="0.25">
      <c r="A1014">
        <v>160084</v>
      </c>
      <c r="B1014" t="s">
        <v>370</v>
      </c>
      <c r="C1014">
        <v>6</v>
      </c>
      <c r="D1014" t="s">
        <v>182</v>
      </c>
      <c r="E1014">
        <v>707</v>
      </c>
      <c r="F1014" t="s">
        <v>336</v>
      </c>
      <c r="G1014">
        <v>13224</v>
      </c>
      <c r="H1014" t="s">
        <v>1071</v>
      </c>
      <c r="I1014">
        <v>44</v>
      </c>
      <c r="J1014" t="s">
        <v>219</v>
      </c>
      <c r="K1014" s="21">
        <v>5000000</v>
      </c>
      <c r="L1014" s="21">
        <v>159614.35</v>
      </c>
      <c r="M1014" s="21">
        <v>155524.35</v>
      </c>
      <c r="N1014" s="21">
        <v>155284.35</v>
      </c>
      <c r="O1014" s="21">
        <v>155284.35</v>
      </c>
      <c r="P1014" s="22" t="e">
        <f>VLOOKUP(Tabela1[[#This Row],[cdsubacao]],LDO!$B$2:$D$115,3,0)</f>
        <v>#N/A</v>
      </c>
      <c r="Q1014" s="22" t="str">
        <f>CONCATENATE(Tabela1[[#This Row],[cdunidadegestora]]," - ",Tabela1[[#This Row],[nmunidadegestora]])</f>
        <v>160084 - Fundo de Melhoria da Polícia Civil</v>
      </c>
      <c r="R1014" s="22" t="str">
        <f>CONCATENATE(Tabela1[[#This Row],[cdfuncao]]," - ",Tabela1[[#This Row],[nmfuncao]])</f>
        <v>6 - Segurança Pública</v>
      </c>
      <c r="S1014" s="23" t="e">
        <f>VLOOKUP(Tabela1[[#This Row],[cdsubacao]],LDO!$B$2:$E$115,4,0)</f>
        <v>#N/A</v>
      </c>
      <c r="T1014" s="23" t="str">
        <f>CONCATENATE(Tabela1[[#This Row],[cdprograma]]," - ",Tabela1[[#This Row],[nmprograma]])</f>
        <v>707 - Suporte Institucional Integrado</v>
      </c>
    </row>
    <row r="1015" spans="1:20" x14ac:dyDescent="0.25">
      <c r="A1015">
        <v>410037</v>
      </c>
      <c r="B1015" t="s">
        <v>195</v>
      </c>
      <c r="C1015">
        <v>12</v>
      </c>
      <c r="D1015" t="s">
        <v>188</v>
      </c>
      <c r="E1015">
        <v>610</v>
      </c>
      <c r="F1015" t="s">
        <v>189</v>
      </c>
      <c r="G1015">
        <v>13618</v>
      </c>
      <c r="H1015" t="s">
        <v>278</v>
      </c>
      <c r="I1015">
        <v>33</v>
      </c>
      <c r="J1015" t="s">
        <v>160</v>
      </c>
      <c r="K1015" s="21">
        <v>230961</v>
      </c>
      <c r="L1015" s="21">
        <v>0</v>
      </c>
      <c r="M1015" s="21">
        <v>0</v>
      </c>
      <c r="N1015" s="21">
        <v>0</v>
      </c>
      <c r="O1015" s="21">
        <v>0</v>
      </c>
      <c r="P1015" s="22" t="e">
        <f>VLOOKUP(Tabela1[[#This Row],[cdsubacao]],LDO!$B$2:$D$115,3,0)</f>
        <v>#N/A</v>
      </c>
      <c r="Q1015" s="22" t="str">
        <f>CONCATENATE(Tabela1[[#This Row],[cdunidadegestora]]," - ",Tabela1[[#This Row],[nmunidadegestora]])</f>
        <v>410037 - Agência de Desenvolvimento Regional de São Miguel do Oeste</v>
      </c>
      <c r="R1015" s="22" t="str">
        <f>CONCATENATE(Tabela1[[#This Row],[cdfuncao]]," - ",Tabela1[[#This Row],[nmfuncao]])</f>
        <v>12 - Educação</v>
      </c>
      <c r="S1015" s="23" t="e">
        <f>VLOOKUP(Tabela1[[#This Row],[cdsubacao]],LDO!$B$2:$E$115,4,0)</f>
        <v>#N/A</v>
      </c>
      <c r="T1015" s="23" t="str">
        <f>CONCATENATE(Tabela1[[#This Row],[cdprograma]]," - ",Tabela1[[#This Row],[nmprograma]])</f>
        <v>610 - Educação Básica com Qualidade e Equidade</v>
      </c>
    </row>
    <row r="1016" spans="1:20" x14ac:dyDescent="0.25">
      <c r="A1016">
        <v>180001</v>
      </c>
      <c r="B1016" t="s">
        <v>210</v>
      </c>
      <c r="C1016">
        <v>4</v>
      </c>
      <c r="D1016" t="s">
        <v>169</v>
      </c>
      <c r="E1016">
        <v>900</v>
      </c>
      <c r="F1016" t="s">
        <v>176</v>
      </c>
      <c r="G1016">
        <v>1225</v>
      </c>
      <c r="H1016" t="s">
        <v>502</v>
      </c>
      <c r="I1016">
        <v>44</v>
      </c>
      <c r="J1016" t="s">
        <v>219</v>
      </c>
      <c r="K1016" s="21">
        <v>1000</v>
      </c>
      <c r="L1016" s="21">
        <v>0</v>
      </c>
      <c r="M1016" s="21">
        <v>0</v>
      </c>
      <c r="N1016" s="21">
        <v>0</v>
      </c>
      <c r="O1016" s="21">
        <v>0</v>
      </c>
      <c r="P1016" s="22" t="e">
        <f>VLOOKUP(Tabela1[[#This Row],[cdsubacao]],LDO!$B$2:$D$115,3,0)</f>
        <v>#N/A</v>
      </c>
      <c r="Q1016" s="22" t="str">
        <f>CONCATENATE(Tabela1[[#This Row],[cdunidadegestora]]," - ",Tabela1[[#This Row],[nmunidadegestora]])</f>
        <v>180001 - Secretaria de Estado do Planejamento</v>
      </c>
      <c r="R1016" s="22" t="str">
        <f>CONCATENATE(Tabela1[[#This Row],[cdfuncao]]," - ",Tabela1[[#This Row],[nmfuncao]])</f>
        <v>4 - Administração</v>
      </c>
      <c r="S1016" s="23" t="e">
        <f>VLOOKUP(Tabela1[[#This Row],[cdsubacao]],LDO!$B$2:$E$115,4,0)</f>
        <v>#N/A</v>
      </c>
      <c r="T1016" s="23" t="str">
        <f>CONCATENATE(Tabela1[[#This Row],[cdprograma]]," - ",Tabela1[[#This Row],[nmprograma]])</f>
        <v>900 - Gestão Administrativa - Poder Executivo</v>
      </c>
    </row>
    <row r="1017" spans="1:20" x14ac:dyDescent="0.25">
      <c r="A1017">
        <v>180001</v>
      </c>
      <c r="B1017" t="s">
        <v>210</v>
      </c>
      <c r="C1017">
        <v>4</v>
      </c>
      <c r="D1017" t="s">
        <v>169</v>
      </c>
      <c r="E1017">
        <v>208</v>
      </c>
      <c r="F1017" t="s">
        <v>211</v>
      </c>
      <c r="G1017">
        <v>13182</v>
      </c>
      <c r="H1017" t="s">
        <v>1072</v>
      </c>
      <c r="I1017">
        <v>33</v>
      </c>
      <c r="J1017" t="s">
        <v>160</v>
      </c>
      <c r="K1017" s="21">
        <v>9000</v>
      </c>
      <c r="L1017" s="21">
        <v>0</v>
      </c>
      <c r="M1017" s="21">
        <v>0</v>
      </c>
      <c r="N1017" s="21">
        <v>0</v>
      </c>
      <c r="O1017" s="21">
        <v>0</v>
      </c>
      <c r="P1017" s="22" t="e">
        <f>VLOOKUP(Tabela1[[#This Row],[cdsubacao]],LDO!$B$2:$D$115,3,0)</f>
        <v>#N/A</v>
      </c>
      <c r="Q1017" s="22" t="str">
        <f>CONCATENATE(Tabela1[[#This Row],[cdunidadegestora]]," - ",Tabela1[[#This Row],[nmunidadegestora]])</f>
        <v>180001 - Secretaria de Estado do Planejamento</v>
      </c>
      <c r="R1017" s="22" t="str">
        <f>CONCATENATE(Tabela1[[#This Row],[cdfuncao]]," - ",Tabela1[[#This Row],[nmfuncao]])</f>
        <v>4 - Administração</v>
      </c>
      <c r="S1017" s="23" t="e">
        <f>VLOOKUP(Tabela1[[#This Row],[cdsubacao]],LDO!$B$2:$E$115,4,0)</f>
        <v>#N/A</v>
      </c>
      <c r="T1017" s="23" t="str">
        <f>CONCATENATE(Tabela1[[#This Row],[cdprograma]]," - ",Tabela1[[#This Row],[nmprograma]])</f>
        <v>208 - Planejamento Estratégico de Desenvolvimento e Gestão de Informações</v>
      </c>
    </row>
    <row r="1018" spans="1:20" x14ac:dyDescent="0.25">
      <c r="A1018">
        <v>410044</v>
      </c>
      <c r="B1018" t="s">
        <v>271</v>
      </c>
      <c r="C1018">
        <v>12</v>
      </c>
      <c r="D1018" t="s">
        <v>188</v>
      </c>
      <c r="E1018">
        <v>610</v>
      </c>
      <c r="F1018" t="s">
        <v>189</v>
      </c>
      <c r="G1018">
        <v>13765</v>
      </c>
      <c r="H1018" t="s">
        <v>1073</v>
      </c>
      <c r="I1018">
        <v>33</v>
      </c>
      <c r="J1018" t="s">
        <v>160</v>
      </c>
      <c r="K1018" s="21">
        <v>41376</v>
      </c>
      <c r="L1018" s="21">
        <v>2843</v>
      </c>
      <c r="M1018" s="21">
        <v>2843</v>
      </c>
      <c r="N1018" s="21">
        <v>2843</v>
      </c>
      <c r="O1018" s="21">
        <v>2843</v>
      </c>
      <c r="P1018" s="22" t="e">
        <f>VLOOKUP(Tabela1[[#This Row],[cdsubacao]],LDO!$B$2:$D$115,3,0)</f>
        <v>#N/A</v>
      </c>
      <c r="Q1018" s="22" t="str">
        <f>CONCATENATE(Tabela1[[#This Row],[cdunidadegestora]]," - ",Tabela1[[#This Row],[nmunidadegestora]])</f>
        <v>410044 - Agência de Desenvolvimento Regional de Campos Novos</v>
      </c>
      <c r="R1018" s="22" t="str">
        <f>CONCATENATE(Tabela1[[#This Row],[cdfuncao]]," - ",Tabela1[[#This Row],[nmfuncao]])</f>
        <v>12 - Educação</v>
      </c>
      <c r="S1018" s="23" t="e">
        <f>VLOOKUP(Tabela1[[#This Row],[cdsubacao]],LDO!$B$2:$E$115,4,0)</f>
        <v>#N/A</v>
      </c>
      <c r="T1018" s="23" t="str">
        <f>CONCATENATE(Tabela1[[#This Row],[cdprograma]]," - ",Tabela1[[#This Row],[nmprograma]])</f>
        <v>610 - Educação Básica com Qualidade e Equidade</v>
      </c>
    </row>
    <row r="1019" spans="1:20" x14ac:dyDescent="0.25">
      <c r="A1019">
        <v>160097</v>
      </c>
      <c r="B1019" t="s">
        <v>181</v>
      </c>
      <c r="C1019">
        <v>14</v>
      </c>
      <c r="D1019" t="s">
        <v>216</v>
      </c>
      <c r="E1019">
        <v>745</v>
      </c>
      <c r="F1019" t="s">
        <v>226</v>
      </c>
      <c r="G1019">
        <v>12522</v>
      </c>
      <c r="H1019" t="s">
        <v>335</v>
      </c>
      <c r="I1019">
        <v>33</v>
      </c>
      <c r="J1019" t="s">
        <v>160</v>
      </c>
      <c r="K1019" s="21">
        <v>0</v>
      </c>
      <c r="L1019" s="21">
        <v>9270.4500000000007</v>
      </c>
      <c r="M1019" s="21">
        <v>9270.4500000000007</v>
      </c>
      <c r="N1019" s="21">
        <v>0</v>
      </c>
      <c r="O1019" s="21">
        <v>0</v>
      </c>
      <c r="P1019" s="22" t="e">
        <f>VLOOKUP(Tabela1[[#This Row],[cdsubacao]],LDO!$B$2:$D$115,3,0)</f>
        <v>#N/A</v>
      </c>
      <c r="Q1019" s="22" t="str">
        <f>CONCATENATE(Tabela1[[#This Row],[cdunidadegestora]]," - ",Tabela1[[#This Row],[nmunidadegestora]])</f>
        <v>160097 - Fundo de Melhoria da Polícia Militar</v>
      </c>
      <c r="R1019" s="22" t="str">
        <f>CONCATENATE(Tabela1[[#This Row],[cdfuncao]]," - ",Tabela1[[#This Row],[nmfuncao]])</f>
        <v>14 - Direitos da Cidadania</v>
      </c>
      <c r="S1019" s="23" t="e">
        <f>VLOOKUP(Tabela1[[#This Row],[cdsubacao]],LDO!$B$2:$E$115,4,0)</f>
        <v>#N/A</v>
      </c>
      <c r="T1019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1020" spans="1:20" x14ac:dyDescent="0.25">
      <c r="A1020">
        <v>160085</v>
      </c>
      <c r="B1020" t="s">
        <v>314</v>
      </c>
      <c r="C1020">
        <v>6</v>
      </c>
      <c r="D1020" t="s">
        <v>182</v>
      </c>
      <c r="E1020">
        <v>730</v>
      </c>
      <c r="F1020" t="s">
        <v>315</v>
      </c>
      <c r="G1020">
        <v>11107</v>
      </c>
      <c r="H1020" t="s">
        <v>479</v>
      </c>
      <c r="I1020">
        <v>44</v>
      </c>
      <c r="J1020" t="s">
        <v>219</v>
      </c>
      <c r="K1020" s="21">
        <v>0</v>
      </c>
      <c r="L1020" s="21">
        <v>432527.15</v>
      </c>
      <c r="M1020" s="21">
        <v>275359.15000000002</v>
      </c>
      <c r="N1020" s="21">
        <v>16236</v>
      </c>
      <c r="O1020" s="21">
        <v>16236</v>
      </c>
      <c r="P1020" s="22" t="e">
        <f>VLOOKUP(Tabela1[[#This Row],[cdsubacao]],LDO!$B$2:$D$115,3,0)</f>
        <v>#N/A</v>
      </c>
      <c r="Q1020" s="22" t="str">
        <f>CONCATENATE(Tabela1[[#This Row],[cdunidadegestora]]," - ",Tabela1[[#This Row],[nmunidadegestora]])</f>
        <v>160085 - Fundo de Melhoria do Corpo de Bombeiros Militar</v>
      </c>
      <c r="R1020" s="22" t="str">
        <f>CONCATENATE(Tabela1[[#This Row],[cdfuncao]]," - ",Tabela1[[#This Row],[nmfuncao]])</f>
        <v>6 - Segurança Pública</v>
      </c>
      <c r="S1020" s="23" t="e">
        <f>VLOOKUP(Tabela1[[#This Row],[cdsubacao]],LDO!$B$2:$E$115,4,0)</f>
        <v>#N/A</v>
      </c>
      <c r="T1020" s="23" t="str">
        <f>CONCATENATE(Tabela1[[#This Row],[cdprograma]]," - ",Tabela1[[#This Row],[nmprograma]])</f>
        <v>730 - Gestão de Riscos</v>
      </c>
    </row>
    <row r="1021" spans="1:20" x14ac:dyDescent="0.25">
      <c r="A1021">
        <v>410051</v>
      </c>
      <c r="B1021" t="s">
        <v>230</v>
      </c>
      <c r="C1021">
        <v>4</v>
      </c>
      <c r="D1021" t="s">
        <v>169</v>
      </c>
      <c r="E1021">
        <v>900</v>
      </c>
      <c r="F1021" t="s">
        <v>176</v>
      </c>
      <c r="G1021">
        <v>13608</v>
      </c>
      <c r="H1021" t="s">
        <v>1004</v>
      </c>
      <c r="I1021">
        <v>33</v>
      </c>
      <c r="J1021" t="s">
        <v>160</v>
      </c>
      <c r="K1021" s="21">
        <v>42000</v>
      </c>
      <c r="L1021" s="21">
        <v>20676.97</v>
      </c>
      <c r="M1021" s="21">
        <v>20676.97</v>
      </c>
      <c r="N1021" s="21">
        <v>20676.97</v>
      </c>
      <c r="O1021" s="21">
        <v>20676.97</v>
      </c>
      <c r="P1021" s="22" t="e">
        <f>VLOOKUP(Tabela1[[#This Row],[cdsubacao]],LDO!$B$2:$D$115,3,0)</f>
        <v>#N/A</v>
      </c>
      <c r="Q1021" s="22" t="str">
        <f>CONCATENATE(Tabela1[[#This Row],[cdunidadegestora]]," - ",Tabela1[[#This Row],[nmunidadegestora]])</f>
        <v>410051 - Agência de Desenvolvimento Regional de Blumenau</v>
      </c>
      <c r="R1021" s="22" t="str">
        <f>CONCATENATE(Tabela1[[#This Row],[cdfuncao]]," - ",Tabela1[[#This Row],[nmfuncao]])</f>
        <v>4 - Administração</v>
      </c>
      <c r="S1021" s="23" t="e">
        <f>VLOOKUP(Tabela1[[#This Row],[cdsubacao]],LDO!$B$2:$E$115,4,0)</f>
        <v>#N/A</v>
      </c>
      <c r="T1021" s="23" t="str">
        <f>CONCATENATE(Tabela1[[#This Row],[cdprograma]]," - ",Tabela1[[#This Row],[nmprograma]])</f>
        <v>900 - Gestão Administrativa - Poder Executivo</v>
      </c>
    </row>
    <row r="1022" spans="1:20" x14ac:dyDescent="0.25">
      <c r="A1022">
        <v>160097</v>
      </c>
      <c r="B1022" t="s">
        <v>181</v>
      </c>
      <c r="C1022">
        <v>10</v>
      </c>
      <c r="D1022" t="s">
        <v>158</v>
      </c>
      <c r="E1022">
        <v>705</v>
      </c>
      <c r="F1022" t="s">
        <v>486</v>
      </c>
      <c r="G1022">
        <v>10674</v>
      </c>
      <c r="H1022" t="s">
        <v>1074</v>
      </c>
      <c r="I1022">
        <v>33</v>
      </c>
      <c r="J1022" t="s">
        <v>160</v>
      </c>
      <c r="K1022" s="21">
        <v>0</v>
      </c>
      <c r="L1022" s="21">
        <v>245400</v>
      </c>
      <c r="M1022" s="21">
        <v>245400</v>
      </c>
      <c r="N1022" s="21">
        <v>245400</v>
      </c>
      <c r="O1022" s="21">
        <v>245400</v>
      </c>
      <c r="P1022" s="22" t="e">
        <f>VLOOKUP(Tabela1[[#This Row],[cdsubacao]],LDO!$B$2:$D$115,3,0)</f>
        <v>#N/A</v>
      </c>
      <c r="Q1022" s="22" t="str">
        <f>CONCATENATE(Tabela1[[#This Row],[cdunidadegestora]]," - ",Tabela1[[#This Row],[nmunidadegestora]])</f>
        <v>160097 - Fundo de Melhoria da Polícia Militar</v>
      </c>
      <c r="R1022" s="22" t="str">
        <f>CONCATENATE(Tabela1[[#This Row],[cdfuncao]]," - ",Tabela1[[#This Row],[nmfuncao]])</f>
        <v>10 - Saúde</v>
      </c>
      <c r="S1022" s="23" t="e">
        <f>VLOOKUP(Tabela1[[#This Row],[cdsubacao]],LDO!$B$2:$E$115,4,0)</f>
        <v>#N/A</v>
      </c>
      <c r="T1022" s="23" t="str">
        <f>CONCATENATE(Tabela1[[#This Row],[cdprograma]]," - ",Tabela1[[#This Row],[nmprograma]])</f>
        <v>705 - Segurança Cidadã</v>
      </c>
    </row>
    <row r="1023" spans="1:20" x14ac:dyDescent="0.25">
      <c r="A1023">
        <v>440001</v>
      </c>
      <c r="B1023" t="s">
        <v>481</v>
      </c>
      <c r="C1023">
        <v>20</v>
      </c>
      <c r="D1023" t="s">
        <v>203</v>
      </c>
      <c r="E1023">
        <v>320</v>
      </c>
      <c r="F1023" t="s">
        <v>221</v>
      </c>
      <c r="G1023">
        <v>11367</v>
      </c>
      <c r="H1023" t="s">
        <v>929</v>
      </c>
      <c r="I1023">
        <v>33</v>
      </c>
      <c r="J1023" t="s">
        <v>160</v>
      </c>
      <c r="K1023" s="21">
        <v>0</v>
      </c>
      <c r="L1023" s="21">
        <v>508641.9</v>
      </c>
      <c r="M1023" s="21">
        <v>104084.47</v>
      </c>
      <c r="N1023" s="21">
        <v>104084.47</v>
      </c>
      <c r="O1023" s="21">
        <v>104084.47</v>
      </c>
      <c r="P1023" s="22" t="e">
        <f>VLOOKUP(Tabela1[[#This Row],[cdsubacao]],LDO!$B$2:$D$115,3,0)</f>
        <v>#N/A</v>
      </c>
      <c r="Q1023" s="22" t="str">
        <f>CONCATENATE(Tabela1[[#This Row],[cdunidadegestora]]," - ",Tabela1[[#This Row],[nmunidadegestora]])</f>
        <v>440001 - Secretaria de Estado da Agricultura, Pesca e Desenvolvimento Rural</v>
      </c>
      <c r="R1023" s="22" t="str">
        <f>CONCATENATE(Tabela1[[#This Row],[cdfuncao]]," - ",Tabela1[[#This Row],[nmfuncao]])</f>
        <v>20 - Agricultura</v>
      </c>
      <c r="S1023" s="23" t="e">
        <f>VLOOKUP(Tabela1[[#This Row],[cdsubacao]],LDO!$B$2:$E$115,4,0)</f>
        <v>#N/A</v>
      </c>
      <c r="T1023" s="23" t="str">
        <f>CONCATENATE(Tabela1[[#This Row],[cdprograma]]," - ",Tabela1[[#This Row],[nmprograma]])</f>
        <v>320 - Agricultura Familiar</v>
      </c>
    </row>
    <row r="1024" spans="1:20" x14ac:dyDescent="0.25">
      <c r="A1024">
        <v>410040</v>
      </c>
      <c r="B1024" t="s">
        <v>206</v>
      </c>
      <c r="C1024">
        <v>26</v>
      </c>
      <c r="D1024" t="s">
        <v>179</v>
      </c>
      <c r="E1024">
        <v>110</v>
      </c>
      <c r="F1024" t="s">
        <v>228</v>
      </c>
      <c r="G1024">
        <v>11126</v>
      </c>
      <c r="H1024" t="s">
        <v>492</v>
      </c>
      <c r="I1024">
        <v>33</v>
      </c>
      <c r="J1024" t="s">
        <v>160</v>
      </c>
      <c r="K1024" s="21">
        <v>0</v>
      </c>
      <c r="L1024" s="21">
        <v>37499.72</v>
      </c>
      <c r="M1024" s="21">
        <v>37499.72</v>
      </c>
      <c r="N1024" s="21">
        <v>37499.72</v>
      </c>
      <c r="O1024" s="21">
        <v>37499.72</v>
      </c>
      <c r="P1024" s="22" t="e">
        <f>VLOOKUP(Tabela1[[#This Row],[cdsubacao]],LDO!$B$2:$D$115,3,0)</f>
        <v>#N/A</v>
      </c>
      <c r="Q1024" s="22" t="str">
        <f>CONCATENATE(Tabela1[[#This Row],[cdunidadegestora]]," - ",Tabela1[[#This Row],[nmunidadegestora]])</f>
        <v>410040 - Agência de Desenvolvimento Regional de Chapecó</v>
      </c>
      <c r="R1024" s="22" t="str">
        <f>CONCATENATE(Tabela1[[#This Row],[cdfuncao]]," - ",Tabela1[[#This Row],[nmfuncao]])</f>
        <v>26 - Transporte</v>
      </c>
      <c r="S1024" s="23" t="e">
        <f>VLOOKUP(Tabela1[[#This Row],[cdsubacao]],LDO!$B$2:$E$115,4,0)</f>
        <v>#N/A</v>
      </c>
      <c r="T1024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025" spans="1:20" x14ac:dyDescent="0.25">
      <c r="A1025">
        <v>410012</v>
      </c>
      <c r="B1025" t="s">
        <v>540</v>
      </c>
      <c r="C1025">
        <v>6</v>
      </c>
      <c r="D1025" t="s">
        <v>182</v>
      </c>
      <c r="E1025">
        <v>707</v>
      </c>
      <c r="F1025" t="s">
        <v>336</v>
      </c>
      <c r="G1025">
        <v>6382</v>
      </c>
      <c r="H1025" t="s">
        <v>1075</v>
      </c>
      <c r="I1025">
        <v>33</v>
      </c>
      <c r="J1025" t="s">
        <v>160</v>
      </c>
      <c r="K1025" s="21">
        <v>0</v>
      </c>
      <c r="L1025" s="21">
        <v>3570</v>
      </c>
      <c r="M1025" s="21">
        <v>3570</v>
      </c>
      <c r="N1025" s="21">
        <v>3570</v>
      </c>
      <c r="O1025" s="21">
        <v>3570</v>
      </c>
      <c r="P1025" s="22" t="e">
        <f>VLOOKUP(Tabela1[[#This Row],[cdsubacao]],LDO!$B$2:$D$115,3,0)</f>
        <v>#N/A</v>
      </c>
      <c r="Q1025" s="22" t="str">
        <f>CONCATENATE(Tabela1[[#This Row],[cdunidadegestora]]," - ",Tabela1[[#This Row],[nmunidadegestora]])</f>
        <v>410012 - Departamento Estadual de Trânsito</v>
      </c>
      <c r="R1025" s="22" t="str">
        <f>CONCATENATE(Tabela1[[#This Row],[cdfuncao]]," - ",Tabela1[[#This Row],[nmfuncao]])</f>
        <v>6 - Segurança Pública</v>
      </c>
      <c r="S1025" s="23" t="e">
        <f>VLOOKUP(Tabela1[[#This Row],[cdsubacao]],LDO!$B$2:$E$115,4,0)</f>
        <v>#N/A</v>
      </c>
      <c r="T1025" s="23" t="str">
        <f>CONCATENATE(Tabela1[[#This Row],[cdprograma]]," - ",Tabela1[[#This Row],[nmprograma]])</f>
        <v>707 - Suporte Institucional Integrado</v>
      </c>
    </row>
    <row r="1026" spans="1:20" x14ac:dyDescent="0.25">
      <c r="A1026">
        <v>410053</v>
      </c>
      <c r="B1026" t="s">
        <v>457</v>
      </c>
      <c r="C1026">
        <v>26</v>
      </c>
      <c r="D1026" t="s">
        <v>179</v>
      </c>
      <c r="E1026">
        <v>110</v>
      </c>
      <c r="F1026" t="s">
        <v>228</v>
      </c>
      <c r="G1026">
        <v>11126</v>
      </c>
      <c r="H1026" t="s">
        <v>492</v>
      </c>
      <c r="I1026">
        <v>33</v>
      </c>
      <c r="J1026" t="s">
        <v>160</v>
      </c>
      <c r="K1026" s="21">
        <v>0</v>
      </c>
      <c r="L1026" s="21">
        <v>17777.759999999998</v>
      </c>
      <c r="M1026" s="21">
        <v>17777.759999999998</v>
      </c>
      <c r="N1026" s="21">
        <v>17777.759999999998</v>
      </c>
      <c r="O1026" s="21">
        <v>17777.759999999998</v>
      </c>
      <c r="P1026" s="22" t="e">
        <f>VLOOKUP(Tabela1[[#This Row],[cdsubacao]],LDO!$B$2:$D$115,3,0)</f>
        <v>#N/A</v>
      </c>
      <c r="Q1026" s="22" t="str">
        <f>CONCATENATE(Tabela1[[#This Row],[cdunidadegestora]]," - ",Tabela1[[#This Row],[nmunidadegestora]])</f>
        <v>410053 - Agência de Desenvolvimento Regional de Itajai</v>
      </c>
      <c r="R1026" s="22" t="str">
        <f>CONCATENATE(Tabela1[[#This Row],[cdfuncao]]," - ",Tabela1[[#This Row],[nmfuncao]])</f>
        <v>26 - Transporte</v>
      </c>
      <c r="S1026" s="23" t="e">
        <f>VLOOKUP(Tabela1[[#This Row],[cdsubacao]],LDO!$B$2:$E$115,4,0)</f>
        <v>#N/A</v>
      </c>
      <c r="T1026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027" spans="1:20" x14ac:dyDescent="0.25">
      <c r="A1027">
        <v>550091</v>
      </c>
      <c r="B1027" t="s">
        <v>513</v>
      </c>
      <c r="C1027">
        <v>6</v>
      </c>
      <c r="D1027" t="s">
        <v>182</v>
      </c>
      <c r="E1027">
        <v>900</v>
      </c>
      <c r="F1027" t="s">
        <v>176</v>
      </c>
      <c r="G1027">
        <v>12991</v>
      </c>
      <c r="H1027" t="s">
        <v>1076</v>
      </c>
      <c r="I1027">
        <v>33</v>
      </c>
      <c r="J1027" t="s">
        <v>160</v>
      </c>
      <c r="K1027" s="21">
        <v>324841</v>
      </c>
      <c r="L1027" s="21">
        <v>311495.23</v>
      </c>
      <c r="M1027" s="21">
        <v>186468.09</v>
      </c>
      <c r="N1027" s="21">
        <v>145373.19</v>
      </c>
      <c r="O1027" s="21">
        <v>145373.19</v>
      </c>
      <c r="P1027" s="22" t="e">
        <f>VLOOKUP(Tabela1[[#This Row],[cdsubacao]],LDO!$B$2:$D$115,3,0)</f>
        <v>#N/A</v>
      </c>
      <c r="Q1027" s="22" t="str">
        <f>CONCATENATE(Tabela1[[#This Row],[cdunidadegestora]]," - ",Tabela1[[#This Row],[nmunidadegestora]])</f>
        <v>550091 - Fundo Estadual de Defesa Civil</v>
      </c>
      <c r="R1027" s="22" t="str">
        <f>CONCATENATE(Tabela1[[#This Row],[cdfuncao]]," - ",Tabela1[[#This Row],[nmfuncao]])</f>
        <v>6 - Segurança Pública</v>
      </c>
      <c r="S1027" s="23" t="e">
        <f>VLOOKUP(Tabela1[[#This Row],[cdsubacao]],LDO!$B$2:$E$115,4,0)</f>
        <v>#N/A</v>
      </c>
      <c r="T1027" s="23" t="str">
        <f>CONCATENATE(Tabela1[[#This Row],[cdprograma]]," - ",Tabela1[[#This Row],[nmprograma]])</f>
        <v>900 - Gestão Administrativa - Poder Executivo</v>
      </c>
    </row>
    <row r="1028" spans="1:20" x14ac:dyDescent="0.25">
      <c r="A1028">
        <v>520092</v>
      </c>
      <c r="B1028" t="s">
        <v>667</v>
      </c>
      <c r="C1028">
        <v>4</v>
      </c>
      <c r="D1028" t="s">
        <v>169</v>
      </c>
      <c r="E1028">
        <v>830</v>
      </c>
      <c r="F1028" t="s">
        <v>575</v>
      </c>
      <c r="G1028">
        <v>11397</v>
      </c>
      <c r="H1028" t="s">
        <v>576</v>
      </c>
      <c r="I1028">
        <v>44</v>
      </c>
      <c r="J1028" t="s">
        <v>219</v>
      </c>
      <c r="K1028" s="21">
        <v>0</v>
      </c>
      <c r="L1028" s="21">
        <v>225287.04000000001</v>
      </c>
      <c r="M1028" s="21">
        <v>225287.04000000001</v>
      </c>
      <c r="N1028" s="21">
        <v>225287.04000000001</v>
      </c>
      <c r="O1028" s="21">
        <v>225287.04000000001</v>
      </c>
      <c r="P1028" s="22" t="e">
        <f>VLOOKUP(Tabela1[[#This Row],[cdsubacao]],LDO!$B$2:$D$115,3,0)</f>
        <v>#N/A</v>
      </c>
      <c r="Q1028" s="22" t="str">
        <f>CONCATENATE(Tabela1[[#This Row],[cdunidadegestora]]," - ",Tabela1[[#This Row],[nmunidadegestora]])</f>
        <v>520092 - Fundo de Esforço Fiscal</v>
      </c>
      <c r="R1028" s="22" t="str">
        <f>CONCATENATE(Tabela1[[#This Row],[cdfuncao]]," - ",Tabela1[[#This Row],[nmfuncao]])</f>
        <v>4 - Administração</v>
      </c>
      <c r="S1028" s="23" t="e">
        <f>VLOOKUP(Tabela1[[#This Row],[cdsubacao]],LDO!$B$2:$E$115,4,0)</f>
        <v>#N/A</v>
      </c>
      <c r="T1028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029" spans="1:20" x14ac:dyDescent="0.25">
      <c r="A1029">
        <v>410041</v>
      </c>
      <c r="B1029" t="s">
        <v>471</v>
      </c>
      <c r="C1029">
        <v>12</v>
      </c>
      <c r="D1029" t="s">
        <v>188</v>
      </c>
      <c r="E1029">
        <v>610</v>
      </c>
      <c r="F1029" t="s">
        <v>189</v>
      </c>
      <c r="G1029">
        <v>12482</v>
      </c>
      <c r="H1029" t="s">
        <v>330</v>
      </c>
      <c r="I1029">
        <v>33</v>
      </c>
      <c r="J1029" t="s">
        <v>160</v>
      </c>
      <c r="K1029" s="21">
        <v>0</v>
      </c>
      <c r="L1029" s="21">
        <v>4015.77</v>
      </c>
      <c r="M1029" s="21">
        <v>4015.77</v>
      </c>
      <c r="N1029" s="21">
        <v>4015.77</v>
      </c>
      <c r="O1029" s="21">
        <v>4015.77</v>
      </c>
      <c r="P1029" s="22" t="e">
        <f>VLOOKUP(Tabela1[[#This Row],[cdsubacao]],LDO!$B$2:$D$115,3,0)</f>
        <v>#N/A</v>
      </c>
      <c r="Q1029" s="22" t="str">
        <f>CONCATENATE(Tabela1[[#This Row],[cdunidadegestora]]," - ",Tabela1[[#This Row],[nmunidadegestora]])</f>
        <v>410041 - Agência de Desenvolvimento Regional de Xanxerê</v>
      </c>
      <c r="R1029" s="22" t="str">
        <f>CONCATENATE(Tabela1[[#This Row],[cdfuncao]]," - ",Tabela1[[#This Row],[nmfuncao]])</f>
        <v>12 - Educação</v>
      </c>
      <c r="S1029" s="23" t="e">
        <f>VLOOKUP(Tabela1[[#This Row],[cdsubacao]],LDO!$B$2:$E$115,4,0)</f>
        <v>#N/A</v>
      </c>
      <c r="T1029" s="23" t="str">
        <f>CONCATENATE(Tabela1[[#This Row],[cdprograma]]," - ",Tabela1[[#This Row],[nmprograma]])</f>
        <v>610 - Educação Básica com Qualidade e Equidade</v>
      </c>
    </row>
    <row r="1030" spans="1:20" x14ac:dyDescent="0.25">
      <c r="A1030">
        <v>410001</v>
      </c>
      <c r="B1030" t="s">
        <v>175</v>
      </c>
      <c r="C1030">
        <v>4</v>
      </c>
      <c r="D1030" t="s">
        <v>169</v>
      </c>
      <c r="E1030">
        <v>900</v>
      </c>
      <c r="F1030" t="s">
        <v>176</v>
      </c>
      <c r="G1030">
        <v>11053</v>
      </c>
      <c r="H1030" t="s">
        <v>883</v>
      </c>
      <c r="I1030">
        <v>44</v>
      </c>
      <c r="J1030" t="s">
        <v>219</v>
      </c>
      <c r="K1030" s="21">
        <v>0</v>
      </c>
      <c r="L1030" s="21">
        <v>1752</v>
      </c>
      <c r="M1030" s="21">
        <v>1752</v>
      </c>
      <c r="N1030" s="21">
        <v>1752</v>
      </c>
      <c r="O1030" s="21">
        <v>1752</v>
      </c>
      <c r="P1030" s="22" t="e">
        <f>VLOOKUP(Tabela1[[#This Row],[cdsubacao]],LDO!$B$2:$D$115,3,0)</f>
        <v>#N/A</v>
      </c>
      <c r="Q1030" s="22" t="str">
        <f>CONCATENATE(Tabela1[[#This Row],[cdunidadegestora]]," - ",Tabela1[[#This Row],[nmunidadegestora]])</f>
        <v>410001 - Casa Civil</v>
      </c>
      <c r="R1030" s="22" t="str">
        <f>CONCATENATE(Tabela1[[#This Row],[cdfuncao]]," - ",Tabela1[[#This Row],[nmfuncao]])</f>
        <v>4 - Administração</v>
      </c>
      <c r="S1030" s="23" t="e">
        <f>VLOOKUP(Tabela1[[#This Row],[cdsubacao]],LDO!$B$2:$E$115,4,0)</f>
        <v>#N/A</v>
      </c>
      <c r="T1030" s="23" t="str">
        <f>CONCATENATE(Tabela1[[#This Row],[cdprograma]]," - ",Tabela1[[#This Row],[nmprograma]])</f>
        <v>900 - Gestão Administrativa - Poder Executivo</v>
      </c>
    </row>
    <row r="1031" spans="1:20" x14ac:dyDescent="0.25">
      <c r="A1031">
        <v>410057</v>
      </c>
      <c r="B1031" t="s">
        <v>249</v>
      </c>
      <c r="C1031">
        <v>12</v>
      </c>
      <c r="D1031" t="s">
        <v>188</v>
      </c>
      <c r="E1031">
        <v>610</v>
      </c>
      <c r="F1031" t="s">
        <v>189</v>
      </c>
      <c r="G1031">
        <v>12482</v>
      </c>
      <c r="H1031" t="s">
        <v>330</v>
      </c>
      <c r="I1031">
        <v>33</v>
      </c>
      <c r="J1031" t="s">
        <v>160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2" t="e">
        <f>VLOOKUP(Tabela1[[#This Row],[cdsubacao]],LDO!$B$2:$D$115,3,0)</f>
        <v>#N/A</v>
      </c>
      <c r="Q1031" s="22" t="str">
        <f>CONCATENATE(Tabela1[[#This Row],[cdunidadegestora]]," - ",Tabela1[[#This Row],[nmunidadegestora]])</f>
        <v>410057 - Agência de Desenvolvimento Regional de Araranguá</v>
      </c>
      <c r="R1031" s="22" t="str">
        <f>CONCATENATE(Tabela1[[#This Row],[cdfuncao]]," - ",Tabela1[[#This Row],[nmfuncao]])</f>
        <v>12 - Educação</v>
      </c>
      <c r="S1031" s="23" t="e">
        <f>VLOOKUP(Tabela1[[#This Row],[cdsubacao]],LDO!$B$2:$E$115,4,0)</f>
        <v>#N/A</v>
      </c>
      <c r="T1031" s="23" t="str">
        <f>CONCATENATE(Tabela1[[#This Row],[cdprograma]]," - ",Tabela1[[#This Row],[nmprograma]])</f>
        <v>610 - Educação Básica com Qualidade e Equidade</v>
      </c>
    </row>
    <row r="1032" spans="1:20" x14ac:dyDescent="0.25">
      <c r="A1032">
        <v>480091</v>
      </c>
      <c r="B1032" t="s">
        <v>157</v>
      </c>
      <c r="C1032">
        <v>10</v>
      </c>
      <c r="D1032" t="s">
        <v>158</v>
      </c>
      <c r="E1032">
        <v>430</v>
      </c>
      <c r="F1032" t="s">
        <v>159</v>
      </c>
      <c r="G1032">
        <v>13315</v>
      </c>
      <c r="H1032" t="s">
        <v>1077</v>
      </c>
      <c r="I1032">
        <v>33</v>
      </c>
      <c r="J1032" t="s">
        <v>160</v>
      </c>
      <c r="K1032" s="21">
        <v>100000</v>
      </c>
      <c r="L1032" s="21">
        <v>0</v>
      </c>
      <c r="M1032" s="21">
        <v>0</v>
      </c>
      <c r="N1032" s="21">
        <v>0</v>
      </c>
      <c r="O1032" s="21">
        <v>0</v>
      </c>
      <c r="P1032" s="22" t="e">
        <f>VLOOKUP(Tabela1[[#This Row],[cdsubacao]],LDO!$B$2:$D$115,3,0)</f>
        <v>#N/A</v>
      </c>
      <c r="Q1032" s="22" t="str">
        <f>CONCATENATE(Tabela1[[#This Row],[cdunidadegestora]]," - ",Tabela1[[#This Row],[nmunidadegestora]])</f>
        <v>480091 - Fundo Estadual de Saúde</v>
      </c>
      <c r="R1032" s="22" t="str">
        <f>CONCATENATE(Tabela1[[#This Row],[cdfuncao]]," - ",Tabela1[[#This Row],[nmfuncao]])</f>
        <v>10 - Saúde</v>
      </c>
      <c r="S1032" s="23" t="e">
        <f>VLOOKUP(Tabela1[[#This Row],[cdsubacao]],LDO!$B$2:$E$115,4,0)</f>
        <v>#N/A</v>
      </c>
      <c r="T1032" s="23" t="str">
        <f>CONCATENATE(Tabela1[[#This Row],[cdprograma]]," - ",Tabela1[[#This Row],[nmprograma]])</f>
        <v>430 - Atenção de Média e Alta Complexidade Ambulatorial e Hospitalar</v>
      </c>
    </row>
    <row r="1033" spans="1:20" x14ac:dyDescent="0.25">
      <c r="A1033">
        <v>530023</v>
      </c>
      <c r="B1033" t="s">
        <v>198</v>
      </c>
      <c r="C1033">
        <v>26</v>
      </c>
      <c r="D1033" t="s">
        <v>179</v>
      </c>
      <c r="E1033">
        <v>115</v>
      </c>
      <c r="F1033" t="s">
        <v>275</v>
      </c>
      <c r="G1033">
        <v>11591</v>
      </c>
      <c r="H1033" t="s">
        <v>1078</v>
      </c>
      <c r="I1033">
        <v>33</v>
      </c>
      <c r="J1033" t="s">
        <v>160</v>
      </c>
      <c r="K1033" s="21">
        <v>60000</v>
      </c>
      <c r="L1033" s="21">
        <v>0</v>
      </c>
      <c r="M1033" s="21">
        <v>0</v>
      </c>
      <c r="N1033" s="21">
        <v>0</v>
      </c>
      <c r="O1033" s="21">
        <v>0</v>
      </c>
      <c r="P1033" s="22" t="e">
        <f>VLOOKUP(Tabela1[[#This Row],[cdsubacao]],LDO!$B$2:$D$115,3,0)</f>
        <v>#N/A</v>
      </c>
      <c r="Q1033" s="22" t="str">
        <f>CONCATENATE(Tabela1[[#This Row],[cdunidadegestora]]," - ",Tabela1[[#This Row],[nmunidadegestora]])</f>
        <v>530023 - Departamento de Transportes e Terminais</v>
      </c>
      <c r="R1033" s="22" t="str">
        <f>CONCATENATE(Tabela1[[#This Row],[cdfuncao]]," - ",Tabela1[[#This Row],[nmfuncao]])</f>
        <v>26 - Transporte</v>
      </c>
      <c r="S1033" s="23" t="e">
        <f>VLOOKUP(Tabela1[[#This Row],[cdsubacao]],LDO!$B$2:$E$115,4,0)</f>
        <v>#N/A</v>
      </c>
      <c r="T1033" s="23" t="str">
        <f>CONCATENATE(Tabela1[[#This Row],[cdprograma]]," - ",Tabela1[[#This Row],[nmprograma]])</f>
        <v>115 - Gestão do Sistema de Transporte Intermunicipal de Pessoas</v>
      </c>
    </row>
    <row r="1034" spans="1:20" x14ac:dyDescent="0.25">
      <c r="A1034">
        <v>410040</v>
      </c>
      <c r="B1034" t="s">
        <v>206</v>
      </c>
      <c r="C1034">
        <v>12</v>
      </c>
      <c r="D1034" t="s">
        <v>188</v>
      </c>
      <c r="E1034">
        <v>610</v>
      </c>
      <c r="F1034" t="s">
        <v>189</v>
      </c>
      <c r="G1034">
        <v>13679</v>
      </c>
      <c r="H1034" t="s">
        <v>979</v>
      </c>
      <c r="I1034">
        <v>44</v>
      </c>
      <c r="J1034" t="s">
        <v>219</v>
      </c>
      <c r="K1034" s="21">
        <v>52007</v>
      </c>
      <c r="L1034" s="21">
        <v>1350</v>
      </c>
      <c r="M1034" s="21">
        <v>1350</v>
      </c>
      <c r="N1034" s="21">
        <v>1350</v>
      </c>
      <c r="O1034" s="21">
        <v>1350</v>
      </c>
      <c r="P1034" s="22" t="e">
        <f>VLOOKUP(Tabela1[[#This Row],[cdsubacao]],LDO!$B$2:$D$115,3,0)</f>
        <v>#N/A</v>
      </c>
      <c r="Q1034" s="22" t="str">
        <f>CONCATENATE(Tabela1[[#This Row],[cdunidadegestora]]," - ",Tabela1[[#This Row],[nmunidadegestora]])</f>
        <v>410040 - Agência de Desenvolvimento Regional de Chapecó</v>
      </c>
      <c r="R1034" s="22" t="str">
        <f>CONCATENATE(Tabela1[[#This Row],[cdfuncao]]," - ",Tabela1[[#This Row],[nmfuncao]])</f>
        <v>12 - Educação</v>
      </c>
      <c r="S1034" s="23" t="e">
        <f>VLOOKUP(Tabela1[[#This Row],[cdsubacao]],LDO!$B$2:$E$115,4,0)</f>
        <v>#N/A</v>
      </c>
      <c r="T1034" s="23" t="str">
        <f>CONCATENATE(Tabela1[[#This Row],[cdprograma]]," - ",Tabela1[[#This Row],[nmprograma]])</f>
        <v>610 - Educação Básica com Qualidade e Equidade</v>
      </c>
    </row>
    <row r="1035" spans="1:20" x14ac:dyDescent="0.25">
      <c r="A1035">
        <v>530001</v>
      </c>
      <c r="B1035" t="s">
        <v>178</v>
      </c>
      <c r="C1035">
        <v>26</v>
      </c>
      <c r="D1035" t="s">
        <v>179</v>
      </c>
      <c r="E1035">
        <v>110</v>
      </c>
      <c r="F1035" t="s">
        <v>228</v>
      </c>
      <c r="G1035">
        <v>14443</v>
      </c>
      <c r="H1035" t="s">
        <v>1079</v>
      </c>
      <c r="I1035">
        <v>44</v>
      </c>
      <c r="J1035" t="s">
        <v>219</v>
      </c>
      <c r="K1035" s="21">
        <v>0</v>
      </c>
      <c r="L1035" s="21">
        <v>15000000</v>
      </c>
      <c r="M1035" s="21">
        <v>0</v>
      </c>
      <c r="N1035" s="21">
        <v>0</v>
      </c>
      <c r="O1035" s="21">
        <v>0</v>
      </c>
      <c r="P1035" s="22" t="e">
        <f>VLOOKUP(Tabela1[[#This Row],[cdsubacao]],LDO!$B$2:$D$115,3,0)</f>
        <v>#N/A</v>
      </c>
      <c r="Q1035" s="22" t="str">
        <f>CONCATENATE(Tabela1[[#This Row],[cdunidadegestora]]," - ",Tabela1[[#This Row],[nmunidadegestora]])</f>
        <v>530001 - Secretaria de Estado da Infraestrutura e Mobilidade</v>
      </c>
      <c r="R1035" s="22" t="str">
        <f>CONCATENATE(Tabela1[[#This Row],[cdfuncao]]," - ",Tabela1[[#This Row],[nmfuncao]])</f>
        <v>26 - Transporte</v>
      </c>
      <c r="S1035" s="23" t="e">
        <f>VLOOKUP(Tabela1[[#This Row],[cdsubacao]],LDO!$B$2:$E$115,4,0)</f>
        <v>#N/A</v>
      </c>
      <c r="T1035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036" spans="1:20" x14ac:dyDescent="0.25">
      <c r="A1036">
        <v>480091</v>
      </c>
      <c r="B1036" t="s">
        <v>157</v>
      </c>
      <c r="C1036">
        <v>10</v>
      </c>
      <c r="D1036" t="s">
        <v>158</v>
      </c>
      <c r="E1036">
        <v>430</v>
      </c>
      <c r="F1036" t="s">
        <v>159</v>
      </c>
      <c r="G1036">
        <v>13313</v>
      </c>
      <c r="H1036" t="s">
        <v>1080</v>
      </c>
      <c r="I1036">
        <v>44</v>
      </c>
      <c r="J1036" t="s">
        <v>219</v>
      </c>
      <c r="K1036" s="21">
        <v>100000</v>
      </c>
      <c r="L1036" s="21">
        <v>0</v>
      </c>
      <c r="M1036" s="21">
        <v>0</v>
      </c>
      <c r="N1036" s="21">
        <v>0</v>
      </c>
      <c r="O1036" s="21">
        <v>0</v>
      </c>
      <c r="P1036" s="22" t="e">
        <f>VLOOKUP(Tabela1[[#This Row],[cdsubacao]],LDO!$B$2:$D$115,3,0)</f>
        <v>#N/A</v>
      </c>
      <c r="Q1036" s="22" t="str">
        <f>CONCATENATE(Tabela1[[#This Row],[cdunidadegestora]]," - ",Tabela1[[#This Row],[nmunidadegestora]])</f>
        <v>480091 - Fundo Estadual de Saúde</v>
      </c>
      <c r="R1036" s="22" t="str">
        <f>CONCATENATE(Tabela1[[#This Row],[cdfuncao]]," - ",Tabela1[[#This Row],[nmfuncao]])</f>
        <v>10 - Saúde</v>
      </c>
      <c r="S1036" s="23" t="e">
        <f>VLOOKUP(Tabela1[[#This Row],[cdsubacao]],LDO!$B$2:$E$115,4,0)</f>
        <v>#N/A</v>
      </c>
      <c r="T1036" s="23" t="str">
        <f>CONCATENATE(Tabela1[[#This Row],[cdprograma]]," - ",Tabela1[[#This Row],[nmprograma]])</f>
        <v>430 - Atenção de Média e Alta Complexidade Ambulatorial e Hospitalar</v>
      </c>
    </row>
    <row r="1037" spans="1:20" x14ac:dyDescent="0.25">
      <c r="A1037">
        <v>450001</v>
      </c>
      <c r="B1037" t="s">
        <v>318</v>
      </c>
      <c r="C1037">
        <v>12</v>
      </c>
      <c r="D1037" t="s">
        <v>188</v>
      </c>
      <c r="E1037">
        <v>625</v>
      </c>
      <c r="F1037" t="s">
        <v>196</v>
      </c>
      <c r="G1037">
        <v>9344</v>
      </c>
      <c r="H1037" t="s">
        <v>1081</v>
      </c>
      <c r="I1037">
        <v>33</v>
      </c>
      <c r="J1037" t="s">
        <v>160</v>
      </c>
      <c r="K1037" s="21">
        <v>1500000</v>
      </c>
      <c r="L1037" s="21">
        <v>500000</v>
      </c>
      <c r="M1037" s="21">
        <v>0</v>
      </c>
      <c r="N1037" s="21">
        <v>0</v>
      </c>
      <c r="O1037" s="21">
        <v>0</v>
      </c>
      <c r="P1037" s="22" t="e">
        <f>VLOOKUP(Tabela1[[#This Row],[cdsubacao]],LDO!$B$2:$D$115,3,0)</f>
        <v>#N/A</v>
      </c>
      <c r="Q1037" s="22" t="str">
        <f>CONCATENATE(Tabela1[[#This Row],[cdunidadegestora]]," - ",Tabela1[[#This Row],[nmunidadegestora]])</f>
        <v>450001 - Secretaria de Estado da Educação</v>
      </c>
      <c r="R1037" s="22" t="str">
        <f>CONCATENATE(Tabela1[[#This Row],[cdfuncao]]," - ",Tabela1[[#This Row],[nmfuncao]])</f>
        <v>12 - Educação</v>
      </c>
      <c r="S1037" s="23" t="e">
        <f>VLOOKUP(Tabela1[[#This Row],[cdsubacao]],LDO!$B$2:$E$115,4,0)</f>
        <v>#N/A</v>
      </c>
      <c r="T1037" s="23" t="str">
        <f>CONCATENATE(Tabela1[[#This Row],[cdprograma]]," - ",Tabela1[[#This Row],[nmprograma]])</f>
        <v>625 - Valorização dos Profissionais da Educação</v>
      </c>
    </row>
    <row r="1038" spans="1:20" x14ac:dyDescent="0.25">
      <c r="A1038">
        <v>270024</v>
      </c>
      <c r="B1038" t="s">
        <v>372</v>
      </c>
      <c r="C1038">
        <v>18</v>
      </c>
      <c r="D1038" t="s">
        <v>192</v>
      </c>
      <c r="E1038">
        <v>348</v>
      </c>
      <c r="F1038" t="s">
        <v>650</v>
      </c>
      <c r="G1038">
        <v>11681</v>
      </c>
      <c r="H1038" t="s">
        <v>714</v>
      </c>
      <c r="I1038">
        <v>33</v>
      </c>
      <c r="J1038" t="s">
        <v>160</v>
      </c>
      <c r="K1038" s="21">
        <v>0</v>
      </c>
      <c r="L1038" s="21">
        <v>330060</v>
      </c>
      <c r="M1038" s="21">
        <v>330060</v>
      </c>
      <c r="N1038" s="21">
        <v>330060</v>
      </c>
      <c r="O1038" s="21">
        <v>330060</v>
      </c>
      <c r="P1038" s="22" t="e">
        <f>VLOOKUP(Tabela1[[#This Row],[cdsubacao]],LDO!$B$2:$D$115,3,0)</f>
        <v>#N/A</v>
      </c>
      <c r="Q1038" s="22" t="str">
        <f>CONCATENATE(Tabela1[[#This Row],[cdunidadegestora]]," - ",Tabela1[[#This Row],[nmunidadegestora]])</f>
        <v>270024 - Fundação de Amparo à Pesquisa e Inovação do Estado de Santa Catarina</v>
      </c>
      <c r="R1038" s="22" t="str">
        <f>CONCATENATE(Tabela1[[#This Row],[cdfuncao]]," - ",Tabela1[[#This Row],[nmfuncao]])</f>
        <v>18 - Gestão Ambiental</v>
      </c>
      <c r="S1038" s="23" t="e">
        <f>VLOOKUP(Tabela1[[#This Row],[cdsubacao]],LDO!$B$2:$E$115,4,0)</f>
        <v>#N/A</v>
      </c>
      <c r="T1038" s="23" t="str">
        <f>CONCATENATE(Tabela1[[#This Row],[cdprograma]]," - ",Tabela1[[#This Row],[nmprograma]])</f>
        <v>348 - Gestão Ambiental Estratégica</v>
      </c>
    </row>
    <row r="1039" spans="1:20" x14ac:dyDescent="0.25">
      <c r="A1039">
        <v>410058</v>
      </c>
      <c r="B1039" t="s">
        <v>243</v>
      </c>
      <c r="C1039">
        <v>12</v>
      </c>
      <c r="D1039" t="s">
        <v>188</v>
      </c>
      <c r="E1039">
        <v>610</v>
      </c>
      <c r="F1039" t="s">
        <v>189</v>
      </c>
      <c r="G1039">
        <v>13891</v>
      </c>
      <c r="H1039" t="s">
        <v>715</v>
      </c>
      <c r="I1039">
        <v>44</v>
      </c>
      <c r="J1039" t="s">
        <v>219</v>
      </c>
      <c r="K1039" s="21">
        <v>52134</v>
      </c>
      <c r="L1039" s="21">
        <v>0</v>
      </c>
      <c r="M1039" s="21">
        <v>0</v>
      </c>
      <c r="N1039" s="21">
        <v>0</v>
      </c>
      <c r="O1039" s="21">
        <v>0</v>
      </c>
      <c r="P1039" s="22" t="e">
        <f>VLOOKUP(Tabela1[[#This Row],[cdsubacao]],LDO!$B$2:$D$115,3,0)</f>
        <v>#N/A</v>
      </c>
      <c r="Q1039" s="22" t="str">
        <f>CONCATENATE(Tabela1[[#This Row],[cdunidadegestora]]," - ",Tabela1[[#This Row],[nmunidadegestora]])</f>
        <v>410058 - Agência de Desenvolvimento Regional de Joinville</v>
      </c>
      <c r="R1039" s="22" t="str">
        <f>CONCATENATE(Tabela1[[#This Row],[cdfuncao]]," - ",Tabela1[[#This Row],[nmfuncao]])</f>
        <v>12 - Educação</v>
      </c>
      <c r="S1039" s="23" t="e">
        <f>VLOOKUP(Tabela1[[#This Row],[cdsubacao]],LDO!$B$2:$E$115,4,0)</f>
        <v>#N/A</v>
      </c>
      <c r="T1039" s="23" t="str">
        <f>CONCATENATE(Tabela1[[#This Row],[cdprograma]]," - ",Tabela1[[#This Row],[nmprograma]])</f>
        <v>610 - Educação Básica com Qualidade e Equidade</v>
      </c>
    </row>
    <row r="1040" spans="1:20" x14ac:dyDescent="0.25">
      <c r="A1040">
        <v>230021</v>
      </c>
      <c r="B1040" t="s">
        <v>333</v>
      </c>
      <c r="C1040">
        <v>12</v>
      </c>
      <c r="D1040" t="s">
        <v>188</v>
      </c>
      <c r="E1040">
        <v>900</v>
      </c>
      <c r="F1040" t="s">
        <v>176</v>
      </c>
      <c r="G1040">
        <v>4324</v>
      </c>
      <c r="H1040" t="s">
        <v>920</v>
      </c>
      <c r="I1040">
        <v>31</v>
      </c>
      <c r="J1040" t="s">
        <v>165</v>
      </c>
      <c r="K1040" s="21">
        <v>52000</v>
      </c>
      <c r="L1040" s="21">
        <v>0</v>
      </c>
      <c r="M1040" s="21">
        <v>0</v>
      </c>
      <c r="N1040" s="21">
        <v>0</v>
      </c>
      <c r="O1040" s="21">
        <v>0</v>
      </c>
      <c r="P1040" s="22" t="e">
        <f>VLOOKUP(Tabela1[[#This Row],[cdsubacao]],LDO!$B$2:$D$115,3,0)</f>
        <v>#N/A</v>
      </c>
      <c r="Q1040" s="22" t="str">
        <f>CONCATENATE(Tabela1[[#This Row],[cdunidadegestora]]," - ",Tabela1[[#This Row],[nmunidadegestora]])</f>
        <v>230021 - Fundação Catarinense de Esporte</v>
      </c>
      <c r="R1040" s="22" t="str">
        <f>CONCATENATE(Tabela1[[#This Row],[cdfuncao]]," - ",Tabela1[[#This Row],[nmfuncao]])</f>
        <v>12 - Educação</v>
      </c>
      <c r="S1040" s="23" t="e">
        <f>VLOOKUP(Tabela1[[#This Row],[cdsubacao]],LDO!$B$2:$E$115,4,0)</f>
        <v>#N/A</v>
      </c>
      <c r="T1040" s="23" t="str">
        <f>CONCATENATE(Tabela1[[#This Row],[cdprograma]]," - ",Tabela1[[#This Row],[nmprograma]])</f>
        <v>900 - Gestão Administrativa - Poder Executivo</v>
      </c>
    </row>
    <row r="1041" spans="1:20" x14ac:dyDescent="0.25">
      <c r="A1041">
        <v>480091</v>
      </c>
      <c r="B1041" t="s">
        <v>157</v>
      </c>
      <c r="C1041">
        <v>10</v>
      </c>
      <c r="D1041" t="s">
        <v>158</v>
      </c>
      <c r="E1041">
        <v>420</v>
      </c>
      <c r="F1041" t="s">
        <v>563</v>
      </c>
      <c r="G1041">
        <v>13351</v>
      </c>
      <c r="H1041" t="s">
        <v>1082</v>
      </c>
      <c r="I1041">
        <v>44</v>
      </c>
      <c r="J1041" t="s">
        <v>219</v>
      </c>
      <c r="K1041" s="21">
        <v>100000</v>
      </c>
      <c r="L1041" s="21">
        <v>0</v>
      </c>
      <c r="M1041" s="21">
        <v>0</v>
      </c>
      <c r="N1041" s="21">
        <v>0</v>
      </c>
      <c r="O1041" s="21">
        <v>0</v>
      </c>
      <c r="P1041" s="22" t="e">
        <f>VLOOKUP(Tabela1[[#This Row],[cdsubacao]],LDO!$B$2:$D$115,3,0)</f>
        <v>#N/A</v>
      </c>
      <c r="Q1041" s="22" t="str">
        <f>CONCATENATE(Tabela1[[#This Row],[cdunidadegestora]]," - ",Tabela1[[#This Row],[nmunidadegestora]])</f>
        <v>480091 - Fundo Estadual de Saúde</v>
      </c>
      <c r="R1041" s="22" t="str">
        <f>CONCATENATE(Tabela1[[#This Row],[cdfuncao]]," - ",Tabela1[[#This Row],[nmfuncao]])</f>
        <v>10 - Saúde</v>
      </c>
      <c r="S1041" s="23" t="e">
        <f>VLOOKUP(Tabela1[[#This Row],[cdsubacao]],LDO!$B$2:$E$115,4,0)</f>
        <v>#N/A</v>
      </c>
      <c r="T1041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042" spans="1:20" x14ac:dyDescent="0.25">
      <c r="A1042">
        <v>530001</v>
      </c>
      <c r="B1042" t="s">
        <v>178</v>
      </c>
      <c r="C1042">
        <v>26</v>
      </c>
      <c r="D1042" t="s">
        <v>179</v>
      </c>
      <c r="E1042">
        <v>140</v>
      </c>
      <c r="F1042" t="s">
        <v>279</v>
      </c>
      <c r="G1042">
        <v>14166</v>
      </c>
      <c r="H1042" t="s">
        <v>1083</v>
      </c>
      <c r="I1042">
        <v>44</v>
      </c>
      <c r="J1042" t="s">
        <v>219</v>
      </c>
      <c r="K1042" s="21">
        <v>500000</v>
      </c>
      <c r="L1042" s="21">
        <v>500000</v>
      </c>
      <c r="M1042" s="21">
        <v>0</v>
      </c>
      <c r="N1042" s="21">
        <v>0</v>
      </c>
      <c r="O1042" s="21">
        <v>0</v>
      </c>
      <c r="P1042" s="22" t="e">
        <f>VLOOKUP(Tabela1[[#This Row],[cdsubacao]],LDO!$B$2:$D$115,3,0)</f>
        <v>#N/A</v>
      </c>
      <c r="Q1042" s="22" t="str">
        <f>CONCATENATE(Tabela1[[#This Row],[cdunidadegestora]]," - ",Tabela1[[#This Row],[nmunidadegestora]])</f>
        <v>530001 - Secretaria de Estado da Infraestrutura e Mobilidade</v>
      </c>
      <c r="R1042" s="22" t="str">
        <f>CONCATENATE(Tabela1[[#This Row],[cdfuncao]]," - ",Tabela1[[#This Row],[nmfuncao]])</f>
        <v>26 - Transporte</v>
      </c>
      <c r="S1042" s="23" t="e">
        <f>VLOOKUP(Tabela1[[#This Row],[cdsubacao]],LDO!$B$2:$E$115,4,0)</f>
        <v>#N/A</v>
      </c>
      <c r="T1042" s="23" t="str">
        <f>CONCATENATE(Tabela1[[#This Row],[cdprograma]]," - ",Tabela1[[#This Row],[nmprograma]])</f>
        <v>140 - Reabilitação e Aumento de Capacidade de Rodovias</v>
      </c>
    </row>
    <row r="1043" spans="1:20" x14ac:dyDescent="0.25">
      <c r="A1043">
        <v>530001</v>
      </c>
      <c r="B1043" t="s">
        <v>178</v>
      </c>
      <c r="C1043">
        <v>26</v>
      </c>
      <c r="D1043" t="s">
        <v>179</v>
      </c>
      <c r="E1043">
        <v>140</v>
      </c>
      <c r="F1043" t="s">
        <v>279</v>
      </c>
      <c r="G1043">
        <v>14495</v>
      </c>
      <c r="H1043" t="s">
        <v>1084</v>
      </c>
      <c r="I1043">
        <v>44</v>
      </c>
      <c r="J1043" t="s">
        <v>219</v>
      </c>
      <c r="K1043" s="21">
        <v>0</v>
      </c>
      <c r="L1043" s="21">
        <v>20181572</v>
      </c>
      <c r="M1043" s="21">
        <v>0</v>
      </c>
      <c r="N1043" s="21">
        <v>0</v>
      </c>
      <c r="O1043" s="21">
        <v>0</v>
      </c>
      <c r="P1043" s="22" t="e">
        <f>VLOOKUP(Tabela1[[#This Row],[cdsubacao]],LDO!$B$2:$D$115,3,0)</f>
        <v>#N/A</v>
      </c>
      <c r="Q1043" s="22" t="str">
        <f>CONCATENATE(Tabela1[[#This Row],[cdunidadegestora]]," - ",Tabela1[[#This Row],[nmunidadegestora]])</f>
        <v>530001 - Secretaria de Estado da Infraestrutura e Mobilidade</v>
      </c>
      <c r="R1043" s="22" t="str">
        <f>CONCATENATE(Tabela1[[#This Row],[cdfuncao]]," - ",Tabela1[[#This Row],[nmfuncao]])</f>
        <v>26 - Transporte</v>
      </c>
      <c r="S1043" s="23" t="e">
        <f>VLOOKUP(Tabela1[[#This Row],[cdsubacao]],LDO!$B$2:$E$115,4,0)</f>
        <v>#N/A</v>
      </c>
      <c r="T1043" s="23" t="str">
        <f>CONCATENATE(Tabela1[[#This Row],[cdprograma]]," - ",Tabela1[[#This Row],[nmprograma]])</f>
        <v>140 - Reabilitação e Aumento de Capacidade de Rodovias</v>
      </c>
    </row>
    <row r="1044" spans="1:20" x14ac:dyDescent="0.25">
      <c r="A1044">
        <v>450001</v>
      </c>
      <c r="B1044" t="s">
        <v>318</v>
      </c>
      <c r="C1044">
        <v>12</v>
      </c>
      <c r="D1044" t="s">
        <v>188</v>
      </c>
      <c r="E1044">
        <v>623</v>
      </c>
      <c r="F1044" t="s">
        <v>1085</v>
      </c>
      <c r="G1044">
        <v>11507</v>
      </c>
      <c r="H1044" t="s">
        <v>1086</v>
      </c>
      <c r="I1044">
        <v>33</v>
      </c>
      <c r="J1044" t="s">
        <v>160</v>
      </c>
      <c r="K1044" s="21">
        <v>100000000</v>
      </c>
      <c r="L1044" s="21">
        <v>108820695.22</v>
      </c>
      <c r="M1044" s="21">
        <v>108570539.42</v>
      </c>
      <c r="N1044" s="21">
        <v>108570539.42</v>
      </c>
      <c r="O1044" s="21">
        <v>108570539.42</v>
      </c>
      <c r="P1044" s="22" t="e">
        <f>VLOOKUP(Tabela1[[#This Row],[cdsubacao]],LDO!$B$2:$D$115,3,0)</f>
        <v>#N/A</v>
      </c>
      <c r="Q1044" s="22" t="str">
        <f>CONCATENATE(Tabela1[[#This Row],[cdunidadegestora]]," - ",Tabela1[[#This Row],[nmunidadegestora]])</f>
        <v>450001 - Secretaria de Estado da Educação</v>
      </c>
      <c r="R1044" s="22" t="str">
        <f>CONCATENATE(Tabela1[[#This Row],[cdfuncao]]," - ",Tabela1[[#This Row],[nmfuncao]])</f>
        <v>12 - Educação</v>
      </c>
      <c r="S1044" s="23" t="e">
        <f>VLOOKUP(Tabela1[[#This Row],[cdsubacao]],LDO!$B$2:$E$115,4,0)</f>
        <v>#N/A</v>
      </c>
      <c r="T1044" s="23" t="str">
        <f>CONCATENATE(Tabela1[[#This Row],[cdprograma]]," - ",Tabela1[[#This Row],[nmprograma]])</f>
        <v>623 - 2016: Autonomia de gestão escolar - SED; 2017, 2018, 2019, 2020: Gestão Democrática da Educação</v>
      </c>
    </row>
    <row r="1045" spans="1:20" x14ac:dyDescent="0.25">
      <c r="A1045">
        <v>450022</v>
      </c>
      <c r="B1045" t="s">
        <v>358</v>
      </c>
      <c r="C1045">
        <v>12</v>
      </c>
      <c r="D1045" t="s">
        <v>188</v>
      </c>
      <c r="E1045">
        <v>630</v>
      </c>
      <c r="F1045" t="s">
        <v>359</v>
      </c>
      <c r="G1045">
        <v>5311</v>
      </c>
      <c r="H1045" t="s">
        <v>1087</v>
      </c>
      <c r="I1045">
        <v>44</v>
      </c>
      <c r="J1045" t="s">
        <v>219</v>
      </c>
      <c r="K1045" s="21">
        <v>1700000</v>
      </c>
      <c r="L1045" s="21">
        <v>17008995.140000001</v>
      </c>
      <c r="M1045" s="21">
        <v>16565328.1</v>
      </c>
      <c r="N1045" s="21">
        <v>12790424.73</v>
      </c>
      <c r="O1045" s="21">
        <v>12790424.73</v>
      </c>
      <c r="P1045" s="22" t="e">
        <f>VLOOKUP(Tabela1[[#This Row],[cdsubacao]],LDO!$B$2:$D$115,3,0)</f>
        <v>#N/A</v>
      </c>
      <c r="Q1045" s="22" t="str">
        <f>CONCATENATE(Tabela1[[#This Row],[cdunidadegestora]]," - ",Tabela1[[#This Row],[nmunidadegestora]])</f>
        <v>450022 - Fundação Universidade do Estado de Santa Catarina</v>
      </c>
      <c r="R1045" s="22" t="str">
        <f>CONCATENATE(Tabela1[[#This Row],[cdfuncao]]," - ",Tabela1[[#This Row],[nmfuncao]])</f>
        <v>12 - Educação</v>
      </c>
      <c r="S1045" s="23" t="e">
        <f>VLOOKUP(Tabela1[[#This Row],[cdsubacao]],LDO!$B$2:$E$115,4,0)</f>
        <v>#N/A</v>
      </c>
      <c r="T1045" s="23" t="str">
        <f>CONCATENATE(Tabela1[[#This Row],[cdprograma]]," - ",Tabela1[[#This Row],[nmprograma]])</f>
        <v>630 - Gestão do Ensino Superior</v>
      </c>
    </row>
    <row r="1046" spans="1:20" x14ac:dyDescent="0.25">
      <c r="A1046">
        <v>480091</v>
      </c>
      <c r="B1046" t="s">
        <v>157</v>
      </c>
      <c r="C1046">
        <v>10</v>
      </c>
      <c r="D1046" t="s">
        <v>158</v>
      </c>
      <c r="E1046">
        <v>400</v>
      </c>
      <c r="F1046" t="s">
        <v>166</v>
      </c>
      <c r="G1046">
        <v>11478</v>
      </c>
      <c r="H1046" t="s">
        <v>642</v>
      </c>
      <c r="I1046">
        <v>33</v>
      </c>
      <c r="J1046" t="s">
        <v>160</v>
      </c>
      <c r="K1046" s="21">
        <v>261390000</v>
      </c>
      <c r="L1046" s="21">
        <v>329020153.54000002</v>
      </c>
      <c r="M1046" s="21">
        <v>310748715.64999998</v>
      </c>
      <c r="N1046" s="21">
        <v>283158179.99000001</v>
      </c>
      <c r="O1046" s="21">
        <v>218385393.84999999</v>
      </c>
      <c r="P1046" s="22" t="e">
        <f>VLOOKUP(Tabela1[[#This Row],[cdsubacao]],LDO!$B$2:$D$115,3,0)</f>
        <v>#N/A</v>
      </c>
      <c r="Q1046" s="22" t="str">
        <f>CONCATENATE(Tabela1[[#This Row],[cdunidadegestora]]," - ",Tabela1[[#This Row],[nmunidadegestora]])</f>
        <v>480091 - Fundo Estadual de Saúde</v>
      </c>
      <c r="R1046" s="22" t="str">
        <f>CONCATENATE(Tabela1[[#This Row],[cdfuncao]]," - ",Tabela1[[#This Row],[nmfuncao]])</f>
        <v>10 - Saúde</v>
      </c>
      <c r="S1046" s="23" t="e">
        <f>VLOOKUP(Tabela1[[#This Row],[cdsubacao]],LDO!$B$2:$E$115,4,0)</f>
        <v>#N/A</v>
      </c>
      <c r="T1046" s="23" t="str">
        <f>CONCATENATE(Tabela1[[#This Row],[cdprograma]]," - ",Tabela1[[#This Row],[nmprograma]])</f>
        <v>400 - Gestão do SUS</v>
      </c>
    </row>
    <row r="1047" spans="1:20" x14ac:dyDescent="0.25">
      <c r="A1047">
        <v>480091</v>
      </c>
      <c r="B1047" t="s">
        <v>157</v>
      </c>
      <c r="C1047">
        <v>10</v>
      </c>
      <c r="D1047" t="s">
        <v>158</v>
      </c>
      <c r="E1047">
        <v>400</v>
      </c>
      <c r="F1047" t="s">
        <v>166</v>
      </c>
      <c r="G1047">
        <v>11443</v>
      </c>
      <c r="H1047" t="s">
        <v>1088</v>
      </c>
      <c r="I1047">
        <v>33</v>
      </c>
      <c r="J1047" t="s">
        <v>160</v>
      </c>
      <c r="K1047" s="21">
        <v>750000</v>
      </c>
      <c r="L1047" s="21">
        <v>606037.91</v>
      </c>
      <c r="M1047" s="21">
        <v>384698</v>
      </c>
      <c r="N1047" s="21">
        <v>384697.56</v>
      </c>
      <c r="O1047" s="21">
        <v>381753.77</v>
      </c>
      <c r="P1047" s="22" t="e">
        <f>VLOOKUP(Tabela1[[#This Row],[cdsubacao]],LDO!$B$2:$D$115,3,0)</f>
        <v>#N/A</v>
      </c>
      <c r="Q1047" s="22" t="str">
        <f>CONCATENATE(Tabela1[[#This Row],[cdunidadegestora]]," - ",Tabela1[[#This Row],[nmunidadegestora]])</f>
        <v>480091 - Fundo Estadual de Saúde</v>
      </c>
      <c r="R1047" s="22" t="str">
        <f>CONCATENATE(Tabela1[[#This Row],[cdfuncao]]," - ",Tabela1[[#This Row],[nmfuncao]])</f>
        <v>10 - Saúde</v>
      </c>
      <c r="S1047" s="23" t="e">
        <f>VLOOKUP(Tabela1[[#This Row],[cdsubacao]],LDO!$B$2:$E$115,4,0)</f>
        <v>#N/A</v>
      </c>
      <c r="T1047" s="23" t="str">
        <f>CONCATENATE(Tabela1[[#This Row],[cdprograma]]," - ",Tabela1[[#This Row],[nmprograma]])</f>
        <v>400 - Gestão do SUS</v>
      </c>
    </row>
    <row r="1048" spans="1:20" x14ac:dyDescent="0.25">
      <c r="A1048">
        <v>450001</v>
      </c>
      <c r="B1048" t="s">
        <v>318</v>
      </c>
      <c r="C1048">
        <v>12</v>
      </c>
      <c r="D1048" t="s">
        <v>188</v>
      </c>
      <c r="E1048">
        <v>610</v>
      </c>
      <c r="F1048" t="s">
        <v>189</v>
      </c>
      <c r="G1048">
        <v>11567</v>
      </c>
      <c r="H1048" t="s">
        <v>950</v>
      </c>
      <c r="I1048">
        <v>33</v>
      </c>
      <c r="J1048" t="s">
        <v>160</v>
      </c>
      <c r="K1048" s="21">
        <v>13000000</v>
      </c>
      <c r="L1048" s="21">
        <v>123753291.56</v>
      </c>
      <c r="M1048" s="21">
        <v>123669291.13</v>
      </c>
      <c r="N1048" s="21">
        <v>121487909.04000001</v>
      </c>
      <c r="O1048" s="21">
        <v>121487909.04000001</v>
      </c>
      <c r="P1048" s="22" t="e">
        <f>VLOOKUP(Tabela1[[#This Row],[cdsubacao]],LDO!$B$2:$D$115,3,0)</f>
        <v>#N/A</v>
      </c>
      <c r="Q1048" s="22" t="str">
        <f>CONCATENATE(Tabela1[[#This Row],[cdunidadegestora]]," - ",Tabela1[[#This Row],[nmunidadegestora]])</f>
        <v>450001 - Secretaria de Estado da Educação</v>
      </c>
      <c r="R1048" s="22" t="str">
        <f>CONCATENATE(Tabela1[[#This Row],[cdfuncao]]," - ",Tabela1[[#This Row],[nmfuncao]])</f>
        <v>12 - Educação</v>
      </c>
      <c r="S1048" s="23" t="e">
        <f>VLOOKUP(Tabela1[[#This Row],[cdsubacao]],LDO!$B$2:$E$115,4,0)</f>
        <v>#N/A</v>
      </c>
      <c r="T1048" s="23" t="str">
        <f>CONCATENATE(Tabela1[[#This Row],[cdprograma]]," - ",Tabela1[[#This Row],[nmprograma]])</f>
        <v>610 - Educação Básica com Qualidade e Equidade</v>
      </c>
    </row>
    <row r="1049" spans="1:20" x14ac:dyDescent="0.25">
      <c r="A1049">
        <v>270025</v>
      </c>
      <c r="B1049" t="s">
        <v>430</v>
      </c>
      <c r="C1049">
        <v>14</v>
      </c>
      <c r="D1049" t="s">
        <v>216</v>
      </c>
      <c r="E1049">
        <v>211</v>
      </c>
      <c r="F1049" t="s">
        <v>1089</v>
      </c>
      <c r="G1049">
        <v>14109</v>
      </c>
      <c r="H1049" t="s">
        <v>1090</v>
      </c>
      <c r="I1049">
        <v>33</v>
      </c>
      <c r="J1049" t="s">
        <v>160</v>
      </c>
      <c r="K1049" s="21">
        <v>3969000</v>
      </c>
      <c r="L1049" s="21">
        <v>4184461</v>
      </c>
      <c r="M1049" s="21">
        <v>957824.74</v>
      </c>
      <c r="N1049" s="21">
        <v>936763.47</v>
      </c>
      <c r="O1049" s="21">
        <v>936763.47</v>
      </c>
      <c r="P1049" s="22" t="e">
        <f>VLOOKUP(Tabela1[[#This Row],[cdsubacao]],LDO!$B$2:$D$115,3,0)</f>
        <v>#N/A</v>
      </c>
      <c r="Q1049" s="22" t="str">
        <f>CONCATENATE(Tabela1[[#This Row],[cdunidadegestora]]," - ",Tabela1[[#This Row],[nmunidadegestora]])</f>
        <v>270025 - Instituto de Metrologia de Santa Catarina</v>
      </c>
      <c r="R1049" s="22" t="str">
        <f>CONCATENATE(Tabela1[[#This Row],[cdfuncao]]," - ",Tabela1[[#This Row],[nmfuncao]])</f>
        <v>14 - Direitos da Cidadania</v>
      </c>
      <c r="S1049" s="23" t="e">
        <f>VLOOKUP(Tabela1[[#This Row],[cdsubacao]],LDO!$B$2:$E$115,4,0)</f>
        <v>#N/A</v>
      </c>
      <c r="T1049" s="23" t="str">
        <f>CONCATENATE(Tabela1[[#This Row],[cdprograma]]," - ",Tabela1[[#This Row],[nmprograma]])</f>
        <v>211 - Metrologia e Qualidade de Produtos e Serviços</v>
      </c>
    </row>
    <row r="1050" spans="1:20" x14ac:dyDescent="0.25">
      <c r="A1050">
        <v>410062</v>
      </c>
      <c r="B1050" t="s">
        <v>213</v>
      </c>
      <c r="C1050">
        <v>12</v>
      </c>
      <c r="D1050" t="s">
        <v>188</v>
      </c>
      <c r="E1050">
        <v>625</v>
      </c>
      <c r="F1050" t="s">
        <v>196</v>
      </c>
      <c r="G1050">
        <v>13949</v>
      </c>
      <c r="H1050" t="s">
        <v>214</v>
      </c>
      <c r="I1050">
        <v>33</v>
      </c>
      <c r="J1050" t="s">
        <v>160</v>
      </c>
      <c r="K1050" s="21">
        <v>181236</v>
      </c>
      <c r="L1050" s="21">
        <v>56579.19</v>
      </c>
      <c r="M1050" s="21">
        <v>56579.19</v>
      </c>
      <c r="N1050" s="21">
        <v>56579.19</v>
      </c>
      <c r="O1050" s="21">
        <v>56579.19</v>
      </c>
      <c r="P1050" s="22" t="e">
        <f>VLOOKUP(Tabela1[[#This Row],[cdsubacao]],LDO!$B$2:$D$115,3,0)</f>
        <v>#N/A</v>
      </c>
      <c r="Q1050" s="22" t="str">
        <f>CONCATENATE(Tabela1[[#This Row],[cdunidadegestora]]," - ",Tabela1[[#This Row],[nmunidadegestora]])</f>
        <v>410062 - Agência de Desenvolvimento Regional de Lages</v>
      </c>
      <c r="R1050" s="22" t="str">
        <f>CONCATENATE(Tabela1[[#This Row],[cdfuncao]]," - ",Tabela1[[#This Row],[nmfuncao]])</f>
        <v>12 - Educação</v>
      </c>
      <c r="S1050" s="23" t="e">
        <f>VLOOKUP(Tabela1[[#This Row],[cdsubacao]],LDO!$B$2:$E$115,4,0)</f>
        <v>#N/A</v>
      </c>
      <c r="T1050" s="23" t="str">
        <f>CONCATENATE(Tabela1[[#This Row],[cdprograma]]," - ",Tabela1[[#This Row],[nmprograma]])</f>
        <v>625 - Valorização dos Profissionais da Educação</v>
      </c>
    </row>
    <row r="1051" spans="1:20" x14ac:dyDescent="0.25">
      <c r="A1051">
        <v>530001</v>
      </c>
      <c r="B1051" t="s">
        <v>178</v>
      </c>
      <c r="C1051">
        <v>26</v>
      </c>
      <c r="D1051" t="s">
        <v>179</v>
      </c>
      <c r="E1051">
        <v>850</v>
      </c>
      <c r="F1051" t="s">
        <v>163</v>
      </c>
      <c r="G1051">
        <v>1217</v>
      </c>
      <c r="H1051" t="s">
        <v>967</v>
      </c>
      <c r="I1051">
        <v>33</v>
      </c>
      <c r="J1051" t="s">
        <v>160</v>
      </c>
      <c r="K1051" s="21">
        <v>853153</v>
      </c>
      <c r="L1051" s="21">
        <v>5375655.4199999999</v>
      </c>
      <c r="M1051" s="21">
        <v>4926112</v>
      </c>
      <c r="N1051" s="21">
        <v>4926112</v>
      </c>
      <c r="O1051" s="21">
        <v>4332663.1399999997</v>
      </c>
      <c r="P1051" s="22" t="e">
        <f>VLOOKUP(Tabela1[[#This Row],[cdsubacao]],LDO!$B$2:$D$115,3,0)</f>
        <v>#N/A</v>
      </c>
      <c r="Q1051" s="22" t="str">
        <f>CONCATENATE(Tabela1[[#This Row],[cdunidadegestora]]," - ",Tabela1[[#This Row],[nmunidadegestora]])</f>
        <v>530001 - Secretaria de Estado da Infraestrutura e Mobilidade</v>
      </c>
      <c r="R1051" s="22" t="str">
        <f>CONCATENATE(Tabela1[[#This Row],[cdfuncao]]," - ",Tabela1[[#This Row],[nmfuncao]])</f>
        <v>26 - Transporte</v>
      </c>
      <c r="S1051" s="23" t="e">
        <f>VLOOKUP(Tabela1[[#This Row],[cdsubacao]],LDO!$B$2:$E$115,4,0)</f>
        <v>#N/A</v>
      </c>
      <c r="T105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052" spans="1:20" x14ac:dyDescent="0.25">
      <c r="A1052">
        <v>520030</v>
      </c>
      <c r="B1052" t="s">
        <v>403</v>
      </c>
      <c r="C1052">
        <v>4</v>
      </c>
      <c r="D1052" t="s">
        <v>169</v>
      </c>
      <c r="E1052">
        <v>850</v>
      </c>
      <c r="F1052" t="s">
        <v>163</v>
      </c>
      <c r="G1052">
        <v>10935</v>
      </c>
      <c r="H1052" t="s">
        <v>1057</v>
      </c>
      <c r="I1052">
        <v>31</v>
      </c>
      <c r="J1052" t="s">
        <v>165</v>
      </c>
      <c r="K1052" s="21">
        <v>2146148</v>
      </c>
      <c r="L1052" s="21">
        <v>2767024.72</v>
      </c>
      <c r="M1052" s="21">
        <v>2766243.68</v>
      </c>
      <c r="N1052" s="21">
        <v>2763671.17</v>
      </c>
      <c r="O1052" s="21">
        <v>2763502.91</v>
      </c>
      <c r="P1052" s="22" t="e">
        <f>VLOOKUP(Tabela1[[#This Row],[cdsubacao]],LDO!$B$2:$D$115,3,0)</f>
        <v>#N/A</v>
      </c>
      <c r="Q1052" s="22" t="str">
        <f>CONCATENATE(Tabela1[[#This Row],[cdunidadegestora]]," - ",Tabela1[[#This Row],[nmunidadegestora]])</f>
        <v>520030 - Fundação Escola de Governo - ENA</v>
      </c>
      <c r="R1052" s="22" t="str">
        <f>CONCATENATE(Tabela1[[#This Row],[cdfuncao]]," - ",Tabela1[[#This Row],[nmfuncao]])</f>
        <v>4 - Administração</v>
      </c>
      <c r="S1052" s="23" t="e">
        <f>VLOOKUP(Tabela1[[#This Row],[cdsubacao]],LDO!$B$2:$E$115,4,0)</f>
        <v>#N/A</v>
      </c>
      <c r="T105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053" spans="1:20" x14ac:dyDescent="0.25">
      <c r="A1053">
        <v>450022</v>
      </c>
      <c r="B1053" t="s">
        <v>358</v>
      </c>
      <c r="C1053">
        <v>12</v>
      </c>
      <c r="D1053" t="s">
        <v>188</v>
      </c>
      <c r="E1053">
        <v>630</v>
      </c>
      <c r="F1053" t="s">
        <v>359</v>
      </c>
      <c r="G1053">
        <v>12757</v>
      </c>
      <c r="H1053" t="s">
        <v>1091</v>
      </c>
      <c r="I1053">
        <v>33</v>
      </c>
      <c r="J1053" t="s">
        <v>160</v>
      </c>
      <c r="K1053" s="21">
        <v>2327000</v>
      </c>
      <c r="L1053" s="21">
        <v>2478859.27</v>
      </c>
      <c r="M1053" s="21">
        <v>1590434.3</v>
      </c>
      <c r="N1053" s="21">
        <v>1285829.79</v>
      </c>
      <c r="O1053" s="21">
        <v>1285829.79</v>
      </c>
      <c r="P1053" s="22" t="e">
        <f>VLOOKUP(Tabela1[[#This Row],[cdsubacao]],LDO!$B$2:$D$115,3,0)</f>
        <v>#N/A</v>
      </c>
      <c r="Q1053" s="22" t="str">
        <f>CONCATENATE(Tabela1[[#This Row],[cdunidadegestora]]," - ",Tabela1[[#This Row],[nmunidadegestora]])</f>
        <v>450022 - Fundação Universidade do Estado de Santa Catarina</v>
      </c>
      <c r="R1053" s="22" t="str">
        <f>CONCATENATE(Tabela1[[#This Row],[cdfuncao]]," - ",Tabela1[[#This Row],[nmfuncao]])</f>
        <v>12 - Educação</v>
      </c>
      <c r="S1053" s="23" t="e">
        <f>VLOOKUP(Tabela1[[#This Row],[cdsubacao]],LDO!$B$2:$E$115,4,0)</f>
        <v>#N/A</v>
      </c>
      <c r="T1053" s="23" t="str">
        <f>CONCATENATE(Tabela1[[#This Row],[cdprograma]]," - ",Tabela1[[#This Row],[nmprograma]])</f>
        <v>630 - Gestão do Ensino Superior</v>
      </c>
    </row>
    <row r="1054" spans="1:20" x14ac:dyDescent="0.25">
      <c r="A1054">
        <v>410038</v>
      </c>
      <c r="B1054" t="s">
        <v>273</v>
      </c>
      <c r="C1054">
        <v>4</v>
      </c>
      <c r="D1054" t="s">
        <v>169</v>
      </c>
      <c r="E1054">
        <v>850</v>
      </c>
      <c r="F1054" t="s">
        <v>163</v>
      </c>
      <c r="G1054">
        <v>13633</v>
      </c>
      <c r="H1054" t="s">
        <v>1092</v>
      </c>
      <c r="I1054">
        <v>31</v>
      </c>
      <c r="J1054" t="s">
        <v>165</v>
      </c>
      <c r="K1054" s="21">
        <v>1445000</v>
      </c>
      <c r="L1054" s="21">
        <v>1165218.03</v>
      </c>
      <c r="M1054" s="21">
        <v>1165218.03</v>
      </c>
      <c r="N1054" s="21">
        <v>1165218.03</v>
      </c>
      <c r="O1054" s="21">
        <v>1165218.03</v>
      </c>
      <c r="P1054" s="22" t="e">
        <f>VLOOKUP(Tabela1[[#This Row],[cdsubacao]],LDO!$B$2:$D$115,3,0)</f>
        <v>#N/A</v>
      </c>
      <c r="Q1054" s="22" t="str">
        <f>CONCATENATE(Tabela1[[#This Row],[cdunidadegestora]]," - ",Tabela1[[#This Row],[nmunidadegestora]])</f>
        <v>410038 - Agência de Desenvolvimento Regional de Maravilha</v>
      </c>
      <c r="R1054" s="22" t="str">
        <f>CONCATENATE(Tabela1[[#This Row],[cdfuncao]]," - ",Tabela1[[#This Row],[nmfuncao]])</f>
        <v>4 - Administração</v>
      </c>
      <c r="S1054" s="23" t="e">
        <f>VLOOKUP(Tabela1[[#This Row],[cdsubacao]],LDO!$B$2:$E$115,4,0)</f>
        <v>#N/A</v>
      </c>
      <c r="T105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055" spans="1:20" x14ac:dyDescent="0.25">
      <c r="A1055">
        <v>520002</v>
      </c>
      <c r="B1055" t="s">
        <v>171</v>
      </c>
      <c r="C1055">
        <v>28</v>
      </c>
      <c r="D1055" t="s">
        <v>172</v>
      </c>
      <c r="E1055">
        <v>990</v>
      </c>
      <c r="F1055" t="s">
        <v>172</v>
      </c>
      <c r="G1055">
        <v>3368</v>
      </c>
      <c r="H1055" t="s">
        <v>1093</v>
      </c>
      <c r="I1055">
        <v>32</v>
      </c>
      <c r="J1055" t="s">
        <v>581</v>
      </c>
      <c r="K1055" s="21">
        <v>144311085</v>
      </c>
      <c r="L1055" s="21">
        <v>152247095.75999999</v>
      </c>
      <c r="M1055" s="21">
        <v>141159034.31</v>
      </c>
      <c r="N1055" s="21">
        <v>141159034.31</v>
      </c>
      <c r="O1055" s="21">
        <v>141159034.31</v>
      </c>
      <c r="P1055" s="22" t="e">
        <f>VLOOKUP(Tabela1[[#This Row],[cdsubacao]],LDO!$B$2:$D$115,3,0)</f>
        <v>#N/A</v>
      </c>
      <c r="Q1055" s="22" t="str">
        <f>CONCATENATE(Tabela1[[#This Row],[cdunidadegestora]]," - ",Tabela1[[#This Row],[nmunidadegestora]])</f>
        <v>520002 - Encargos Gerais do Estado</v>
      </c>
      <c r="R1055" s="22" t="str">
        <f>CONCATENATE(Tabela1[[#This Row],[cdfuncao]]," - ",Tabela1[[#This Row],[nmfuncao]])</f>
        <v>28 - Encargos Especiais</v>
      </c>
      <c r="S1055" s="23" t="e">
        <f>VLOOKUP(Tabela1[[#This Row],[cdsubacao]],LDO!$B$2:$E$115,4,0)</f>
        <v>#N/A</v>
      </c>
      <c r="T1055" s="23" t="str">
        <f>CONCATENATE(Tabela1[[#This Row],[cdprograma]]," - ",Tabela1[[#This Row],[nmprograma]])</f>
        <v>990 - Encargos Especiais</v>
      </c>
    </row>
    <row r="1056" spans="1:20" x14ac:dyDescent="0.25">
      <c r="A1056">
        <v>480091</v>
      </c>
      <c r="B1056" t="s">
        <v>157</v>
      </c>
      <c r="C1056">
        <v>10</v>
      </c>
      <c r="D1056" t="s">
        <v>158</v>
      </c>
      <c r="E1056">
        <v>430</v>
      </c>
      <c r="F1056" t="s">
        <v>159</v>
      </c>
      <c r="G1056">
        <v>5859</v>
      </c>
      <c r="H1056" t="s">
        <v>1094</v>
      </c>
      <c r="I1056">
        <v>33</v>
      </c>
      <c r="J1056" t="s">
        <v>160</v>
      </c>
      <c r="K1056" s="21">
        <v>12000000</v>
      </c>
      <c r="L1056" s="21">
        <v>7000000</v>
      </c>
      <c r="M1056" s="21">
        <v>7000000</v>
      </c>
      <c r="N1056" s="21">
        <v>7000000</v>
      </c>
      <c r="O1056" s="21">
        <v>7000000</v>
      </c>
      <c r="P1056" s="22" t="e">
        <f>VLOOKUP(Tabela1[[#This Row],[cdsubacao]],LDO!$B$2:$D$115,3,0)</f>
        <v>#N/A</v>
      </c>
      <c r="Q1056" s="22" t="str">
        <f>CONCATENATE(Tabela1[[#This Row],[cdunidadegestora]]," - ",Tabela1[[#This Row],[nmunidadegestora]])</f>
        <v>480091 - Fundo Estadual de Saúde</v>
      </c>
      <c r="R1056" s="22" t="str">
        <f>CONCATENATE(Tabela1[[#This Row],[cdfuncao]]," - ",Tabela1[[#This Row],[nmfuncao]])</f>
        <v>10 - Saúde</v>
      </c>
      <c r="S1056" s="23" t="e">
        <f>VLOOKUP(Tabela1[[#This Row],[cdsubacao]],LDO!$B$2:$E$115,4,0)</f>
        <v>#N/A</v>
      </c>
      <c r="T1056" s="23" t="str">
        <f>CONCATENATE(Tabela1[[#This Row],[cdprograma]]," - ",Tabela1[[#This Row],[nmprograma]])</f>
        <v>430 - Atenção de Média e Alta Complexidade Ambulatorial e Hospitalar</v>
      </c>
    </row>
    <row r="1057" spans="1:20" x14ac:dyDescent="0.25">
      <c r="A1057">
        <v>450001</v>
      </c>
      <c r="B1057" t="s">
        <v>318</v>
      </c>
      <c r="C1057">
        <v>12</v>
      </c>
      <c r="D1057" t="s">
        <v>188</v>
      </c>
      <c r="E1057">
        <v>610</v>
      </c>
      <c r="F1057" t="s">
        <v>189</v>
      </c>
      <c r="G1057">
        <v>11490</v>
      </c>
      <c r="H1057" t="s">
        <v>231</v>
      </c>
      <c r="I1057">
        <v>44</v>
      </c>
      <c r="J1057" t="s">
        <v>219</v>
      </c>
      <c r="K1057" s="21">
        <v>49123557</v>
      </c>
      <c r="L1057" s="21">
        <v>52204842.700000003</v>
      </c>
      <c r="M1057" s="21">
        <v>17762180.140000001</v>
      </c>
      <c r="N1057" s="21">
        <v>12317087.91</v>
      </c>
      <c r="O1057" s="21">
        <v>12317087.91</v>
      </c>
      <c r="P1057" s="22" t="e">
        <f>VLOOKUP(Tabela1[[#This Row],[cdsubacao]],LDO!$B$2:$D$115,3,0)</f>
        <v>#N/A</v>
      </c>
      <c r="Q1057" s="22" t="str">
        <f>CONCATENATE(Tabela1[[#This Row],[cdunidadegestora]]," - ",Tabela1[[#This Row],[nmunidadegestora]])</f>
        <v>450001 - Secretaria de Estado da Educação</v>
      </c>
      <c r="R1057" s="22" t="str">
        <f>CONCATENATE(Tabela1[[#This Row],[cdfuncao]]," - ",Tabela1[[#This Row],[nmfuncao]])</f>
        <v>12 - Educação</v>
      </c>
      <c r="S1057" s="23" t="e">
        <f>VLOOKUP(Tabela1[[#This Row],[cdsubacao]],LDO!$B$2:$E$115,4,0)</f>
        <v>#N/A</v>
      </c>
      <c r="T1057" s="23" t="str">
        <f>CONCATENATE(Tabela1[[#This Row],[cdprograma]]," - ",Tabela1[[#This Row],[nmprograma]])</f>
        <v>610 - Educação Básica com Qualidade e Equidade</v>
      </c>
    </row>
    <row r="1058" spans="1:20" x14ac:dyDescent="0.25">
      <c r="A1058">
        <v>270029</v>
      </c>
      <c r="B1058" t="s">
        <v>755</v>
      </c>
      <c r="C1058">
        <v>26</v>
      </c>
      <c r="D1058" t="s">
        <v>179</v>
      </c>
      <c r="E1058">
        <v>115</v>
      </c>
      <c r="F1058" t="s">
        <v>275</v>
      </c>
      <c r="G1058">
        <v>14276</v>
      </c>
      <c r="H1058" t="s">
        <v>904</v>
      </c>
      <c r="I1058">
        <v>33</v>
      </c>
      <c r="J1058" t="s">
        <v>160</v>
      </c>
      <c r="K1058" s="21">
        <v>0</v>
      </c>
      <c r="L1058" s="21">
        <v>39000</v>
      </c>
      <c r="M1058" s="21">
        <v>33070</v>
      </c>
      <c r="N1058" s="21">
        <v>15490</v>
      </c>
      <c r="O1058" s="21">
        <v>15490</v>
      </c>
      <c r="P1058" s="22" t="e">
        <f>VLOOKUP(Tabela1[[#This Row],[cdsubacao]],LDO!$B$2:$D$115,3,0)</f>
        <v>#N/A</v>
      </c>
      <c r="Q1058" s="22" t="str">
        <f>CONCATENATE(Tabela1[[#This Row],[cdunidadegestora]]," - ",Tabela1[[#This Row],[nmunidadegestora]])</f>
        <v>270029 - Agência de Regulação de Serviços Públicos de Santa Catarina - Aresc</v>
      </c>
      <c r="R1058" s="22" t="str">
        <f>CONCATENATE(Tabela1[[#This Row],[cdfuncao]]," - ",Tabela1[[#This Row],[nmfuncao]])</f>
        <v>26 - Transporte</v>
      </c>
      <c r="S1058" s="23" t="e">
        <f>VLOOKUP(Tabela1[[#This Row],[cdsubacao]],LDO!$B$2:$E$115,4,0)</f>
        <v>#N/A</v>
      </c>
      <c r="T1058" s="23" t="str">
        <f>CONCATENATE(Tabela1[[#This Row],[cdprograma]]," - ",Tabela1[[#This Row],[nmprograma]])</f>
        <v>115 - Gestão do Sistema de Transporte Intermunicipal de Pessoas</v>
      </c>
    </row>
    <row r="1059" spans="1:20" x14ac:dyDescent="0.25">
      <c r="A1059">
        <v>450001</v>
      </c>
      <c r="B1059" t="s">
        <v>318</v>
      </c>
      <c r="C1059">
        <v>12</v>
      </c>
      <c r="D1059" t="s">
        <v>188</v>
      </c>
      <c r="E1059">
        <v>610</v>
      </c>
      <c r="F1059" t="s">
        <v>189</v>
      </c>
      <c r="G1059">
        <v>14150</v>
      </c>
      <c r="H1059" t="s">
        <v>519</v>
      </c>
      <c r="I1059">
        <v>44</v>
      </c>
      <c r="J1059" t="s">
        <v>219</v>
      </c>
      <c r="K1059" s="21">
        <v>287870</v>
      </c>
      <c r="L1059" s="21">
        <v>91585.78</v>
      </c>
      <c r="M1059" s="21">
        <v>91585.78</v>
      </c>
      <c r="N1059" s="21">
        <v>91585.78</v>
      </c>
      <c r="O1059" s="21">
        <v>91585.78</v>
      </c>
      <c r="P1059" s="22" t="e">
        <f>VLOOKUP(Tabela1[[#This Row],[cdsubacao]],LDO!$B$2:$D$115,3,0)</f>
        <v>#N/A</v>
      </c>
      <c r="Q1059" s="22" t="str">
        <f>CONCATENATE(Tabela1[[#This Row],[cdunidadegestora]]," - ",Tabela1[[#This Row],[nmunidadegestora]])</f>
        <v>450001 - Secretaria de Estado da Educação</v>
      </c>
      <c r="R1059" s="22" t="str">
        <f>CONCATENATE(Tabela1[[#This Row],[cdfuncao]]," - ",Tabela1[[#This Row],[nmfuncao]])</f>
        <v>12 - Educação</v>
      </c>
      <c r="S1059" s="23" t="e">
        <f>VLOOKUP(Tabela1[[#This Row],[cdsubacao]],LDO!$B$2:$E$115,4,0)</f>
        <v>#N/A</v>
      </c>
      <c r="T1059" s="23" t="str">
        <f>CONCATENATE(Tabela1[[#This Row],[cdprograma]]," - ",Tabela1[[#This Row],[nmprograma]])</f>
        <v>610 - Educação Básica com Qualidade e Equidade</v>
      </c>
    </row>
    <row r="1060" spans="1:20" x14ac:dyDescent="0.25">
      <c r="A1060">
        <v>410058</v>
      </c>
      <c r="B1060" t="s">
        <v>243</v>
      </c>
      <c r="C1060">
        <v>10</v>
      </c>
      <c r="D1060" t="s">
        <v>158</v>
      </c>
      <c r="E1060">
        <v>430</v>
      </c>
      <c r="F1060" t="s">
        <v>159</v>
      </c>
      <c r="G1060">
        <v>5429</v>
      </c>
      <c r="H1060" t="s">
        <v>1095</v>
      </c>
      <c r="I1060">
        <v>33</v>
      </c>
      <c r="J1060" t="s">
        <v>160</v>
      </c>
      <c r="K1060" s="21">
        <v>0</v>
      </c>
      <c r="L1060" s="21">
        <v>517673.72</v>
      </c>
      <c r="M1060" s="21">
        <v>517673.72</v>
      </c>
      <c r="N1060" s="21">
        <v>517673.72</v>
      </c>
      <c r="O1060" s="21">
        <v>517673.72</v>
      </c>
      <c r="P1060" s="22" t="e">
        <f>VLOOKUP(Tabela1[[#This Row],[cdsubacao]],LDO!$B$2:$D$115,3,0)</f>
        <v>#N/A</v>
      </c>
      <c r="Q1060" s="22" t="str">
        <f>CONCATENATE(Tabela1[[#This Row],[cdunidadegestora]]," - ",Tabela1[[#This Row],[nmunidadegestora]])</f>
        <v>410058 - Agência de Desenvolvimento Regional de Joinville</v>
      </c>
      <c r="R1060" s="22" t="str">
        <f>CONCATENATE(Tabela1[[#This Row],[cdfuncao]]," - ",Tabela1[[#This Row],[nmfuncao]])</f>
        <v>10 - Saúde</v>
      </c>
      <c r="S1060" s="23" t="e">
        <f>VLOOKUP(Tabela1[[#This Row],[cdsubacao]],LDO!$B$2:$E$115,4,0)</f>
        <v>#N/A</v>
      </c>
      <c r="T1060" s="23" t="str">
        <f>CONCATENATE(Tabela1[[#This Row],[cdprograma]]," - ",Tabela1[[#This Row],[nmprograma]])</f>
        <v>430 - Atenção de Média e Alta Complexidade Ambulatorial e Hospitalar</v>
      </c>
    </row>
    <row r="1061" spans="1:20" x14ac:dyDescent="0.25">
      <c r="A1061">
        <v>410039</v>
      </c>
      <c r="B1061" t="s">
        <v>498</v>
      </c>
      <c r="C1061">
        <v>12</v>
      </c>
      <c r="D1061" t="s">
        <v>188</v>
      </c>
      <c r="E1061">
        <v>625</v>
      </c>
      <c r="F1061" t="s">
        <v>196</v>
      </c>
      <c r="G1061">
        <v>13668</v>
      </c>
      <c r="H1061" t="s">
        <v>867</v>
      </c>
      <c r="I1061">
        <v>31</v>
      </c>
      <c r="J1061" t="s">
        <v>165</v>
      </c>
      <c r="K1061" s="21">
        <v>4697010</v>
      </c>
      <c r="L1061" s="21">
        <v>729788.69</v>
      </c>
      <c r="M1061" s="21">
        <v>729788.69</v>
      </c>
      <c r="N1061" s="21">
        <v>729788.69</v>
      </c>
      <c r="O1061" s="21">
        <v>729788.69</v>
      </c>
      <c r="P1061" s="22" t="e">
        <f>VLOOKUP(Tabela1[[#This Row],[cdsubacao]],LDO!$B$2:$D$115,3,0)</f>
        <v>#N/A</v>
      </c>
      <c r="Q1061" s="22" t="str">
        <f>CONCATENATE(Tabela1[[#This Row],[cdunidadegestora]]," - ",Tabela1[[#This Row],[nmunidadegestora]])</f>
        <v>410039 - Agência de Desenvolvimento Regional de São Lourenço do Oeste</v>
      </c>
      <c r="R1061" s="22" t="str">
        <f>CONCATENATE(Tabela1[[#This Row],[cdfuncao]]," - ",Tabela1[[#This Row],[nmfuncao]])</f>
        <v>12 - Educação</v>
      </c>
      <c r="S1061" s="23" t="e">
        <f>VLOOKUP(Tabela1[[#This Row],[cdsubacao]],LDO!$B$2:$E$115,4,0)</f>
        <v>#N/A</v>
      </c>
      <c r="T1061" s="23" t="str">
        <f>CONCATENATE(Tabela1[[#This Row],[cdprograma]]," - ",Tabela1[[#This Row],[nmprograma]])</f>
        <v>625 - Valorização dos Profissionais da Educação</v>
      </c>
    </row>
    <row r="1062" spans="1:20" x14ac:dyDescent="0.25">
      <c r="A1062">
        <v>160085</v>
      </c>
      <c r="B1062" t="s">
        <v>314</v>
      </c>
      <c r="C1062">
        <v>6</v>
      </c>
      <c r="D1062" t="s">
        <v>182</v>
      </c>
      <c r="E1062">
        <v>707</v>
      </c>
      <c r="F1062" t="s">
        <v>336</v>
      </c>
      <c r="G1062">
        <v>4387</v>
      </c>
      <c r="H1062" t="s">
        <v>1096</v>
      </c>
      <c r="I1062">
        <v>44</v>
      </c>
      <c r="J1062" t="s">
        <v>219</v>
      </c>
      <c r="K1062" s="21">
        <v>2375678</v>
      </c>
      <c r="L1062" s="21">
        <v>913580.46</v>
      </c>
      <c r="M1062" s="21">
        <v>874993.29</v>
      </c>
      <c r="N1062" s="21">
        <v>850723.29</v>
      </c>
      <c r="O1062" s="21">
        <v>503023.29</v>
      </c>
      <c r="P1062" s="22" t="e">
        <f>VLOOKUP(Tabela1[[#This Row],[cdsubacao]],LDO!$B$2:$D$115,3,0)</f>
        <v>#N/A</v>
      </c>
      <c r="Q1062" s="22" t="str">
        <f>CONCATENATE(Tabela1[[#This Row],[cdunidadegestora]]," - ",Tabela1[[#This Row],[nmunidadegestora]])</f>
        <v>160085 - Fundo de Melhoria do Corpo de Bombeiros Militar</v>
      </c>
      <c r="R1062" s="22" t="str">
        <f>CONCATENATE(Tabela1[[#This Row],[cdfuncao]]," - ",Tabela1[[#This Row],[nmfuncao]])</f>
        <v>6 - Segurança Pública</v>
      </c>
      <c r="S1062" s="23" t="e">
        <f>VLOOKUP(Tabela1[[#This Row],[cdsubacao]],LDO!$B$2:$E$115,4,0)</f>
        <v>#N/A</v>
      </c>
      <c r="T1062" s="23" t="str">
        <f>CONCATENATE(Tabela1[[#This Row],[cdprograma]]," - ",Tabela1[[#This Row],[nmprograma]])</f>
        <v>707 - Suporte Institucional Integrado</v>
      </c>
    </row>
    <row r="1063" spans="1:20" x14ac:dyDescent="0.25">
      <c r="A1063">
        <v>160091</v>
      </c>
      <c r="B1063" t="s">
        <v>442</v>
      </c>
      <c r="C1063">
        <v>6</v>
      </c>
      <c r="D1063" t="s">
        <v>182</v>
      </c>
      <c r="E1063">
        <v>707</v>
      </c>
      <c r="F1063" t="s">
        <v>336</v>
      </c>
      <c r="G1063">
        <v>13166</v>
      </c>
      <c r="H1063" t="s">
        <v>969</v>
      </c>
      <c r="I1063">
        <v>33</v>
      </c>
      <c r="J1063" t="s">
        <v>160</v>
      </c>
      <c r="K1063" s="21">
        <v>2741396</v>
      </c>
      <c r="L1063" s="21">
        <v>2218611.25</v>
      </c>
      <c r="M1063" s="21">
        <v>2133136.27</v>
      </c>
      <c r="N1063" s="21">
        <v>2133136.27</v>
      </c>
      <c r="O1063" s="21">
        <v>2133136.27</v>
      </c>
      <c r="P1063" s="22" t="e">
        <f>VLOOKUP(Tabela1[[#This Row],[cdsubacao]],LDO!$B$2:$D$115,3,0)</f>
        <v>#N/A</v>
      </c>
      <c r="Q1063" s="22" t="str">
        <f>CONCATENATE(Tabela1[[#This Row],[cdunidadegestora]]," - ",Tabela1[[#This Row],[nmunidadegestora]])</f>
        <v>160091 - Fundo para Melhoria da Segurança Pública</v>
      </c>
      <c r="R1063" s="22" t="str">
        <f>CONCATENATE(Tabela1[[#This Row],[cdfuncao]]," - ",Tabela1[[#This Row],[nmfuncao]])</f>
        <v>6 - Segurança Pública</v>
      </c>
      <c r="S1063" s="23" t="e">
        <f>VLOOKUP(Tabela1[[#This Row],[cdsubacao]],LDO!$B$2:$E$115,4,0)</f>
        <v>#N/A</v>
      </c>
      <c r="T1063" s="23" t="str">
        <f>CONCATENATE(Tabela1[[#This Row],[cdprograma]]," - ",Tabela1[[#This Row],[nmprograma]])</f>
        <v>707 - Suporte Institucional Integrado</v>
      </c>
    </row>
    <row r="1064" spans="1:20" x14ac:dyDescent="0.25">
      <c r="A1064">
        <v>480091</v>
      </c>
      <c r="B1064" t="s">
        <v>157</v>
      </c>
      <c r="C1064">
        <v>10</v>
      </c>
      <c r="D1064" t="s">
        <v>158</v>
      </c>
      <c r="E1064">
        <v>430</v>
      </c>
      <c r="F1064" t="s">
        <v>159</v>
      </c>
      <c r="G1064">
        <v>11285</v>
      </c>
      <c r="H1064" t="s">
        <v>363</v>
      </c>
      <c r="I1064">
        <v>44</v>
      </c>
      <c r="J1064" t="s">
        <v>219</v>
      </c>
      <c r="K1064" s="21">
        <v>0</v>
      </c>
      <c r="L1064" s="21">
        <v>67820.11</v>
      </c>
      <c r="M1064" s="21">
        <v>67820.11</v>
      </c>
      <c r="N1064" s="21">
        <v>67820.11</v>
      </c>
      <c r="O1064" s="21">
        <v>67820.11</v>
      </c>
      <c r="P1064" s="22" t="e">
        <f>VLOOKUP(Tabela1[[#This Row],[cdsubacao]],LDO!$B$2:$D$115,3,0)</f>
        <v>#N/A</v>
      </c>
      <c r="Q1064" s="22" t="str">
        <f>CONCATENATE(Tabela1[[#This Row],[cdunidadegestora]]," - ",Tabela1[[#This Row],[nmunidadegestora]])</f>
        <v>480091 - Fundo Estadual de Saúde</v>
      </c>
      <c r="R1064" s="22" t="str">
        <f>CONCATENATE(Tabela1[[#This Row],[cdfuncao]]," - ",Tabela1[[#This Row],[nmfuncao]])</f>
        <v>10 - Saúde</v>
      </c>
      <c r="S1064" s="23" t="e">
        <f>VLOOKUP(Tabela1[[#This Row],[cdsubacao]],LDO!$B$2:$E$115,4,0)</f>
        <v>#N/A</v>
      </c>
      <c r="T1064" s="23" t="str">
        <f>CONCATENATE(Tabela1[[#This Row],[cdprograma]]," - ",Tabela1[[#This Row],[nmprograma]])</f>
        <v>430 - Atenção de Média e Alta Complexidade Ambulatorial e Hospitalar</v>
      </c>
    </row>
    <row r="1065" spans="1:20" x14ac:dyDescent="0.25">
      <c r="A1065">
        <v>530001</v>
      </c>
      <c r="B1065" t="s">
        <v>178</v>
      </c>
      <c r="C1065">
        <v>26</v>
      </c>
      <c r="D1065" t="s">
        <v>179</v>
      </c>
      <c r="E1065">
        <v>140</v>
      </c>
      <c r="F1065" t="s">
        <v>279</v>
      </c>
      <c r="G1065">
        <v>14496</v>
      </c>
      <c r="H1065" t="s">
        <v>280</v>
      </c>
      <c r="I1065">
        <v>44</v>
      </c>
      <c r="J1065" t="s">
        <v>219</v>
      </c>
      <c r="K1065" s="21">
        <v>0</v>
      </c>
      <c r="L1065" s="21">
        <v>0.1</v>
      </c>
      <c r="M1065" s="21">
        <v>0</v>
      </c>
      <c r="N1065" s="21">
        <v>0</v>
      </c>
      <c r="O1065" s="21">
        <v>0</v>
      </c>
      <c r="P1065" s="22" t="e">
        <f>VLOOKUP(Tabela1[[#This Row],[cdsubacao]],LDO!$B$2:$D$115,3,0)</f>
        <v>#N/A</v>
      </c>
      <c r="Q1065" s="22" t="str">
        <f>CONCATENATE(Tabela1[[#This Row],[cdunidadegestora]]," - ",Tabela1[[#This Row],[nmunidadegestora]])</f>
        <v>530001 - Secretaria de Estado da Infraestrutura e Mobilidade</v>
      </c>
      <c r="R1065" s="22" t="str">
        <f>CONCATENATE(Tabela1[[#This Row],[cdfuncao]]," - ",Tabela1[[#This Row],[nmfuncao]])</f>
        <v>26 - Transporte</v>
      </c>
      <c r="S1065" s="23" t="e">
        <f>VLOOKUP(Tabela1[[#This Row],[cdsubacao]],LDO!$B$2:$E$115,4,0)</f>
        <v>#N/A</v>
      </c>
      <c r="T1065" s="23" t="str">
        <f>CONCATENATE(Tabela1[[#This Row],[cdprograma]]," - ",Tabela1[[#This Row],[nmprograma]])</f>
        <v>140 - Reabilitação e Aumento de Capacidade de Rodovias</v>
      </c>
    </row>
    <row r="1066" spans="1:20" x14ac:dyDescent="0.25">
      <c r="A1066">
        <v>550091</v>
      </c>
      <c r="B1066" t="s">
        <v>513</v>
      </c>
      <c r="C1066">
        <v>6</v>
      </c>
      <c r="D1066" t="s">
        <v>182</v>
      </c>
      <c r="E1066">
        <v>731</v>
      </c>
      <c r="F1066" t="s">
        <v>609</v>
      </c>
      <c r="G1066">
        <v>11915</v>
      </c>
      <c r="H1066" t="s">
        <v>788</v>
      </c>
      <c r="I1066">
        <v>44</v>
      </c>
      <c r="J1066" t="s">
        <v>219</v>
      </c>
      <c r="K1066" s="21">
        <v>360000</v>
      </c>
      <c r="L1066" s="21">
        <v>0</v>
      </c>
      <c r="M1066" s="21">
        <v>0</v>
      </c>
      <c r="N1066" s="21">
        <v>0</v>
      </c>
      <c r="O1066" s="21">
        <v>0</v>
      </c>
      <c r="P1066" s="22" t="e">
        <f>VLOOKUP(Tabela1[[#This Row],[cdsubacao]],LDO!$B$2:$D$115,3,0)</f>
        <v>#N/A</v>
      </c>
      <c r="Q1066" s="22" t="str">
        <f>CONCATENATE(Tabela1[[#This Row],[cdunidadegestora]]," - ",Tabela1[[#This Row],[nmunidadegestora]])</f>
        <v>550091 - Fundo Estadual de Defesa Civil</v>
      </c>
      <c r="R1066" s="22" t="str">
        <f>CONCATENATE(Tabela1[[#This Row],[cdfuncao]]," - ",Tabela1[[#This Row],[nmfuncao]])</f>
        <v>6 - Segurança Pública</v>
      </c>
      <c r="S1066" s="23" t="e">
        <f>VLOOKUP(Tabela1[[#This Row],[cdsubacao]],LDO!$B$2:$E$115,4,0)</f>
        <v>#N/A</v>
      </c>
      <c r="T1066" s="23" t="str">
        <f>CONCATENATE(Tabela1[[#This Row],[cdprograma]]," - ",Tabela1[[#This Row],[nmprograma]])</f>
        <v>731 - Gestão de Riscos e Redução de Desastres</v>
      </c>
    </row>
    <row r="1067" spans="1:20" x14ac:dyDescent="0.25">
      <c r="A1067">
        <v>470001</v>
      </c>
      <c r="B1067" t="s">
        <v>287</v>
      </c>
      <c r="C1067">
        <v>4</v>
      </c>
      <c r="D1067" t="s">
        <v>169</v>
      </c>
      <c r="E1067">
        <v>870</v>
      </c>
      <c r="F1067" t="s">
        <v>320</v>
      </c>
      <c r="G1067">
        <v>1050</v>
      </c>
      <c r="H1067" t="s">
        <v>1097</v>
      </c>
      <c r="I1067">
        <v>33</v>
      </c>
      <c r="J1067" t="s">
        <v>160</v>
      </c>
      <c r="K1067" s="21">
        <v>50717</v>
      </c>
      <c r="L1067" s="21">
        <v>51896</v>
      </c>
      <c r="M1067" s="21">
        <v>51896</v>
      </c>
      <c r="N1067" s="21">
        <v>51896</v>
      </c>
      <c r="O1067" s="21">
        <v>51896</v>
      </c>
      <c r="P1067" s="22" t="e">
        <f>VLOOKUP(Tabela1[[#This Row],[cdsubacao]],LDO!$B$2:$D$115,3,0)</f>
        <v>#N/A</v>
      </c>
      <c r="Q1067" s="22" t="str">
        <f>CONCATENATE(Tabela1[[#This Row],[cdunidadegestora]]," - ",Tabela1[[#This Row],[nmunidadegestora]])</f>
        <v>470001 - Secretaria de Estado da Administração</v>
      </c>
      <c r="R1067" s="22" t="str">
        <f>CONCATENATE(Tabela1[[#This Row],[cdfuncao]]," - ",Tabela1[[#This Row],[nmfuncao]])</f>
        <v>4 - Administração</v>
      </c>
      <c r="S1067" s="23" t="e">
        <f>VLOOKUP(Tabela1[[#This Row],[cdsubacao]],LDO!$B$2:$E$115,4,0)</f>
        <v>#N/A</v>
      </c>
      <c r="T1067" s="23" t="str">
        <f>CONCATENATE(Tabela1[[#This Row],[cdprograma]]," - ",Tabela1[[#This Row],[nmprograma]])</f>
        <v>870 - Pensões Especiais</v>
      </c>
    </row>
    <row r="1068" spans="1:20" x14ac:dyDescent="0.25">
      <c r="A1068">
        <v>520092</v>
      </c>
      <c r="B1068" t="s">
        <v>667</v>
      </c>
      <c r="C1068">
        <v>4</v>
      </c>
      <c r="D1068" t="s">
        <v>169</v>
      </c>
      <c r="E1068">
        <v>830</v>
      </c>
      <c r="F1068" t="s">
        <v>575</v>
      </c>
      <c r="G1068">
        <v>14244</v>
      </c>
      <c r="H1068" t="s">
        <v>668</v>
      </c>
      <c r="I1068">
        <v>44</v>
      </c>
      <c r="J1068" t="s">
        <v>219</v>
      </c>
      <c r="K1068" s="21">
        <v>0</v>
      </c>
      <c r="L1068" s="21">
        <v>0.01</v>
      </c>
      <c r="M1068" s="21">
        <v>0</v>
      </c>
      <c r="N1068" s="21">
        <v>0</v>
      </c>
      <c r="O1068" s="21">
        <v>0</v>
      </c>
      <c r="P1068" s="22" t="e">
        <f>VLOOKUP(Tabela1[[#This Row],[cdsubacao]],LDO!$B$2:$D$115,3,0)</f>
        <v>#N/A</v>
      </c>
      <c r="Q1068" s="22" t="str">
        <f>CONCATENATE(Tabela1[[#This Row],[cdunidadegestora]]," - ",Tabela1[[#This Row],[nmunidadegestora]])</f>
        <v>520092 - Fundo de Esforço Fiscal</v>
      </c>
      <c r="R1068" s="22" t="str">
        <f>CONCATENATE(Tabela1[[#This Row],[cdfuncao]]," - ",Tabela1[[#This Row],[nmfuncao]])</f>
        <v>4 - Administração</v>
      </c>
      <c r="S1068" s="23" t="e">
        <f>VLOOKUP(Tabela1[[#This Row],[cdsubacao]],LDO!$B$2:$E$115,4,0)</f>
        <v>#N/A</v>
      </c>
      <c r="T1068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069" spans="1:20" x14ac:dyDescent="0.25">
      <c r="A1069">
        <v>470022</v>
      </c>
      <c r="B1069" t="s">
        <v>161</v>
      </c>
      <c r="C1069">
        <v>9</v>
      </c>
      <c r="D1069" t="s">
        <v>162</v>
      </c>
      <c r="E1069">
        <v>900</v>
      </c>
      <c r="F1069" t="s">
        <v>176</v>
      </c>
      <c r="G1069">
        <v>8419</v>
      </c>
      <c r="H1069" t="s">
        <v>1013</v>
      </c>
      <c r="I1069">
        <v>44</v>
      </c>
      <c r="J1069" t="s">
        <v>219</v>
      </c>
      <c r="K1069" s="21">
        <v>1306860</v>
      </c>
      <c r="L1069" s="21">
        <v>1656860</v>
      </c>
      <c r="M1069" s="21">
        <v>19826</v>
      </c>
      <c r="N1069" s="21">
        <v>0</v>
      </c>
      <c r="O1069" s="21">
        <v>0</v>
      </c>
      <c r="P1069" s="22" t="e">
        <f>VLOOKUP(Tabela1[[#This Row],[cdsubacao]],LDO!$B$2:$D$115,3,0)</f>
        <v>#N/A</v>
      </c>
      <c r="Q1069" s="22" t="str">
        <f>CONCATENATE(Tabela1[[#This Row],[cdunidadegestora]]," - ",Tabela1[[#This Row],[nmunidadegestora]])</f>
        <v>470022 - Instituto de Previdência do Estado de Santa Catarina</v>
      </c>
      <c r="R1069" s="22" t="str">
        <f>CONCATENATE(Tabela1[[#This Row],[cdfuncao]]," - ",Tabela1[[#This Row],[nmfuncao]])</f>
        <v>9 - Previdência Social</v>
      </c>
      <c r="S1069" s="23" t="e">
        <f>VLOOKUP(Tabela1[[#This Row],[cdsubacao]],LDO!$B$2:$E$115,4,0)</f>
        <v>#N/A</v>
      </c>
      <c r="T1069" s="23" t="str">
        <f>CONCATENATE(Tabela1[[#This Row],[cdprograma]]," - ",Tabela1[[#This Row],[nmprograma]])</f>
        <v>900 - Gestão Administrativa - Poder Executivo</v>
      </c>
    </row>
    <row r="1070" spans="1:20" x14ac:dyDescent="0.25">
      <c r="A1070">
        <v>270021</v>
      </c>
      <c r="B1070" t="s">
        <v>191</v>
      </c>
      <c r="C1070">
        <v>18</v>
      </c>
      <c r="D1070" t="s">
        <v>192</v>
      </c>
      <c r="E1070">
        <v>340</v>
      </c>
      <c r="F1070" t="s">
        <v>193</v>
      </c>
      <c r="G1070">
        <v>6774</v>
      </c>
      <c r="H1070" t="s">
        <v>1098</v>
      </c>
      <c r="I1070">
        <v>33</v>
      </c>
      <c r="J1070" t="s">
        <v>160</v>
      </c>
      <c r="K1070" s="21">
        <v>50000</v>
      </c>
      <c r="L1070" s="21">
        <v>50000</v>
      </c>
      <c r="M1070" s="21">
        <v>1200</v>
      </c>
      <c r="N1070" s="21">
        <v>1200</v>
      </c>
      <c r="O1070" s="21">
        <v>1200</v>
      </c>
      <c r="P1070" s="22" t="e">
        <f>VLOOKUP(Tabela1[[#This Row],[cdsubacao]],LDO!$B$2:$D$115,3,0)</f>
        <v>#N/A</v>
      </c>
      <c r="Q1070" s="22" t="str">
        <f>CONCATENATE(Tabela1[[#This Row],[cdunidadegestora]]," - ",Tabela1[[#This Row],[nmunidadegestora]])</f>
        <v>270021 - Instituto do Meio Ambiente do Estado de Santa Catarina - IMA</v>
      </c>
      <c r="R1070" s="22" t="str">
        <f>CONCATENATE(Tabela1[[#This Row],[cdfuncao]]," - ",Tabela1[[#This Row],[nmfuncao]])</f>
        <v>18 - Gestão Ambiental</v>
      </c>
      <c r="S1070" s="23" t="e">
        <f>VLOOKUP(Tabela1[[#This Row],[cdsubacao]],LDO!$B$2:$E$115,4,0)</f>
        <v>#N/A</v>
      </c>
      <c r="T1070" s="23" t="str">
        <f>CONCATENATE(Tabela1[[#This Row],[cdprograma]]," - ",Tabela1[[#This Row],[nmprograma]])</f>
        <v>340 - Desenvolvimento Ambiental Sustentável</v>
      </c>
    </row>
    <row r="1071" spans="1:20" x14ac:dyDescent="0.25">
      <c r="A1071">
        <v>410002</v>
      </c>
      <c r="B1071" t="s">
        <v>516</v>
      </c>
      <c r="C1071">
        <v>10</v>
      </c>
      <c r="D1071" t="s">
        <v>158</v>
      </c>
      <c r="E1071">
        <v>850</v>
      </c>
      <c r="F1071" t="s">
        <v>163</v>
      </c>
      <c r="G1071">
        <v>1018</v>
      </c>
      <c r="H1071" t="s">
        <v>1037</v>
      </c>
      <c r="I1071">
        <v>31</v>
      </c>
      <c r="J1071" t="s">
        <v>165</v>
      </c>
      <c r="K1071" s="21">
        <v>0</v>
      </c>
      <c r="L1071" s="21">
        <v>525101.99</v>
      </c>
      <c r="M1071" s="21">
        <v>525101.99</v>
      </c>
      <c r="N1071" s="21">
        <v>525101.99</v>
      </c>
      <c r="O1071" s="21">
        <v>525101.99</v>
      </c>
      <c r="P1071" s="22" t="e">
        <f>VLOOKUP(Tabela1[[#This Row],[cdsubacao]],LDO!$B$2:$D$115,3,0)</f>
        <v>#N/A</v>
      </c>
      <c r="Q1071" s="22" t="str">
        <f>CONCATENATE(Tabela1[[#This Row],[cdunidadegestora]]," - ",Tabela1[[#This Row],[nmunidadegestora]])</f>
        <v>410002 - Procuradoria Geral do Estado</v>
      </c>
      <c r="R1071" s="22" t="str">
        <f>CONCATENATE(Tabela1[[#This Row],[cdfuncao]]," - ",Tabela1[[#This Row],[nmfuncao]])</f>
        <v>10 - Saúde</v>
      </c>
      <c r="S1071" s="23" t="e">
        <f>VLOOKUP(Tabela1[[#This Row],[cdsubacao]],LDO!$B$2:$E$115,4,0)</f>
        <v>#N/A</v>
      </c>
      <c r="T107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072" spans="1:20" x14ac:dyDescent="0.25">
      <c r="A1072">
        <v>480091</v>
      </c>
      <c r="B1072" t="s">
        <v>157</v>
      </c>
      <c r="C1072">
        <v>10</v>
      </c>
      <c r="D1072" t="s">
        <v>158</v>
      </c>
      <c r="E1072">
        <v>430</v>
      </c>
      <c r="F1072" t="s">
        <v>159</v>
      </c>
      <c r="G1072">
        <v>13262</v>
      </c>
      <c r="H1072" t="s">
        <v>578</v>
      </c>
      <c r="I1072">
        <v>44</v>
      </c>
      <c r="J1072" t="s">
        <v>219</v>
      </c>
      <c r="K1072" s="21">
        <v>0</v>
      </c>
      <c r="L1072" s="21">
        <v>258200</v>
      </c>
      <c r="M1072" s="21">
        <v>149140</v>
      </c>
      <c r="N1072" s="21">
        <v>141148</v>
      </c>
      <c r="O1072" s="21">
        <v>141148</v>
      </c>
      <c r="P1072" s="22" t="e">
        <f>VLOOKUP(Tabela1[[#This Row],[cdsubacao]],LDO!$B$2:$D$115,3,0)</f>
        <v>#N/A</v>
      </c>
      <c r="Q1072" s="22" t="str">
        <f>CONCATENATE(Tabela1[[#This Row],[cdunidadegestora]]," - ",Tabela1[[#This Row],[nmunidadegestora]])</f>
        <v>480091 - Fundo Estadual de Saúde</v>
      </c>
      <c r="R1072" s="22" t="str">
        <f>CONCATENATE(Tabela1[[#This Row],[cdfuncao]]," - ",Tabela1[[#This Row],[nmfuncao]])</f>
        <v>10 - Saúde</v>
      </c>
      <c r="S1072" s="23" t="e">
        <f>VLOOKUP(Tabela1[[#This Row],[cdsubacao]],LDO!$B$2:$E$115,4,0)</f>
        <v>#N/A</v>
      </c>
      <c r="T1072" s="23" t="str">
        <f>CONCATENATE(Tabela1[[#This Row],[cdprograma]]," - ",Tabela1[[#This Row],[nmprograma]])</f>
        <v>430 - Atenção de Média e Alta Complexidade Ambulatorial e Hospitalar</v>
      </c>
    </row>
    <row r="1073" spans="1:20" x14ac:dyDescent="0.25">
      <c r="A1073">
        <v>520002</v>
      </c>
      <c r="B1073" t="s">
        <v>171</v>
      </c>
      <c r="C1073">
        <v>4</v>
      </c>
      <c r="D1073" t="s">
        <v>169</v>
      </c>
      <c r="E1073">
        <v>900</v>
      </c>
      <c r="F1073" t="s">
        <v>176</v>
      </c>
      <c r="G1073">
        <v>3297</v>
      </c>
      <c r="H1073" t="s">
        <v>949</v>
      </c>
      <c r="I1073">
        <v>45</v>
      </c>
      <c r="J1073" t="s">
        <v>400</v>
      </c>
      <c r="K1073" s="21">
        <v>0</v>
      </c>
      <c r="L1073" s="21">
        <v>1753000</v>
      </c>
      <c r="M1073" s="21">
        <v>1745278.75</v>
      </c>
      <c r="N1073" s="21">
        <v>1745278.75</v>
      </c>
      <c r="O1073" s="21">
        <v>1745278.75</v>
      </c>
      <c r="P1073" s="22" t="e">
        <f>VLOOKUP(Tabela1[[#This Row],[cdsubacao]],LDO!$B$2:$D$115,3,0)</f>
        <v>#N/A</v>
      </c>
      <c r="Q1073" s="22" t="str">
        <f>CONCATENATE(Tabela1[[#This Row],[cdunidadegestora]]," - ",Tabela1[[#This Row],[nmunidadegestora]])</f>
        <v>520002 - Encargos Gerais do Estado</v>
      </c>
      <c r="R1073" s="22" t="str">
        <f>CONCATENATE(Tabela1[[#This Row],[cdfuncao]]," - ",Tabela1[[#This Row],[nmfuncao]])</f>
        <v>4 - Administração</v>
      </c>
      <c r="S1073" s="23" t="e">
        <f>VLOOKUP(Tabela1[[#This Row],[cdsubacao]],LDO!$B$2:$E$115,4,0)</f>
        <v>#N/A</v>
      </c>
      <c r="T1073" s="23" t="str">
        <f>CONCATENATE(Tabela1[[#This Row],[cdprograma]]," - ",Tabela1[[#This Row],[nmprograma]])</f>
        <v>900 - Gestão Administrativa - Poder Executivo</v>
      </c>
    </row>
    <row r="1074" spans="1:20" x14ac:dyDescent="0.25">
      <c r="A1074">
        <v>480091</v>
      </c>
      <c r="B1074" t="s">
        <v>157</v>
      </c>
      <c r="C1074">
        <v>10</v>
      </c>
      <c r="D1074" t="s">
        <v>158</v>
      </c>
      <c r="E1074">
        <v>101</v>
      </c>
      <c r="F1074" t="s">
        <v>254</v>
      </c>
      <c r="G1074">
        <v>12588</v>
      </c>
      <c r="H1074" t="s">
        <v>1099</v>
      </c>
      <c r="I1074">
        <v>44</v>
      </c>
      <c r="J1074" t="s">
        <v>219</v>
      </c>
      <c r="K1074" s="21">
        <v>2000000</v>
      </c>
      <c r="L1074" s="21">
        <v>9117886.9299999997</v>
      </c>
      <c r="M1074" s="21">
        <v>1465223.08</v>
      </c>
      <c r="N1074" s="21">
        <v>1440685.78</v>
      </c>
      <c r="O1074" s="21">
        <v>1440685.78</v>
      </c>
      <c r="P1074" s="22" t="str">
        <f>VLOOKUP(Tabela1[[#This Row],[cdsubacao]],LDO!$B$2:$D$115,3,0)</f>
        <v>LDO</v>
      </c>
      <c r="Q1074" s="22" t="str">
        <f>CONCATENATE(Tabela1[[#This Row],[cdunidadegestora]]," - ",Tabela1[[#This Row],[nmunidadegestora]])</f>
        <v>480091 - Fundo Estadual de Saúde</v>
      </c>
      <c r="R1074" s="22" t="str">
        <f>CONCATENATE(Tabela1[[#This Row],[cdfuncao]]," - ",Tabela1[[#This Row],[nmfuncao]])</f>
        <v>10 - Saúde</v>
      </c>
      <c r="S1074" s="23" t="str">
        <f>VLOOKUP(Tabela1[[#This Row],[cdsubacao]],LDO!$B$2:$E$115,4,0)</f>
        <v>12588 - AP - Ampliação e readequação do Hospital São Paulo - Xanxerê</v>
      </c>
      <c r="T1074" s="23" t="str">
        <f>CONCATENATE(Tabela1[[#This Row],[cdprograma]]," - ",Tabela1[[#This Row],[nmprograma]])</f>
        <v>101 - Acelera Santa Catarina</v>
      </c>
    </row>
    <row r="1075" spans="1:20" x14ac:dyDescent="0.25">
      <c r="A1075">
        <v>410058</v>
      </c>
      <c r="B1075" t="s">
        <v>243</v>
      </c>
      <c r="C1075">
        <v>10</v>
      </c>
      <c r="D1075" t="s">
        <v>158</v>
      </c>
      <c r="E1075">
        <v>900</v>
      </c>
      <c r="F1075" t="s">
        <v>176</v>
      </c>
      <c r="G1075">
        <v>4771</v>
      </c>
      <c r="H1075" t="s">
        <v>234</v>
      </c>
      <c r="I1075">
        <v>33</v>
      </c>
      <c r="J1075" t="s">
        <v>160</v>
      </c>
      <c r="K1075" s="21">
        <v>0</v>
      </c>
      <c r="L1075" s="21">
        <v>5800</v>
      </c>
      <c r="M1075" s="21">
        <v>5800</v>
      </c>
      <c r="N1075" s="21">
        <v>5800</v>
      </c>
      <c r="O1075" s="21">
        <v>5800</v>
      </c>
      <c r="P1075" s="22" t="e">
        <f>VLOOKUP(Tabela1[[#This Row],[cdsubacao]],LDO!$B$2:$D$115,3,0)</f>
        <v>#N/A</v>
      </c>
      <c r="Q1075" s="22" t="str">
        <f>CONCATENATE(Tabela1[[#This Row],[cdunidadegestora]]," - ",Tabela1[[#This Row],[nmunidadegestora]])</f>
        <v>410058 - Agência de Desenvolvimento Regional de Joinville</v>
      </c>
      <c r="R1075" s="22" t="str">
        <f>CONCATENATE(Tabela1[[#This Row],[cdfuncao]]," - ",Tabela1[[#This Row],[nmfuncao]])</f>
        <v>10 - Saúde</v>
      </c>
      <c r="S1075" s="23" t="e">
        <f>VLOOKUP(Tabela1[[#This Row],[cdsubacao]],LDO!$B$2:$E$115,4,0)</f>
        <v>#N/A</v>
      </c>
      <c r="T1075" s="23" t="str">
        <f>CONCATENATE(Tabela1[[#This Row],[cdprograma]]," - ",Tabela1[[#This Row],[nmprograma]])</f>
        <v>900 - Gestão Administrativa - Poder Executivo</v>
      </c>
    </row>
    <row r="1076" spans="1:20" x14ac:dyDescent="0.25">
      <c r="A1076">
        <v>520001</v>
      </c>
      <c r="B1076" t="s">
        <v>291</v>
      </c>
      <c r="C1076">
        <v>4</v>
      </c>
      <c r="D1076" t="s">
        <v>169</v>
      </c>
      <c r="E1076">
        <v>900</v>
      </c>
      <c r="F1076" t="s">
        <v>176</v>
      </c>
      <c r="G1076">
        <v>6237</v>
      </c>
      <c r="H1076" t="s">
        <v>1100</v>
      </c>
      <c r="I1076">
        <v>44</v>
      </c>
      <c r="J1076" t="s">
        <v>219</v>
      </c>
      <c r="K1076" s="21">
        <v>20000</v>
      </c>
      <c r="L1076" s="21">
        <v>3722.35</v>
      </c>
      <c r="M1076" s="21">
        <v>3722.35</v>
      </c>
      <c r="N1076" s="21">
        <v>3722.35</v>
      </c>
      <c r="O1076" s="21">
        <v>3722.35</v>
      </c>
      <c r="P1076" s="22" t="e">
        <f>VLOOKUP(Tabela1[[#This Row],[cdsubacao]],LDO!$B$2:$D$115,3,0)</f>
        <v>#N/A</v>
      </c>
      <c r="Q1076" s="22" t="str">
        <f>CONCATENATE(Tabela1[[#This Row],[cdunidadegestora]]," - ",Tabela1[[#This Row],[nmunidadegestora]])</f>
        <v>520001 - Secretaria de Estado da Fazenda</v>
      </c>
      <c r="R1076" s="22" t="str">
        <f>CONCATENATE(Tabela1[[#This Row],[cdfuncao]]," - ",Tabela1[[#This Row],[nmfuncao]])</f>
        <v>4 - Administração</v>
      </c>
      <c r="S1076" s="23" t="e">
        <f>VLOOKUP(Tabela1[[#This Row],[cdsubacao]],LDO!$B$2:$E$115,4,0)</f>
        <v>#N/A</v>
      </c>
      <c r="T1076" s="23" t="str">
        <f>CONCATENATE(Tabela1[[#This Row],[cdprograma]]," - ",Tabela1[[#This Row],[nmprograma]])</f>
        <v>900 - Gestão Administrativa - Poder Executivo</v>
      </c>
    </row>
    <row r="1077" spans="1:20" x14ac:dyDescent="0.25">
      <c r="A1077">
        <v>450001</v>
      </c>
      <c r="B1077" t="s">
        <v>318</v>
      </c>
      <c r="C1077">
        <v>12</v>
      </c>
      <c r="D1077" t="s">
        <v>188</v>
      </c>
      <c r="E1077">
        <v>610</v>
      </c>
      <c r="F1077" t="s">
        <v>189</v>
      </c>
      <c r="G1077">
        <v>12482</v>
      </c>
      <c r="H1077" t="s">
        <v>330</v>
      </c>
      <c r="I1077">
        <v>44</v>
      </c>
      <c r="J1077" t="s">
        <v>219</v>
      </c>
      <c r="K1077" s="21">
        <v>0</v>
      </c>
      <c r="L1077" s="21">
        <v>10000</v>
      </c>
      <c r="M1077" s="21">
        <v>4918.6400000000003</v>
      </c>
      <c r="N1077" s="21">
        <v>4918.6400000000003</v>
      </c>
      <c r="O1077" s="21">
        <v>4918.6400000000003</v>
      </c>
      <c r="P1077" s="22" t="e">
        <f>VLOOKUP(Tabela1[[#This Row],[cdsubacao]],LDO!$B$2:$D$115,3,0)</f>
        <v>#N/A</v>
      </c>
      <c r="Q1077" s="22" t="str">
        <f>CONCATENATE(Tabela1[[#This Row],[cdunidadegestora]]," - ",Tabela1[[#This Row],[nmunidadegestora]])</f>
        <v>450001 - Secretaria de Estado da Educação</v>
      </c>
      <c r="R1077" s="22" t="str">
        <f>CONCATENATE(Tabela1[[#This Row],[cdfuncao]]," - ",Tabela1[[#This Row],[nmfuncao]])</f>
        <v>12 - Educação</v>
      </c>
      <c r="S1077" s="23" t="e">
        <f>VLOOKUP(Tabela1[[#This Row],[cdsubacao]],LDO!$B$2:$E$115,4,0)</f>
        <v>#N/A</v>
      </c>
      <c r="T1077" s="23" t="str">
        <f>CONCATENATE(Tabela1[[#This Row],[cdprograma]]," - ",Tabela1[[#This Row],[nmprograma]])</f>
        <v>610 - Educação Básica com Qualidade e Equidade</v>
      </c>
    </row>
    <row r="1078" spans="1:20" x14ac:dyDescent="0.25">
      <c r="A1078">
        <v>410060</v>
      </c>
      <c r="B1078" t="s">
        <v>168</v>
      </c>
      <c r="C1078">
        <v>12</v>
      </c>
      <c r="D1078" t="s">
        <v>188</v>
      </c>
      <c r="E1078">
        <v>610</v>
      </c>
      <c r="F1078" t="s">
        <v>189</v>
      </c>
      <c r="G1078">
        <v>13892</v>
      </c>
      <c r="H1078" t="s">
        <v>1101</v>
      </c>
      <c r="I1078">
        <v>44</v>
      </c>
      <c r="J1078" t="s">
        <v>219</v>
      </c>
      <c r="K1078" s="21">
        <v>49540</v>
      </c>
      <c r="L1078" s="21">
        <v>0</v>
      </c>
      <c r="M1078" s="21">
        <v>0</v>
      </c>
      <c r="N1078" s="21">
        <v>0</v>
      </c>
      <c r="O1078" s="21">
        <v>0</v>
      </c>
      <c r="P1078" s="22" t="e">
        <f>VLOOKUP(Tabela1[[#This Row],[cdsubacao]],LDO!$B$2:$D$115,3,0)</f>
        <v>#N/A</v>
      </c>
      <c r="Q1078" s="22" t="str">
        <f>CONCATENATE(Tabela1[[#This Row],[cdunidadegestora]]," - ",Tabela1[[#This Row],[nmunidadegestora]])</f>
        <v>410060 - Agência de Desenvolvimento Regional de Mafra</v>
      </c>
      <c r="R1078" s="22" t="str">
        <f>CONCATENATE(Tabela1[[#This Row],[cdfuncao]]," - ",Tabela1[[#This Row],[nmfuncao]])</f>
        <v>12 - Educação</v>
      </c>
      <c r="S1078" s="23" t="e">
        <f>VLOOKUP(Tabela1[[#This Row],[cdsubacao]],LDO!$B$2:$E$115,4,0)</f>
        <v>#N/A</v>
      </c>
      <c r="T1078" s="23" t="str">
        <f>CONCATENATE(Tabela1[[#This Row],[cdprograma]]," - ",Tabela1[[#This Row],[nmprograma]])</f>
        <v>610 - Educação Básica com Qualidade e Equidade</v>
      </c>
    </row>
    <row r="1079" spans="1:20" x14ac:dyDescent="0.25">
      <c r="A1079">
        <v>480091</v>
      </c>
      <c r="B1079" t="s">
        <v>157</v>
      </c>
      <c r="C1079">
        <v>10</v>
      </c>
      <c r="D1079" t="s">
        <v>158</v>
      </c>
      <c r="E1079">
        <v>430</v>
      </c>
      <c r="F1079" t="s">
        <v>159</v>
      </c>
      <c r="G1079">
        <v>12124</v>
      </c>
      <c r="H1079" t="s">
        <v>1102</v>
      </c>
      <c r="I1079">
        <v>44</v>
      </c>
      <c r="J1079" t="s">
        <v>219</v>
      </c>
      <c r="K1079" s="21">
        <v>100000</v>
      </c>
      <c r="L1079" s="21">
        <v>0</v>
      </c>
      <c r="M1079" s="21">
        <v>0</v>
      </c>
      <c r="N1079" s="21">
        <v>0</v>
      </c>
      <c r="O1079" s="21">
        <v>0</v>
      </c>
      <c r="P1079" s="22" t="e">
        <f>VLOOKUP(Tabela1[[#This Row],[cdsubacao]],LDO!$B$2:$D$115,3,0)</f>
        <v>#N/A</v>
      </c>
      <c r="Q1079" s="22" t="str">
        <f>CONCATENATE(Tabela1[[#This Row],[cdunidadegestora]]," - ",Tabela1[[#This Row],[nmunidadegestora]])</f>
        <v>480091 - Fundo Estadual de Saúde</v>
      </c>
      <c r="R1079" s="22" t="str">
        <f>CONCATENATE(Tabela1[[#This Row],[cdfuncao]]," - ",Tabela1[[#This Row],[nmfuncao]])</f>
        <v>10 - Saúde</v>
      </c>
      <c r="S1079" s="23" t="e">
        <f>VLOOKUP(Tabela1[[#This Row],[cdsubacao]],LDO!$B$2:$E$115,4,0)</f>
        <v>#N/A</v>
      </c>
      <c r="T1079" s="23" t="str">
        <f>CONCATENATE(Tabela1[[#This Row],[cdprograma]]," - ",Tabela1[[#This Row],[nmprograma]])</f>
        <v>430 - Atenção de Média e Alta Complexidade Ambulatorial e Hospitalar</v>
      </c>
    </row>
    <row r="1080" spans="1:20" x14ac:dyDescent="0.25">
      <c r="A1080">
        <v>160084</v>
      </c>
      <c r="B1080" t="s">
        <v>370</v>
      </c>
      <c r="C1080">
        <v>6</v>
      </c>
      <c r="D1080" t="s">
        <v>182</v>
      </c>
      <c r="E1080">
        <v>707</v>
      </c>
      <c r="F1080" t="s">
        <v>336</v>
      </c>
      <c r="G1080">
        <v>11838</v>
      </c>
      <c r="H1080" t="s">
        <v>1103</v>
      </c>
      <c r="I1080">
        <v>44</v>
      </c>
      <c r="J1080" t="s">
        <v>219</v>
      </c>
      <c r="K1080" s="21">
        <v>2000000</v>
      </c>
      <c r="L1080" s="21">
        <v>0</v>
      </c>
      <c r="M1080" s="21">
        <v>0</v>
      </c>
      <c r="N1080" s="21">
        <v>0</v>
      </c>
      <c r="O1080" s="21">
        <v>0</v>
      </c>
      <c r="P1080" s="22" t="e">
        <f>VLOOKUP(Tabela1[[#This Row],[cdsubacao]],LDO!$B$2:$D$115,3,0)</f>
        <v>#N/A</v>
      </c>
      <c r="Q1080" s="22" t="str">
        <f>CONCATENATE(Tabela1[[#This Row],[cdunidadegestora]]," - ",Tabela1[[#This Row],[nmunidadegestora]])</f>
        <v>160084 - Fundo de Melhoria da Polícia Civil</v>
      </c>
      <c r="R1080" s="22" t="str">
        <f>CONCATENATE(Tabela1[[#This Row],[cdfuncao]]," - ",Tabela1[[#This Row],[nmfuncao]])</f>
        <v>6 - Segurança Pública</v>
      </c>
      <c r="S1080" s="23" t="e">
        <f>VLOOKUP(Tabela1[[#This Row],[cdsubacao]],LDO!$B$2:$E$115,4,0)</f>
        <v>#N/A</v>
      </c>
      <c r="T1080" s="23" t="str">
        <f>CONCATENATE(Tabela1[[#This Row],[cdprograma]]," - ",Tabela1[[#This Row],[nmprograma]])</f>
        <v>707 - Suporte Institucional Integrado</v>
      </c>
    </row>
    <row r="1081" spans="1:20" x14ac:dyDescent="0.25">
      <c r="A1081">
        <v>410041</v>
      </c>
      <c r="B1081" t="s">
        <v>471</v>
      </c>
      <c r="C1081">
        <v>12</v>
      </c>
      <c r="D1081" t="s">
        <v>188</v>
      </c>
      <c r="E1081">
        <v>610</v>
      </c>
      <c r="F1081" t="s">
        <v>189</v>
      </c>
      <c r="G1081">
        <v>13712</v>
      </c>
      <c r="H1081" t="s">
        <v>1104</v>
      </c>
      <c r="I1081">
        <v>44</v>
      </c>
      <c r="J1081" t="s">
        <v>219</v>
      </c>
      <c r="K1081" s="21">
        <v>30135</v>
      </c>
      <c r="L1081" s="21">
        <v>0</v>
      </c>
      <c r="M1081" s="21">
        <v>0</v>
      </c>
      <c r="N1081" s="21">
        <v>0</v>
      </c>
      <c r="O1081" s="21">
        <v>0</v>
      </c>
      <c r="P1081" s="22" t="e">
        <f>VLOOKUP(Tabela1[[#This Row],[cdsubacao]],LDO!$B$2:$D$115,3,0)</f>
        <v>#N/A</v>
      </c>
      <c r="Q1081" s="22" t="str">
        <f>CONCATENATE(Tabela1[[#This Row],[cdunidadegestora]]," - ",Tabela1[[#This Row],[nmunidadegestora]])</f>
        <v>410041 - Agência de Desenvolvimento Regional de Xanxerê</v>
      </c>
      <c r="R1081" s="22" t="str">
        <f>CONCATENATE(Tabela1[[#This Row],[cdfuncao]]," - ",Tabela1[[#This Row],[nmfuncao]])</f>
        <v>12 - Educação</v>
      </c>
      <c r="S1081" s="23" t="e">
        <f>VLOOKUP(Tabela1[[#This Row],[cdsubacao]],LDO!$B$2:$E$115,4,0)</f>
        <v>#N/A</v>
      </c>
      <c r="T1081" s="23" t="str">
        <f>CONCATENATE(Tabela1[[#This Row],[cdprograma]]," - ",Tabela1[[#This Row],[nmprograma]])</f>
        <v>610 - Educação Básica com Qualidade e Equidade</v>
      </c>
    </row>
    <row r="1082" spans="1:20" x14ac:dyDescent="0.25">
      <c r="A1082">
        <v>410037</v>
      </c>
      <c r="B1082" t="s">
        <v>195</v>
      </c>
      <c r="C1082">
        <v>12</v>
      </c>
      <c r="D1082" t="s">
        <v>188</v>
      </c>
      <c r="E1082">
        <v>610</v>
      </c>
      <c r="F1082" t="s">
        <v>189</v>
      </c>
      <c r="G1082">
        <v>13622</v>
      </c>
      <c r="H1082" t="s">
        <v>1040</v>
      </c>
      <c r="I1082">
        <v>44</v>
      </c>
      <c r="J1082" t="s">
        <v>219</v>
      </c>
      <c r="K1082" s="21">
        <v>32738</v>
      </c>
      <c r="L1082" s="21">
        <v>0</v>
      </c>
      <c r="M1082" s="21">
        <v>0</v>
      </c>
      <c r="N1082" s="21">
        <v>0</v>
      </c>
      <c r="O1082" s="21">
        <v>0</v>
      </c>
      <c r="P1082" s="22" t="e">
        <f>VLOOKUP(Tabela1[[#This Row],[cdsubacao]],LDO!$B$2:$D$115,3,0)</f>
        <v>#N/A</v>
      </c>
      <c r="Q1082" s="22" t="str">
        <f>CONCATENATE(Tabela1[[#This Row],[cdunidadegestora]]," - ",Tabela1[[#This Row],[nmunidadegestora]])</f>
        <v>410037 - Agência de Desenvolvimento Regional de São Miguel do Oeste</v>
      </c>
      <c r="R1082" s="22" t="str">
        <f>CONCATENATE(Tabela1[[#This Row],[cdfuncao]]," - ",Tabela1[[#This Row],[nmfuncao]])</f>
        <v>12 - Educação</v>
      </c>
      <c r="S1082" s="23" t="e">
        <f>VLOOKUP(Tabela1[[#This Row],[cdsubacao]],LDO!$B$2:$E$115,4,0)</f>
        <v>#N/A</v>
      </c>
      <c r="T1082" s="23" t="str">
        <f>CONCATENATE(Tabela1[[#This Row],[cdprograma]]," - ",Tabela1[[#This Row],[nmprograma]])</f>
        <v>610 - Educação Básica com Qualidade e Equidade</v>
      </c>
    </row>
    <row r="1083" spans="1:20" x14ac:dyDescent="0.25">
      <c r="A1083">
        <v>440001</v>
      </c>
      <c r="B1083" t="s">
        <v>481</v>
      </c>
      <c r="C1083">
        <v>20</v>
      </c>
      <c r="D1083" t="s">
        <v>203</v>
      </c>
      <c r="E1083">
        <v>300</v>
      </c>
      <c r="F1083" t="s">
        <v>247</v>
      </c>
      <c r="G1083">
        <v>11332</v>
      </c>
      <c r="H1083" t="s">
        <v>839</v>
      </c>
      <c r="I1083">
        <v>33</v>
      </c>
      <c r="J1083" t="s">
        <v>160</v>
      </c>
      <c r="K1083" s="21">
        <v>25000</v>
      </c>
      <c r="L1083" s="21">
        <v>1039100.79</v>
      </c>
      <c r="M1083" s="21">
        <v>0</v>
      </c>
      <c r="N1083" s="21">
        <v>0</v>
      </c>
      <c r="O1083" s="21">
        <v>0</v>
      </c>
      <c r="P1083" s="22" t="e">
        <f>VLOOKUP(Tabela1[[#This Row],[cdsubacao]],LDO!$B$2:$D$115,3,0)</f>
        <v>#N/A</v>
      </c>
      <c r="Q1083" s="22" t="str">
        <f>CONCATENATE(Tabela1[[#This Row],[cdunidadegestora]]," - ",Tabela1[[#This Row],[nmunidadegestora]])</f>
        <v>440001 - Secretaria de Estado da Agricultura, Pesca e Desenvolvimento Rural</v>
      </c>
      <c r="R1083" s="22" t="str">
        <f>CONCATENATE(Tabela1[[#This Row],[cdfuncao]]," - ",Tabela1[[#This Row],[nmfuncao]])</f>
        <v>20 - Agricultura</v>
      </c>
      <c r="S1083" s="23" t="e">
        <f>VLOOKUP(Tabela1[[#This Row],[cdsubacao]],LDO!$B$2:$E$115,4,0)</f>
        <v>#N/A</v>
      </c>
      <c r="T1083" s="23" t="str">
        <f>CONCATENATE(Tabela1[[#This Row],[cdprograma]]," - ",Tabela1[[#This Row],[nmprograma]])</f>
        <v>300 - Qualidade de Vida no Campo e na Cidade</v>
      </c>
    </row>
    <row r="1084" spans="1:20" x14ac:dyDescent="0.25">
      <c r="A1084">
        <v>530001</v>
      </c>
      <c r="B1084" t="s">
        <v>178</v>
      </c>
      <c r="C1084">
        <v>26</v>
      </c>
      <c r="D1084" t="s">
        <v>179</v>
      </c>
      <c r="E1084">
        <v>110</v>
      </c>
      <c r="F1084" t="s">
        <v>228</v>
      </c>
      <c r="G1084">
        <v>14253</v>
      </c>
      <c r="H1084" t="s">
        <v>1105</v>
      </c>
      <c r="I1084">
        <v>44</v>
      </c>
      <c r="J1084" t="s">
        <v>219</v>
      </c>
      <c r="K1084" s="21">
        <v>1300000</v>
      </c>
      <c r="L1084" s="21">
        <v>1300000</v>
      </c>
      <c r="M1084" s="21">
        <v>0</v>
      </c>
      <c r="N1084" s="21">
        <v>0</v>
      </c>
      <c r="O1084" s="21">
        <v>0</v>
      </c>
      <c r="P1084" s="22" t="e">
        <f>VLOOKUP(Tabela1[[#This Row],[cdsubacao]],LDO!$B$2:$D$115,3,0)</f>
        <v>#N/A</v>
      </c>
      <c r="Q1084" s="22" t="str">
        <f>CONCATENATE(Tabela1[[#This Row],[cdunidadegestora]]," - ",Tabela1[[#This Row],[nmunidadegestora]])</f>
        <v>530001 - Secretaria de Estado da Infraestrutura e Mobilidade</v>
      </c>
      <c r="R1084" s="22" t="str">
        <f>CONCATENATE(Tabela1[[#This Row],[cdfuncao]]," - ",Tabela1[[#This Row],[nmfuncao]])</f>
        <v>26 - Transporte</v>
      </c>
      <c r="S1084" s="23" t="e">
        <f>VLOOKUP(Tabela1[[#This Row],[cdsubacao]],LDO!$B$2:$E$115,4,0)</f>
        <v>#N/A</v>
      </c>
      <c r="T1084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085" spans="1:20" x14ac:dyDescent="0.25">
      <c r="A1085">
        <v>410051</v>
      </c>
      <c r="B1085" t="s">
        <v>230</v>
      </c>
      <c r="C1085">
        <v>12</v>
      </c>
      <c r="D1085" t="s">
        <v>188</v>
      </c>
      <c r="E1085">
        <v>610</v>
      </c>
      <c r="F1085" t="s">
        <v>189</v>
      </c>
      <c r="G1085">
        <v>11490</v>
      </c>
      <c r="H1085" t="s">
        <v>231</v>
      </c>
      <c r="I1085">
        <v>33</v>
      </c>
      <c r="J1085" t="s">
        <v>160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2" t="e">
        <f>VLOOKUP(Tabela1[[#This Row],[cdsubacao]],LDO!$B$2:$D$115,3,0)</f>
        <v>#N/A</v>
      </c>
      <c r="Q1085" s="22" t="str">
        <f>CONCATENATE(Tabela1[[#This Row],[cdunidadegestora]]," - ",Tabela1[[#This Row],[nmunidadegestora]])</f>
        <v>410051 - Agência de Desenvolvimento Regional de Blumenau</v>
      </c>
      <c r="R1085" s="22" t="str">
        <f>CONCATENATE(Tabela1[[#This Row],[cdfuncao]]," - ",Tabela1[[#This Row],[nmfuncao]])</f>
        <v>12 - Educação</v>
      </c>
      <c r="S1085" s="23" t="e">
        <f>VLOOKUP(Tabela1[[#This Row],[cdsubacao]],LDO!$B$2:$E$115,4,0)</f>
        <v>#N/A</v>
      </c>
      <c r="T1085" s="23" t="str">
        <f>CONCATENATE(Tabela1[[#This Row],[cdprograma]]," - ",Tabela1[[#This Row],[nmprograma]])</f>
        <v>610 - Educação Básica com Qualidade e Equidade</v>
      </c>
    </row>
    <row r="1086" spans="1:20" x14ac:dyDescent="0.25">
      <c r="A1086">
        <v>410056</v>
      </c>
      <c r="B1086" t="s">
        <v>223</v>
      </c>
      <c r="C1086">
        <v>12</v>
      </c>
      <c r="D1086" t="s">
        <v>188</v>
      </c>
      <c r="E1086">
        <v>610</v>
      </c>
      <c r="F1086" t="s">
        <v>189</v>
      </c>
      <c r="G1086">
        <v>13826</v>
      </c>
      <c r="H1086" t="s">
        <v>1106</v>
      </c>
      <c r="I1086">
        <v>33</v>
      </c>
      <c r="J1086" t="s">
        <v>160</v>
      </c>
      <c r="K1086" s="21">
        <v>7871364</v>
      </c>
      <c r="L1086" s="21">
        <v>0</v>
      </c>
      <c r="M1086" s="21">
        <v>0</v>
      </c>
      <c r="N1086" s="21">
        <v>0</v>
      </c>
      <c r="O1086" s="21">
        <v>0</v>
      </c>
      <c r="P1086" s="22" t="e">
        <f>VLOOKUP(Tabela1[[#This Row],[cdsubacao]],LDO!$B$2:$D$115,3,0)</f>
        <v>#N/A</v>
      </c>
      <c r="Q1086" s="22" t="str">
        <f>CONCATENATE(Tabela1[[#This Row],[cdunidadegestora]]," - ",Tabela1[[#This Row],[nmunidadegestora]])</f>
        <v>410056 - Agência de Desenvolvimento Regional de Criciúma</v>
      </c>
      <c r="R1086" s="22" t="str">
        <f>CONCATENATE(Tabela1[[#This Row],[cdfuncao]]," - ",Tabela1[[#This Row],[nmfuncao]])</f>
        <v>12 - Educação</v>
      </c>
      <c r="S1086" s="23" t="e">
        <f>VLOOKUP(Tabela1[[#This Row],[cdsubacao]],LDO!$B$2:$E$115,4,0)</f>
        <v>#N/A</v>
      </c>
      <c r="T1086" s="23" t="str">
        <f>CONCATENATE(Tabela1[[#This Row],[cdprograma]]," - ",Tabela1[[#This Row],[nmprograma]])</f>
        <v>610 - Educação Básica com Qualidade e Equidade</v>
      </c>
    </row>
    <row r="1087" spans="1:20" x14ac:dyDescent="0.25">
      <c r="A1087">
        <v>530001</v>
      </c>
      <c r="B1087" t="s">
        <v>178</v>
      </c>
      <c r="C1087">
        <v>26</v>
      </c>
      <c r="D1087" t="s">
        <v>179</v>
      </c>
      <c r="E1087">
        <v>140</v>
      </c>
      <c r="F1087" t="s">
        <v>279</v>
      </c>
      <c r="G1087">
        <v>14168</v>
      </c>
      <c r="H1087" t="s">
        <v>1107</v>
      </c>
      <c r="I1087">
        <v>44</v>
      </c>
      <c r="J1087" t="s">
        <v>219</v>
      </c>
      <c r="K1087" s="21">
        <v>1000000</v>
      </c>
      <c r="L1087" s="21">
        <v>1000000</v>
      </c>
      <c r="M1087" s="21">
        <v>0</v>
      </c>
      <c r="N1087" s="21">
        <v>0</v>
      </c>
      <c r="O1087" s="21">
        <v>0</v>
      </c>
      <c r="P1087" s="22" t="e">
        <f>VLOOKUP(Tabela1[[#This Row],[cdsubacao]],LDO!$B$2:$D$115,3,0)</f>
        <v>#N/A</v>
      </c>
      <c r="Q1087" s="22" t="str">
        <f>CONCATENATE(Tabela1[[#This Row],[cdunidadegestora]]," - ",Tabela1[[#This Row],[nmunidadegestora]])</f>
        <v>530001 - Secretaria de Estado da Infraestrutura e Mobilidade</v>
      </c>
      <c r="R1087" s="22" t="str">
        <f>CONCATENATE(Tabela1[[#This Row],[cdfuncao]]," - ",Tabela1[[#This Row],[nmfuncao]])</f>
        <v>26 - Transporte</v>
      </c>
      <c r="S1087" s="23" t="e">
        <f>VLOOKUP(Tabela1[[#This Row],[cdsubacao]],LDO!$B$2:$E$115,4,0)</f>
        <v>#N/A</v>
      </c>
      <c r="T1087" s="23" t="str">
        <f>CONCATENATE(Tabela1[[#This Row],[cdprograma]]," - ",Tabela1[[#This Row],[nmprograma]])</f>
        <v>140 - Reabilitação e Aumento de Capacidade de Rodovias</v>
      </c>
    </row>
    <row r="1088" spans="1:20" x14ac:dyDescent="0.25">
      <c r="A1088">
        <v>160084</v>
      </c>
      <c r="B1088" t="s">
        <v>370</v>
      </c>
      <c r="C1088">
        <v>3</v>
      </c>
      <c r="D1088" t="s">
        <v>306</v>
      </c>
      <c r="E1088">
        <v>915</v>
      </c>
      <c r="F1088" t="s">
        <v>482</v>
      </c>
      <c r="G1088">
        <v>6499</v>
      </c>
      <c r="H1088" t="s">
        <v>483</v>
      </c>
      <c r="I1088">
        <v>44</v>
      </c>
      <c r="J1088" t="s">
        <v>219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2" t="str">
        <f>VLOOKUP(Tabela1[[#This Row],[cdsubacao]],LDO!$B$2:$D$115,3,0)</f>
        <v>LDO</v>
      </c>
      <c r="Q1088" s="22" t="str">
        <f>CONCATENATE(Tabela1[[#This Row],[cdunidadegestora]]," - ",Tabela1[[#This Row],[nmunidadegestora]])</f>
        <v>160084 - Fundo de Melhoria da Polícia Civil</v>
      </c>
      <c r="R1088" s="22" t="str">
        <f>CONCATENATE(Tabela1[[#This Row],[cdfuncao]]," - ",Tabela1[[#This Row],[nmfuncao]])</f>
        <v>3 - Essencial à Justiça</v>
      </c>
      <c r="S1088" s="23" t="str">
        <f>VLOOKUP(Tabela1[[#This Row],[cdsubacao]],LDO!$B$2:$E$115,4,0)</f>
        <v>6499 - Reconstituição de bens lesados</v>
      </c>
      <c r="T1088" s="23" t="str">
        <f>CONCATENATE(Tabela1[[#This Row],[cdprograma]]," - ",Tabela1[[#This Row],[nmprograma]])</f>
        <v>915 - Gestão Estratégica - Ministério Público</v>
      </c>
    </row>
    <row r="1089" spans="1:20" x14ac:dyDescent="0.25">
      <c r="A1089">
        <v>410058</v>
      </c>
      <c r="B1089" t="s">
        <v>243</v>
      </c>
      <c r="C1089">
        <v>12</v>
      </c>
      <c r="D1089" t="s">
        <v>188</v>
      </c>
      <c r="E1089">
        <v>610</v>
      </c>
      <c r="F1089" t="s">
        <v>189</v>
      </c>
      <c r="G1089">
        <v>13900</v>
      </c>
      <c r="H1089" t="s">
        <v>1108</v>
      </c>
      <c r="I1089">
        <v>44</v>
      </c>
      <c r="J1089" t="s">
        <v>219</v>
      </c>
      <c r="K1089" s="21">
        <v>136947</v>
      </c>
      <c r="L1089" s="21">
        <v>0</v>
      </c>
      <c r="M1089" s="21">
        <v>0</v>
      </c>
      <c r="N1089" s="21">
        <v>0</v>
      </c>
      <c r="O1089" s="21">
        <v>0</v>
      </c>
      <c r="P1089" s="22" t="e">
        <f>VLOOKUP(Tabela1[[#This Row],[cdsubacao]],LDO!$B$2:$D$115,3,0)</f>
        <v>#N/A</v>
      </c>
      <c r="Q1089" s="22" t="str">
        <f>CONCATENATE(Tabela1[[#This Row],[cdunidadegestora]]," - ",Tabela1[[#This Row],[nmunidadegestora]])</f>
        <v>410058 - Agência de Desenvolvimento Regional de Joinville</v>
      </c>
      <c r="R1089" s="22" t="str">
        <f>CONCATENATE(Tabela1[[#This Row],[cdfuncao]]," - ",Tabela1[[#This Row],[nmfuncao]])</f>
        <v>12 - Educação</v>
      </c>
      <c r="S1089" s="23" t="e">
        <f>VLOOKUP(Tabela1[[#This Row],[cdsubacao]],LDO!$B$2:$E$115,4,0)</f>
        <v>#N/A</v>
      </c>
      <c r="T1089" s="23" t="str">
        <f>CONCATENATE(Tabela1[[#This Row],[cdprograma]]," - ",Tabela1[[#This Row],[nmprograma]])</f>
        <v>610 - Educação Básica com Qualidade e Equidade</v>
      </c>
    </row>
    <row r="1090" spans="1:20" x14ac:dyDescent="0.25">
      <c r="A1090">
        <v>450001</v>
      </c>
      <c r="B1090" t="s">
        <v>318</v>
      </c>
      <c r="C1090">
        <v>12</v>
      </c>
      <c r="D1090" t="s">
        <v>188</v>
      </c>
      <c r="E1090">
        <v>630</v>
      </c>
      <c r="F1090" t="s">
        <v>359</v>
      </c>
      <c r="G1090">
        <v>5314</v>
      </c>
      <c r="H1090" t="s">
        <v>1109</v>
      </c>
      <c r="I1090">
        <v>44</v>
      </c>
      <c r="J1090" t="s">
        <v>219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2" t="str">
        <f>VLOOKUP(Tabela1[[#This Row],[cdsubacao]],LDO!$B$2:$D$115,3,0)</f>
        <v>LDO</v>
      </c>
      <c r="Q1090" s="22" t="str">
        <f>CONCATENATE(Tabela1[[#This Row],[cdunidadegestora]]," - ",Tabela1[[#This Row],[nmunidadegestora]])</f>
        <v>450001 - Secretaria de Estado da Educação</v>
      </c>
      <c r="R1090" s="22" t="str">
        <f>CONCATENATE(Tabela1[[#This Row],[cdfuncao]]," - ",Tabela1[[#This Row],[nmfuncao]])</f>
        <v>12 - Educação</v>
      </c>
      <c r="S1090" s="23" t="str">
        <f>VLOOKUP(Tabela1[[#This Row],[cdsubacao]],LDO!$B$2:$E$115,4,0)</f>
        <v>5314 - Aquisição, construção e reforma de bens imóveis – UDESC/Fpolis</v>
      </c>
      <c r="T1090" s="23" t="str">
        <f>CONCATENATE(Tabela1[[#This Row],[cdprograma]]," - ",Tabela1[[#This Row],[nmprograma]])</f>
        <v>630 - Gestão do Ensino Superior</v>
      </c>
    </row>
    <row r="1091" spans="1:20" x14ac:dyDescent="0.25">
      <c r="A1091">
        <v>480091</v>
      </c>
      <c r="B1091" t="s">
        <v>157</v>
      </c>
      <c r="C1091">
        <v>10</v>
      </c>
      <c r="D1091" t="s">
        <v>158</v>
      </c>
      <c r="E1091">
        <v>430</v>
      </c>
      <c r="F1091" t="s">
        <v>159</v>
      </c>
      <c r="G1091">
        <v>12585</v>
      </c>
      <c r="H1091" t="s">
        <v>1110</v>
      </c>
      <c r="I1091">
        <v>44</v>
      </c>
      <c r="J1091" t="s">
        <v>219</v>
      </c>
      <c r="K1091" s="21">
        <v>100000</v>
      </c>
      <c r="L1091" s="21">
        <v>0</v>
      </c>
      <c r="M1091" s="21">
        <v>0</v>
      </c>
      <c r="N1091" s="21">
        <v>0</v>
      </c>
      <c r="O1091" s="21">
        <v>0</v>
      </c>
      <c r="P1091" s="22" t="e">
        <f>VLOOKUP(Tabela1[[#This Row],[cdsubacao]],LDO!$B$2:$D$115,3,0)</f>
        <v>#N/A</v>
      </c>
      <c r="Q1091" s="22" t="str">
        <f>CONCATENATE(Tabela1[[#This Row],[cdunidadegestora]]," - ",Tabela1[[#This Row],[nmunidadegestora]])</f>
        <v>480091 - Fundo Estadual de Saúde</v>
      </c>
      <c r="R1091" s="22" t="str">
        <f>CONCATENATE(Tabela1[[#This Row],[cdfuncao]]," - ",Tabela1[[#This Row],[nmfuncao]])</f>
        <v>10 - Saúde</v>
      </c>
      <c r="S1091" s="23" t="e">
        <f>VLOOKUP(Tabela1[[#This Row],[cdsubacao]],LDO!$B$2:$E$115,4,0)</f>
        <v>#N/A</v>
      </c>
      <c r="T1091" s="23" t="str">
        <f>CONCATENATE(Tabela1[[#This Row],[cdprograma]]," - ",Tabela1[[#This Row],[nmprograma]])</f>
        <v>430 - Atenção de Média e Alta Complexidade Ambulatorial e Hospitalar</v>
      </c>
    </row>
    <row r="1092" spans="1:20" x14ac:dyDescent="0.25">
      <c r="A1092">
        <v>440001</v>
      </c>
      <c r="B1092" t="s">
        <v>481</v>
      </c>
      <c r="C1092">
        <v>20</v>
      </c>
      <c r="D1092" t="s">
        <v>203</v>
      </c>
      <c r="E1092">
        <v>300</v>
      </c>
      <c r="F1092" t="s">
        <v>247</v>
      </c>
      <c r="G1092">
        <v>11234</v>
      </c>
      <c r="H1092" t="s">
        <v>1111</v>
      </c>
      <c r="I1092">
        <v>33</v>
      </c>
      <c r="J1092" t="s">
        <v>160</v>
      </c>
      <c r="K1092" s="21">
        <v>25000</v>
      </c>
      <c r="L1092" s="21">
        <v>0</v>
      </c>
      <c r="M1092" s="21">
        <v>0</v>
      </c>
      <c r="N1092" s="21">
        <v>0</v>
      </c>
      <c r="O1092" s="21">
        <v>0</v>
      </c>
      <c r="P1092" s="22" t="e">
        <f>VLOOKUP(Tabela1[[#This Row],[cdsubacao]],LDO!$B$2:$D$115,3,0)</f>
        <v>#N/A</v>
      </c>
      <c r="Q1092" s="22" t="str">
        <f>CONCATENATE(Tabela1[[#This Row],[cdunidadegestora]]," - ",Tabela1[[#This Row],[nmunidadegestora]])</f>
        <v>440001 - Secretaria de Estado da Agricultura, Pesca e Desenvolvimento Rural</v>
      </c>
      <c r="R1092" s="22" t="str">
        <f>CONCATENATE(Tabela1[[#This Row],[cdfuncao]]," - ",Tabela1[[#This Row],[nmfuncao]])</f>
        <v>20 - Agricultura</v>
      </c>
      <c r="S1092" s="23" t="e">
        <f>VLOOKUP(Tabela1[[#This Row],[cdsubacao]],LDO!$B$2:$E$115,4,0)</f>
        <v>#N/A</v>
      </c>
      <c r="T1092" s="23" t="str">
        <f>CONCATENATE(Tabela1[[#This Row],[cdprograma]]," - ",Tabela1[[#This Row],[nmprograma]])</f>
        <v>300 - Qualidade de Vida no Campo e na Cidade</v>
      </c>
    </row>
    <row r="1093" spans="1:20" x14ac:dyDescent="0.25">
      <c r="A1093">
        <v>480091</v>
      </c>
      <c r="B1093" t="s">
        <v>157</v>
      </c>
      <c r="C1093">
        <v>10</v>
      </c>
      <c r="D1093" t="s">
        <v>158</v>
      </c>
      <c r="E1093">
        <v>430</v>
      </c>
      <c r="F1093" t="s">
        <v>159</v>
      </c>
      <c r="G1093">
        <v>13488</v>
      </c>
      <c r="H1093" t="s">
        <v>1112</v>
      </c>
      <c r="I1093">
        <v>44</v>
      </c>
      <c r="J1093" t="s">
        <v>219</v>
      </c>
      <c r="K1093" s="21">
        <v>100000</v>
      </c>
      <c r="L1093" s="21">
        <v>0</v>
      </c>
      <c r="M1093" s="21">
        <v>0</v>
      </c>
      <c r="N1093" s="21">
        <v>0</v>
      </c>
      <c r="O1093" s="21">
        <v>0</v>
      </c>
      <c r="P1093" s="22" t="e">
        <f>VLOOKUP(Tabela1[[#This Row],[cdsubacao]],LDO!$B$2:$D$115,3,0)</f>
        <v>#N/A</v>
      </c>
      <c r="Q1093" s="22" t="str">
        <f>CONCATENATE(Tabela1[[#This Row],[cdunidadegestora]]," - ",Tabela1[[#This Row],[nmunidadegestora]])</f>
        <v>480091 - Fundo Estadual de Saúde</v>
      </c>
      <c r="R1093" s="22" t="str">
        <f>CONCATENATE(Tabela1[[#This Row],[cdfuncao]]," - ",Tabela1[[#This Row],[nmfuncao]])</f>
        <v>10 - Saúde</v>
      </c>
      <c r="S1093" s="23" t="e">
        <f>VLOOKUP(Tabela1[[#This Row],[cdsubacao]],LDO!$B$2:$E$115,4,0)</f>
        <v>#N/A</v>
      </c>
      <c r="T1093" s="23" t="str">
        <f>CONCATENATE(Tabela1[[#This Row],[cdprograma]]," - ",Tabela1[[#This Row],[nmprograma]])</f>
        <v>430 - Atenção de Média e Alta Complexidade Ambulatorial e Hospitalar</v>
      </c>
    </row>
    <row r="1094" spans="1:20" x14ac:dyDescent="0.25">
      <c r="A1094">
        <v>410043</v>
      </c>
      <c r="B1094" t="s">
        <v>185</v>
      </c>
      <c r="C1094">
        <v>12</v>
      </c>
      <c r="D1094" t="s">
        <v>188</v>
      </c>
      <c r="E1094">
        <v>610</v>
      </c>
      <c r="F1094" t="s">
        <v>189</v>
      </c>
      <c r="G1094">
        <v>13743</v>
      </c>
      <c r="H1094" t="s">
        <v>1113</v>
      </c>
      <c r="I1094">
        <v>44</v>
      </c>
      <c r="J1094" t="s">
        <v>219</v>
      </c>
      <c r="K1094" s="21">
        <v>16757</v>
      </c>
      <c r="L1094" s="21">
        <v>0</v>
      </c>
      <c r="M1094" s="21">
        <v>0</v>
      </c>
      <c r="N1094" s="21">
        <v>0</v>
      </c>
      <c r="O1094" s="21">
        <v>0</v>
      </c>
      <c r="P1094" s="22" t="e">
        <f>VLOOKUP(Tabela1[[#This Row],[cdsubacao]],LDO!$B$2:$D$115,3,0)</f>
        <v>#N/A</v>
      </c>
      <c r="Q1094" s="22" t="str">
        <f>CONCATENATE(Tabela1[[#This Row],[cdunidadegestora]]," - ",Tabela1[[#This Row],[nmunidadegestora]])</f>
        <v>410043 - Agência de Desenvolvimento Regional de Joaçaba</v>
      </c>
      <c r="R1094" s="22" t="str">
        <f>CONCATENATE(Tabela1[[#This Row],[cdfuncao]]," - ",Tabela1[[#This Row],[nmfuncao]])</f>
        <v>12 - Educação</v>
      </c>
      <c r="S1094" s="23" t="e">
        <f>VLOOKUP(Tabela1[[#This Row],[cdsubacao]],LDO!$B$2:$E$115,4,0)</f>
        <v>#N/A</v>
      </c>
      <c r="T1094" s="23" t="str">
        <f>CONCATENATE(Tabela1[[#This Row],[cdprograma]]," - ",Tabela1[[#This Row],[nmprograma]])</f>
        <v>610 - Educação Básica com Qualidade e Equidade</v>
      </c>
    </row>
    <row r="1095" spans="1:20" x14ac:dyDescent="0.25">
      <c r="A1095">
        <v>520092</v>
      </c>
      <c r="B1095" t="s">
        <v>667</v>
      </c>
      <c r="C1095">
        <v>4</v>
      </c>
      <c r="D1095" t="s">
        <v>169</v>
      </c>
      <c r="E1095">
        <v>830</v>
      </c>
      <c r="F1095" t="s">
        <v>575</v>
      </c>
      <c r="G1095">
        <v>14245</v>
      </c>
      <c r="H1095" t="s">
        <v>1114</v>
      </c>
      <c r="I1095">
        <v>44</v>
      </c>
      <c r="J1095" t="s">
        <v>219</v>
      </c>
      <c r="K1095" s="21">
        <v>10532000</v>
      </c>
      <c r="L1095" s="21">
        <v>10532000</v>
      </c>
      <c r="M1095" s="21">
        <v>0</v>
      </c>
      <c r="N1095" s="21">
        <v>0</v>
      </c>
      <c r="O1095" s="21">
        <v>0</v>
      </c>
      <c r="P1095" s="22" t="e">
        <f>VLOOKUP(Tabela1[[#This Row],[cdsubacao]],LDO!$B$2:$D$115,3,0)</f>
        <v>#N/A</v>
      </c>
      <c r="Q1095" s="22" t="str">
        <f>CONCATENATE(Tabela1[[#This Row],[cdunidadegestora]]," - ",Tabela1[[#This Row],[nmunidadegestora]])</f>
        <v>520092 - Fundo de Esforço Fiscal</v>
      </c>
      <c r="R1095" s="22" t="str">
        <f>CONCATENATE(Tabela1[[#This Row],[cdfuncao]]," - ",Tabela1[[#This Row],[nmfuncao]])</f>
        <v>4 - Administração</v>
      </c>
      <c r="S1095" s="23" t="e">
        <f>VLOOKUP(Tabela1[[#This Row],[cdsubacao]],LDO!$B$2:$E$115,4,0)</f>
        <v>#N/A</v>
      </c>
      <c r="T1095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096" spans="1:20" x14ac:dyDescent="0.25">
      <c r="A1096">
        <v>480091</v>
      </c>
      <c r="B1096" t="s">
        <v>157</v>
      </c>
      <c r="C1096">
        <v>10</v>
      </c>
      <c r="D1096" t="s">
        <v>158</v>
      </c>
      <c r="E1096">
        <v>430</v>
      </c>
      <c r="F1096" t="s">
        <v>159</v>
      </c>
      <c r="G1096">
        <v>12280</v>
      </c>
      <c r="H1096" t="s">
        <v>1115</v>
      </c>
      <c r="I1096">
        <v>33</v>
      </c>
      <c r="J1096" t="s">
        <v>160</v>
      </c>
      <c r="K1096" s="21">
        <v>100000</v>
      </c>
      <c r="L1096" s="21">
        <v>0</v>
      </c>
      <c r="M1096" s="21">
        <v>0</v>
      </c>
      <c r="N1096" s="21">
        <v>0</v>
      </c>
      <c r="O1096" s="21">
        <v>0</v>
      </c>
      <c r="P1096" s="22" t="e">
        <f>VLOOKUP(Tabela1[[#This Row],[cdsubacao]],LDO!$B$2:$D$115,3,0)</f>
        <v>#N/A</v>
      </c>
      <c r="Q1096" s="22" t="str">
        <f>CONCATENATE(Tabela1[[#This Row],[cdunidadegestora]]," - ",Tabela1[[#This Row],[nmunidadegestora]])</f>
        <v>480091 - Fundo Estadual de Saúde</v>
      </c>
      <c r="R1096" s="22" t="str">
        <f>CONCATENATE(Tabela1[[#This Row],[cdfuncao]]," - ",Tabela1[[#This Row],[nmfuncao]])</f>
        <v>10 - Saúde</v>
      </c>
      <c r="S1096" s="23" t="e">
        <f>VLOOKUP(Tabela1[[#This Row],[cdsubacao]],LDO!$B$2:$E$115,4,0)</f>
        <v>#N/A</v>
      </c>
      <c r="T1096" s="23" t="str">
        <f>CONCATENATE(Tabela1[[#This Row],[cdprograma]]," - ",Tabela1[[#This Row],[nmprograma]])</f>
        <v>430 - Atenção de Média e Alta Complexidade Ambulatorial e Hospitalar</v>
      </c>
    </row>
    <row r="1097" spans="1:20" x14ac:dyDescent="0.25">
      <c r="A1097">
        <v>450021</v>
      </c>
      <c r="B1097" t="s">
        <v>250</v>
      </c>
      <c r="C1097">
        <v>12</v>
      </c>
      <c r="D1097" t="s">
        <v>188</v>
      </c>
      <c r="E1097">
        <v>520</v>
      </c>
      <c r="F1097" t="s">
        <v>303</v>
      </c>
      <c r="G1097">
        <v>11710</v>
      </c>
      <c r="H1097" t="s">
        <v>1116</v>
      </c>
      <c r="I1097">
        <v>33</v>
      </c>
      <c r="J1097" t="s">
        <v>160</v>
      </c>
      <c r="K1097" s="21">
        <v>1235009</v>
      </c>
      <c r="L1097" s="21">
        <v>594403.14</v>
      </c>
      <c r="M1097" s="21">
        <v>204059.53</v>
      </c>
      <c r="N1097" s="21">
        <v>204059.53</v>
      </c>
      <c r="O1097" s="21">
        <v>204059.53</v>
      </c>
      <c r="P1097" s="22" t="e">
        <f>VLOOKUP(Tabela1[[#This Row],[cdsubacao]],LDO!$B$2:$D$115,3,0)</f>
        <v>#N/A</v>
      </c>
      <c r="Q1097" s="22" t="str">
        <f>CONCATENATE(Tabela1[[#This Row],[cdunidadegestora]]," - ",Tabela1[[#This Row],[nmunidadegestora]])</f>
        <v>450021 - Fundação Catarinense de Educação Especial</v>
      </c>
      <c r="R1097" s="22" t="str">
        <f>CONCATENATE(Tabela1[[#This Row],[cdfuncao]]," - ",Tabela1[[#This Row],[nmfuncao]])</f>
        <v>12 - Educação</v>
      </c>
      <c r="S1097" s="23" t="e">
        <f>VLOOKUP(Tabela1[[#This Row],[cdsubacao]],LDO!$B$2:$E$115,4,0)</f>
        <v>#N/A</v>
      </c>
      <c r="T1097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1098" spans="1:20" x14ac:dyDescent="0.25">
      <c r="A1098">
        <v>160091</v>
      </c>
      <c r="B1098" t="s">
        <v>442</v>
      </c>
      <c r="C1098">
        <v>6</v>
      </c>
      <c r="D1098" t="s">
        <v>182</v>
      </c>
      <c r="E1098">
        <v>706</v>
      </c>
      <c r="F1098" t="s">
        <v>183</v>
      </c>
      <c r="G1098">
        <v>13125</v>
      </c>
      <c r="H1098" t="s">
        <v>986</v>
      </c>
      <c r="I1098">
        <v>33</v>
      </c>
      <c r="J1098" t="s">
        <v>160</v>
      </c>
      <c r="K1098" s="21">
        <v>5979591</v>
      </c>
      <c r="L1098" s="21">
        <v>5938272.2199999997</v>
      </c>
      <c r="M1098" s="21">
        <v>5733328.8799999999</v>
      </c>
      <c r="N1098" s="21">
        <v>4467375.4000000004</v>
      </c>
      <c r="O1098" s="21">
        <v>4380144.18</v>
      </c>
      <c r="P1098" s="22" t="e">
        <f>VLOOKUP(Tabela1[[#This Row],[cdsubacao]],LDO!$B$2:$D$115,3,0)</f>
        <v>#N/A</v>
      </c>
      <c r="Q1098" s="22" t="str">
        <f>CONCATENATE(Tabela1[[#This Row],[cdunidadegestora]]," - ",Tabela1[[#This Row],[nmunidadegestora]])</f>
        <v>160091 - Fundo para Melhoria da Segurança Pública</v>
      </c>
      <c r="R1098" s="22" t="str">
        <f>CONCATENATE(Tabela1[[#This Row],[cdfuncao]]," - ",Tabela1[[#This Row],[nmfuncao]])</f>
        <v>6 - Segurança Pública</v>
      </c>
      <c r="S1098" s="23" t="e">
        <f>VLOOKUP(Tabela1[[#This Row],[cdsubacao]],LDO!$B$2:$E$115,4,0)</f>
        <v>#N/A</v>
      </c>
      <c r="T1098" s="23" t="str">
        <f>CONCATENATE(Tabela1[[#This Row],[cdprograma]]," - ",Tabela1[[#This Row],[nmprograma]])</f>
        <v>706 - De Olho no Crime</v>
      </c>
    </row>
    <row r="1099" spans="1:20" x14ac:dyDescent="0.25">
      <c r="A1099">
        <v>470001</v>
      </c>
      <c r="B1099" t="s">
        <v>287</v>
      </c>
      <c r="C1099">
        <v>8</v>
      </c>
      <c r="D1099" t="s">
        <v>253</v>
      </c>
      <c r="E1099">
        <v>870</v>
      </c>
      <c r="F1099" t="s">
        <v>320</v>
      </c>
      <c r="G1099">
        <v>1058</v>
      </c>
      <c r="H1099" t="s">
        <v>1117</v>
      </c>
      <c r="I1099">
        <v>33</v>
      </c>
      <c r="J1099" t="s">
        <v>160</v>
      </c>
      <c r="K1099" s="21">
        <v>23923718</v>
      </c>
      <c r="L1099" s="21">
        <v>22124890.059999999</v>
      </c>
      <c r="M1099" s="21">
        <v>22124890.059999999</v>
      </c>
      <c r="N1099" s="21">
        <v>22124890.059999999</v>
      </c>
      <c r="O1099" s="21">
        <v>22124890.059999999</v>
      </c>
      <c r="P1099" s="22" t="e">
        <f>VLOOKUP(Tabela1[[#This Row],[cdsubacao]],LDO!$B$2:$D$115,3,0)</f>
        <v>#N/A</v>
      </c>
      <c r="Q1099" s="22" t="str">
        <f>CONCATENATE(Tabela1[[#This Row],[cdunidadegestora]]," - ",Tabela1[[#This Row],[nmunidadegestora]])</f>
        <v>470001 - Secretaria de Estado da Administração</v>
      </c>
      <c r="R1099" s="22" t="str">
        <f>CONCATENATE(Tabela1[[#This Row],[cdfuncao]]," - ",Tabela1[[#This Row],[nmfuncao]])</f>
        <v>8 - Assistência Social</v>
      </c>
      <c r="S1099" s="23" t="e">
        <f>VLOOKUP(Tabela1[[#This Row],[cdsubacao]],LDO!$B$2:$E$115,4,0)</f>
        <v>#N/A</v>
      </c>
      <c r="T1099" s="23" t="str">
        <f>CONCATENATE(Tabela1[[#This Row],[cdprograma]]," - ",Tabela1[[#This Row],[nmprograma]])</f>
        <v>870 - Pensões Especiais</v>
      </c>
    </row>
    <row r="1100" spans="1:20" x14ac:dyDescent="0.25">
      <c r="A1100">
        <v>160097</v>
      </c>
      <c r="B1100" t="s">
        <v>181</v>
      </c>
      <c r="C1100">
        <v>6</v>
      </c>
      <c r="D1100" t="s">
        <v>182</v>
      </c>
      <c r="E1100">
        <v>708</v>
      </c>
      <c r="F1100" t="s">
        <v>615</v>
      </c>
      <c r="G1100">
        <v>12019</v>
      </c>
      <c r="H1100" t="s">
        <v>1118</v>
      </c>
      <c r="I1100">
        <v>33</v>
      </c>
      <c r="J1100" t="s">
        <v>160</v>
      </c>
      <c r="K1100" s="21">
        <v>5802522</v>
      </c>
      <c r="L1100" s="21">
        <v>7165757.8700000001</v>
      </c>
      <c r="M1100" s="21">
        <v>6976821.4500000002</v>
      </c>
      <c r="N1100" s="21">
        <v>6901136.1299999999</v>
      </c>
      <c r="O1100" s="21">
        <v>6901136.1299999999</v>
      </c>
      <c r="P1100" s="22" t="e">
        <f>VLOOKUP(Tabela1[[#This Row],[cdsubacao]],LDO!$B$2:$D$115,3,0)</f>
        <v>#N/A</v>
      </c>
      <c r="Q1100" s="22" t="str">
        <f>CONCATENATE(Tabela1[[#This Row],[cdunidadegestora]]," - ",Tabela1[[#This Row],[nmunidadegestora]])</f>
        <v>160097 - Fundo de Melhoria da Polícia Militar</v>
      </c>
      <c r="R1100" s="22" t="str">
        <f>CONCATENATE(Tabela1[[#This Row],[cdfuncao]]," - ",Tabela1[[#This Row],[nmfuncao]])</f>
        <v>6 - Segurança Pública</v>
      </c>
      <c r="S1100" s="23" t="e">
        <f>VLOOKUP(Tabela1[[#This Row],[cdsubacao]],LDO!$B$2:$E$115,4,0)</f>
        <v>#N/A</v>
      </c>
      <c r="T1100" s="23" t="str">
        <f>CONCATENATE(Tabela1[[#This Row],[cdprograma]]," - ",Tabela1[[#This Row],[nmprograma]])</f>
        <v>708 - Valorização do Servidor - Segurança Pública</v>
      </c>
    </row>
    <row r="1101" spans="1:20" x14ac:dyDescent="0.25">
      <c r="A1101">
        <v>470091</v>
      </c>
      <c r="B1101" t="s">
        <v>289</v>
      </c>
      <c r="C1101">
        <v>4</v>
      </c>
      <c r="D1101" t="s">
        <v>169</v>
      </c>
      <c r="E1101">
        <v>900</v>
      </c>
      <c r="F1101" t="s">
        <v>176</v>
      </c>
      <c r="G1101">
        <v>11568</v>
      </c>
      <c r="H1101" t="s">
        <v>1119</v>
      </c>
      <c r="I1101">
        <v>33</v>
      </c>
      <c r="J1101" t="s">
        <v>160</v>
      </c>
      <c r="K1101" s="21">
        <v>77483233</v>
      </c>
      <c r="L1101" s="21">
        <v>76889302.280000001</v>
      </c>
      <c r="M1101" s="21">
        <v>46526139.409999996</v>
      </c>
      <c r="N1101" s="21">
        <v>42262243.890000001</v>
      </c>
      <c r="O1101" s="21">
        <v>42262243.890000001</v>
      </c>
      <c r="P1101" s="22" t="e">
        <f>VLOOKUP(Tabela1[[#This Row],[cdsubacao]],LDO!$B$2:$D$115,3,0)</f>
        <v>#N/A</v>
      </c>
      <c r="Q1101" s="22" t="str">
        <f>CONCATENATE(Tabela1[[#This Row],[cdunidadegestora]]," - ",Tabela1[[#This Row],[nmunidadegestora]])</f>
        <v>470091 - Fundo de Materiais, Publicações e Impressos Oficiais</v>
      </c>
      <c r="R1101" s="22" t="str">
        <f>CONCATENATE(Tabela1[[#This Row],[cdfuncao]]," - ",Tabela1[[#This Row],[nmfuncao]])</f>
        <v>4 - Administração</v>
      </c>
      <c r="S1101" s="23" t="e">
        <f>VLOOKUP(Tabela1[[#This Row],[cdsubacao]],LDO!$B$2:$E$115,4,0)</f>
        <v>#N/A</v>
      </c>
      <c r="T1101" s="23" t="str">
        <f>CONCATENATE(Tabela1[[#This Row],[cdprograma]]," - ",Tabela1[[#This Row],[nmprograma]])</f>
        <v>900 - Gestão Administrativa - Poder Executivo</v>
      </c>
    </row>
    <row r="1102" spans="1:20" x14ac:dyDescent="0.25">
      <c r="A1102">
        <v>260022</v>
      </c>
      <c r="B1102" t="s">
        <v>300</v>
      </c>
      <c r="C1102">
        <v>16</v>
      </c>
      <c r="D1102" t="s">
        <v>301</v>
      </c>
      <c r="E1102">
        <v>850</v>
      </c>
      <c r="F1102" t="s">
        <v>163</v>
      </c>
      <c r="G1102">
        <v>458</v>
      </c>
      <c r="H1102" t="s">
        <v>302</v>
      </c>
      <c r="I1102">
        <v>31</v>
      </c>
      <c r="J1102" t="s">
        <v>165</v>
      </c>
      <c r="K1102" s="21">
        <v>8250779</v>
      </c>
      <c r="L1102" s="21">
        <v>7668146.2199999997</v>
      </c>
      <c r="M1102" s="21">
        <v>7668146.2199999997</v>
      </c>
      <c r="N1102" s="21">
        <v>7668146.2199999997</v>
      </c>
      <c r="O1102" s="21">
        <v>7614030.4900000002</v>
      </c>
      <c r="P1102" s="22" t="e">
        <f>VLOOKUP(Tabela1[[#This Row],[cdsubacao]],LDO!$B$2:$D$115,3,0)</f>
        <v>#N/A</v>
      </c>
      <c r="Q1102" s="22" t="str">
        <f>CONCATENATE(Tabela1[[#This Row],[cdunidadegestora]]," - ",Tabela1[[#This Row],[nmunidadegestora]])</f>
        <v>260022 - Companhia de Habitação do Estado de Santa Catarina S.A.</v>
      </c>
      <c r="R1102" s="22" t="str">
        <f>CONCATENATE(Tabela1[[#This Row],[cdfuncao]]," - ",Tabela1[[#This Row],[nmfuncao]])</f>
        <v>16 - Habitação</v>
      </c>
      <c r="S1102" s="23" t="e">
        <f>VLOOKUP(Tabela1[[#This Row],[cdsubacao]],LDO!$B$2:$E$115,4,0)</f>
        <v>#N/A</v>
      </c>
      <c r="T110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03" spans="1:20" x14ac:dyDescent="0.25">
      <c r="A1103">
        <v>420001</v>
      </c>
      <c r="B1103" t="s">
        <v>367</v>
      </c>
      <c r="C1103">
        <v>4</v>
      </c>
      <c r="D1103" t="s">
        <v>169</v>
      </c>
      <c r="E1103">
        <v>850</v>
      </c>
      <c r="F1103" t="s">
        <v>163</v>
      </c>
      <c r="G1103">
        <v>1140</v>
      </c>
      <c r="H1103" t="s">
        <v>1120</v>
      </c>
      <c r="I1103">
        <v>33</v>
      </c>
      <c r="J1103" t="s">
        <v>160</v>
      </c>
      <c r="K1103" s="21">
        <v>0</v>
      </c>
      <c r="L1103" s="21">
        <v>27572.84</v>
      </c>
      <c r="M1103" s="21">
        <v>27572.84</v>
      </c>
      <c r="N1103" s="21">
        <v>27572.84</v>
      </c>
      <c r="O1103" s="21">
        <v>27572.84</v>
      </c>
      <c r="P1103" s="22" t="e">
        <f>VLOOKUP(Tabela1[[#This Row],[cdsubacao]],LDO!$B$2:$D$115,3,0)</f>
        <v>#N/A</v>
      </c>
      <c r="Q1103" s="22" t="str">
        <f>CONCATENATE(Tabela1[[#This Row],[cdunidadegestora]]," - ",Tabela1[[#This Row],[nmunidadegestora]])</f>
        <v>420001 - Gabinete do Vice-Governador do Estado</v>
      </c>
      <c r="R1103" s="22" t="str">
        <f>CONCATENATE(Tabela1[[#This Row],[cdfuncao]]," - ",Tabela1[[#This Row],[nmfuncao]])</f>
        <v>4 - Administração</v>
      </c>
      <c r="S1103" s="23" t="e">
        <f>VLOOKUP(Tabela1[[#This Row],[cdsubacao]],LDO!$B$2:$E$115,4,0)</f>
        <v>#N/A</v>
      </c>
      <c r="T110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04" spans="1:20" x14ac:dyDescent="0.25">
      <c r="A1104">
        <v>410060</v>
      </c>
      <c r="B1104" t="s">
        <v>168</v>
      </c>
      <c r="C1104">
        <v>12</v>
      </c>
      <c r="D1104" t="s">
        <v>188</v>
      </c>
      <c r="E1104">
        <v>610</v>
      </c>
      <c r="F1104" t="s">
        <v>189</v>
      </c>
      <c r="G1104">
        <v>13899</v>
      </c>
      <c r="H1104" t="s">
        <v>935</v>
      </c>
      <c r="I1104">
        <v>33</v>
      </c>
      <c r="J1104" t="s">
        <v>160</v>
      </c>
      <c r="K1104" s="21">
        <v>4924062</v>
      </c>
      <c r="L1104" s="21">
        <v>1012605.32</v>
      </c>
      <c r="M1104" s="21">
        <v>1012605.32</v>
      </c>
      <c r="N1104" s="21">
        <v>1012605.32</v>
      </c>
      <c r="O1104" s="21">
        <v>1012605.32</v>
      </c>
      <c r="P1104" s="22" t="e">
        <f>VLOOKUP(Tabela1[[#This Row],[cdsubacao]],LDO!$B$2:$D$115,3,0)</f>
        <v>#N/A</v>
      </c>
      <c r="Q1104" s="22" t="str">
        <f>CONCATENATE(Tabela1[[#This Row],[cdunidadegestora]]," - ",Tabela1[[#This Row],[nmunidadegestora]])</f>
        <v>410060 - Agência de Desenvolvimento Regional de Mafra</v>
      </c>
      <c r="R1104" s="22" t="str">
        <f>CONCATENATE(Tabela1[[#This Row],[cdfuncao]]," - ",Tabela1[[#This Row],[nmfuncao]])</f>
        <v>12 - Educação</v>
      </c>
      <c r="S1104" s="23" t="e">
        <f>VLOOKUP(Tabela1[[#This Row],[cdsubacao]],LDO!$B$2:$E$115,4,0)</f>
        <v>#N/A</v>
      </c>
      <c r="T1104" s="23" t="str">
        <f>CONCATENATE(Tabela1[[#This Row],[cdprograma]]," - ",Tabela1[[#This Row],[nmprograma]])</f>
        <v>610 - Educação Básica com Qualidade e Equidade</v>
      </c>
    </row>
    <row r="1105" spans="1:20" x14ac:dyDescent="0.25">
      <c r="A1105">
        <v>270029</v>
      </c>
      <c r="B1105" t="s">
        <v>755</v>
      </c>
      <c r="C1105">
        <v>4</v>
      </c>
      <c r="D1105" t="s">
        <v>169</v>
      </c>
      <c r="E1105">
        <v>950</v>
      </c>
      <c r="F1105" t="s">
        <v>756</v>
      </c>
      <c r="G1105">
        <v>13009</v>
      </c>
      <c r="H1105" t="s">
        <v>806</v>
      </c>
      <c r="I1105">
        <v>31</v>
      </c>
      <c r="J1105" t="s">
        <v>165</v>
      </c>
      <c r="K1105" s="21">
        <v>5658333</v>
      </c>
      <c r="L1105" s="21">
        <v>8048333</v>
      </c>
      <c r="M1105" s="21">
        <v>7711577.4299999997</v>
      </c>
      <c r="N1105" s="21">
        <v>7687559.5999999996</v>
      </c>
      <c r="O1105" s="21">
        <v>7662657.4400000004</v>
      </c>
      <c r="P1105" s="22" t="e">
        <f>VLOOKUP(Tabela1[[#This Row],[cdsubacao]],LDO!$B$2:$D$115,3,0)</f>
        <v>#N/A</v>
      </c>
      <c r="Q1105" s="22" t="str">
        <f>CONCATENATE(Tabela1[[#This Row],[cdunidadegestora]]," - ",Tabela1[[#This Row],[nmunidadegestora]])</f>
        <v>270029 - Agência de Regulação de Serviços Públicos de Santa Catarina - Aresc</v>
      </c>
      <c r="R1105" s="22" t="str">
        <f>CONCATENATE(Tabela1[[#This Row],[cdfuncao]]," - ",Tabela1[[#This Row],[nmfuncao]])</f>
        <v>4 - Administração</v>
      </c>
      <c r="S1105" s="23" t="e">
        <f>VLOOKUP(Tabela1[[#This Row],[cdsubacao]],LDO!$B$2:$E$115,4,0)</f>
        <v>#N/A</v>
      </c>
      <c r="T1105" s="23" t="str">
        <f>CONCATENATE(Tabela1[[#This Row],[cdprograma]]," - ",Tabela1[[#This Row],[nmprograma]])</f>
        <v>950 - Defesa dos Interesses Sociais</v>
      </c>
    </row>
    <row r="1106" spans="1:20" x14ac:dyDescent="0.25">
      <c r="A1106">
        <v>270025</v>
      </c>
      <c r="B1106" t="s">
        <v>430</v>
      </c>
      <c r="C1106">
        <v>4</v>
      </c>
      <c r="D1106" t="s">
        <v>169</v>
      </c>
      <c r="E1106">
        <v>900</v>
      </c>
      <c r="F1106" t="s">
        <v>176</v>
      </c>
      <c r="G1106">
        <v>3920</v>
      </c>
      <c r="H1106" t="s">
        <v>1121</v>
      </c>
      <c r="I1106">
        <v>33</v>
      </c>
      <c r="J1106" t="s">
        <v>160</v>
      </c>
      <c r="K1106" s="21">
        <v>8009094</v>
      </c>
      <c r="L1106" s="21">
        <v>8009094</v>
      </c>
      <c r="M1106" s="21">
        <v>5428483.5700000003</v>
      </c>
      <c r="N1106" s="21">
        <v>4997426.08</v>
      </c>
      <c r="O1106" s="21">
        <v>4997426.08</v>
      </c>
      <c r="P1106" s="22" t="e">
        <f>VLOOKUP(Tabela1[[#This Row],[cdsubacao]],LDO!$B$2:$D$115,3,0)</f>
        <v>#N/A</v>
      </c>
      <c r="Q1106" s="22" t="str">
        <f>CONCATENATE(Tabela1[[#This Row],[cdunidadegestora]]," - ",Tabela1[[#This Row],[nmunidadegestora]])</f>
        <v>270025 - Instituto de Metrologia de Santa Catarina</v>
      </c>
      <c r="R1106" s="22" t="str">
        <f>CONCATENATE(Tabela1[[#This Row],[cdfuncao]]," - ",Tabela1[[#This Row],[nmfuncao]])</f>
        <v>4 - Administração</v>
      </c>
      <c r="S1106" s="23" t="e">
        <f>VLOOKUP(Tabela1[[#This Row],[cdsubacao]],LDO!$B$2:$E$115,4,0)</f>
        <v>#N/A</v>
      </c>
      <c r="T1106" s="23" t="str">
        <f>CONCATENATE(Tabela1[[#This Row],[cdprograma]]," - ",Tabela1[[#This Row],[nmprograma]])</f>
        <v>900 - Gestão Administrativa - Poder Executivo</v>
      </c>
    </row>
    <row r="1107" spans="1:20" x14ac:dyDescent="0.25">
      <c r="A1107">
        <v>410043</v>
      </c>
      <c r="B1107" t="s">
        <v>185</v>
      </c>
      <c r="C1107">
        <v>4</v>
      </c>
      <c r="D1107" t="s">
        <v>169</v>
      </c>
      <c r="E1107">
        <v>850</v>
      </c>
      <c r="F1107" t="s">
        <v>163</v>
      </c>
      <c r="G1107">
        <v>13731</v>
      </c>
      <c r="H1107" t="s">
        <v>725</v>
      </c>
      <c r="I1107">
        <v>31</v>
      </c>
      <c r="J1107" t="s">
        <v>165</v>
      </c>
      <c r="K1107" s="21">
        <v>3454036</v>
      </c>
      <c r="L1107" s="21">
        <v>764940.21</v>
      </c>
      <c r="M1107" s="21">
        <v>764940.21</v>
      </c>
      <c r="N1107" s="21">
        <v>764940.21</v>
      </c>
      <c r="O1107" s="21">
        <v>764940.21</v>
      </c>
      <c r="P1107" s="22" t="e">
        <f>VLOOKUP(Tabela1[[#This Row],[cdsubacao]],LDO!$B$2:$D$115,3,0)</f>
        <v>#N/A</v>
      </c>
      <c r="Q1107" s="22" t="str">
        <f>CONCATENATE(Tabela1[[#This Row],[cdunidadegestora]]," - ",Tabela1[[#This Row],[nmunidadegestora]])</f>
        <v>410043 - Agência de Desenvolvimento Regional de Joaçaba</v>
      </c>
      <c r="R1107" s="22" t="str">
        <f>CONCATENATE(Tabela1[[#This Row],[cdfuncao]]," - ",Tabela1[[#This Row],[nmfuncao]])</f>
        <v>4 - Administração</v>
      </c>
      <c r="S1107" s="23" t="e">
        <f>VLOOKUP(Tabela1[[#This Row],[cdsubacao]],LDO!$B$2:$E$115,4,0)</f>
        <v>#N/A</v>
      </c>
      <c r="T110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08" spans="1:20" x14ac:dyDescent="0.25">
      <c r="A1108">
        <v>410038</v>
      </c>
      <c r="B1108" t="s">
        <v>273</v>
      </c>
      <c r="C1108">
        <v>12</v>
      </c>
      <c r="D1108" t="s">
        <v>188</v>
      </c>
      <c r="E1108">
        <v>610</v>
      </c>
      <c r="F1108" t="s">
        <v>189</v>
      </c>
      <c r="G1108">
        <v>13640</v>
      </c>
      <c r="H1108" t="s">
        <v>736</v>
      </c>
      <c r="I1108">
        <v>33</v>
      </c>
      <c r="J1108" t="s">
        <v>160</v>
      </c>
      <c r="K1108" s="21">
        <v>1210908</v>
      </c>
      <c r="L1108" s="21">
        <v>62559.71</v>
      </c>
      <c r="M1108" s="21">
        <v>62559.71</v>
      </c>
      <c r="N1108" s="21">
        <v>62559.71</v>
      </c>
      <c r="O1108" s="21">
        <v>62559.71</v>
      </c>
      <c r="P1108" s="22" t="e">
        <f>VLOOKUP(Tabela1[[#This Row],[cdsubacao]],LDO!$B$2:$D$115,3,0)</f>
        <v>#N/A</v>
      </c>
      <c r="Q1108" s="22" t="str">
        <f>CONCATENATE(Tabela1[[#This Row],[cdunidadegestora]]," - ",Tabela1[[#This Row],[nmunidadegestora]])</f>
        <v>410038 - Agência de Desenvolvimento Regional de Maravilha</v>
      </c>
      <c r="R1108" s="22" t="str">
        <f>CONCATENATE(Tabela1[[#This Row],[cdfuncao]]," - ",Tabela1[[#This Row],[nmfuncao]])</f>
        <v>12 - Educação</v>
      </c>
      <c r="S1108" s="23" t="e">
        <f>VLOOKUP(Tabela1[[#This Row],[cdsubacao]],LDO!$B$2:$E$115,4,0)</f>
        <v>#N/A</v>
      </c>
      <c r="T1108" s="23" t="str">
        <f>CONCATENATE(Tabela1[[#This Row],[cdprograma]]," - ",Tabela1[[#This Row],[nmprograma]])</f>
        <v>610 - Educação Básica com Qualidade e Equidade</v>
      </c>
    </row>
    <row r="1109" spans="1:20" x14ac:dyDescent="0.25">
      <c r="A1109">
        <v>540096</v>
      </c>
      <c r="B1109" t="s">
        <v>235</v>
      </c>
      <c r="C1109">
        <v>14</v>
      </c>
      <c r="D1109" t="s">
        <v>216</v>
      </c>
      <c r="E1109">
        <v>740</v>
      </c>
      <c r="F1109" t="s">
        <v>236</v>
      </c>
      <c r="G1109">
        <v>10927</v>
      </c>
      <c r="H1109" t="s">
        <v>449</v>
      </c>
      <c r="I1109">
        <v>31</v>
      </c>
      <c r="J1109" t="s">
        <v>165</v>
      </c>
      <c r="K1109" s="21">
        <v>0</v>
      </c>
      <c r="L1109" s="21">
        <v>9211.32</v>
      </c>
      <c r="M1109" s="21">
        <v>9211.32</v>
      </c>
      <c r="N1109" s="21">
        <v>9211.32</v>
      </c>
      <c r="O1109" s="21">
        <v>9211.32</v>
      </c>
      <c r="P1109" s="22" t="e">
        <f>VLOOKUP(Tabela1[[#This Row],[cdsubacao]],LDO!$B$2:$D$115,3,0)</f>
        <v>#N/A</v>
      </c>
      <c r="Q1109" s="22" t="str">
        <f>CONCATENATE(Tabela1[[#This Row],[cdunidadegestora]]," - ",Tabela1[[#This Row],[nmunidadegestora]])</f>
        <v>540096 - Fundo Penitenciário do Estado de Santa Catarina - FUPESC</v>
      </c>
      <c r="R1109" s="22" t="str">
        <f>CONCATENATE(Tabela1[[#This Row],[cdfuncao]]," - ",Tabela1[[#This Row],[nmfuncao]])</f>
        <v>14 - Direitos da Cidadania</v>
      </c>
      <c r="S1109" s="23" t="e">
        <f>VLOOKUP(Tabela1[[#This Row],[cdsubacao]],LDO!$B$2:$E$115,4,0)</f>
        <v>#N/A</v>
      </c>
      <c r="T1109" s="23" t="str">
        <f>CONCATENATE(Tabela1[[#This Row],[cdprograma]]," - ",Tabela1[[#This Row],[nmprograma]])</f>
        <v>740 - Gestão do Sistema Prisional e Socioeducativo</v>
      </c>
    </row>
    <row r="1110" spans="1:20" x14ac:dyDescent="0.25">
      <c r="A1110">
        <v>520001</v>
      </c>
      <c r="B1110" t="s">
        <v>291</v>
      </c>
      <c r="C1110">
        <v>4</v>
      </c>
      <c r="D1110" t="s">
        <v>169</v>
      </c>
      <c r="E1110">
        <v>830</v>
      </c>
      <c r="F1110" t="s">
        <v>575</v>
      </c>
      <c r="G1110">
        <v>14093</v>
      </c>
      <c r="H1110" t="s">
        <v>785</v>
      </c>
      <c r="I1110">
        <v>33</v>
      </c>
      <c r="J1110" t="s">
        <v>160</v>
      </c>
      <c r="K1110" s="21">
        <v>5245000</v>
      </c>
      <c r="L1110" s="21">
        <v>4863881.76</v>
      </c>
      <c r="M1110" s="21">
        <v>4854511.76</v>
      </c>
      <c r="N1110" s="21">
        <v>4510882.58</v>
      </c>
      <c r="O1110" s="21">
        <v>4361942.3600000003</v>
      </c>
      <c r="P1110" s="22" t="e">
        <f>VLOOKUP(Tabela1[[#This Row],[cdsubacao]],LDO!$B$2:$D$115,3,0)</f>
        <v>#N/A</v>
      </c>
      <c r="Q1110" s="22" t="str">
        <f>CONCATENATE(Tabela1[[#This Row],[cdunidadegestora]]," - ",Tabela1[[#This Row],[nmunidadegestora]])</f>
        <v>520001 - Secretaria de Estado da Fazenda</v>
      </c>
      <c r="R1110" s="22" t="str">
        <f>CONCATENATE(Tabela1[[#This Row],[cdfuncao]]," - ",Tabela1[[#This Row],[nmfuncao]])</f>
        <v>4 - Administração</v>
      </c>
      <c r="S1110" s="23" t="e">
        <f>VLOOKUP(Tabela1[[#This Row],[cdsubacao]],LDO!$B$2:$E$115,4,0)</f>
        <v>#N/A</v>
      </c>
      <c r="T1110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111" spans="1:20" x14ac:dyDescent="0.25">
      <c r="A1111">
        <v>520002</v>
      </c>
      <c r="B1111" t="s">
        <v>171</v>
      </c>
      <c r="C1111">
        <v>4</v>
      </c>
      <c r="D1111" t="s">
        <v>169</v>
      </c>
      <c r="E1111">
        <v>900</v>
      </c>
      <c r="F1111" t="s">
        <v>176</v>
      </c>
      <c r="G1111">
        <v>3297</v>
      </c>
      <c r="H1111" t="s">
        <v>949</v>
      </c>
      <c r="I1111">
        <v>33</v>
      </c>
      <c r="J1111" t="s">
        <v>160</v>
      </c>
      <c r="K1111" s="21">
        <v>28000000</v>
      </c>
      <c r="L1111" s="21">
        <v>23793465.129999999</v>
      </c>
      <c r="M1111" s="21">
        <v>23355045.100000001</v>
      </c>
      <c r="N1111" s="21">
        <v>18382484.32</v>
      </c>
      <c r="O1111" s="21">
        <v>18382484.32</v>
      </c>
      <c r="P1111" s="22" t="e">
        <f>VLOOKUP(Tabela1[[#This Row],[cdsubacao]],LDO!$B$2:$D$115,3,0)</f>
        <v>#N/A</v>
      </c>
      <c r="Q1111" s="22" t="str">
        <f>CONCATENATE(Tabela1[[#This Row],[cdunidadegestora]]," - ",Tabela1[[#This Row],[nmunidadegestora]])</f>
        <v>520002 - Encargos Gerais do Estado</v>
      </c>
      <c r="R1111" s="22" t="str">
        <f>CONCATENATE(Tabela1[[#This Row],[cdfuncao]]," - ",Tabela1[[#This Row],[nmfuncao]])</f>
        <v>4 - Administração</v>
      </c>
      <c r="S1111" s="23" t="e">
        <f>VLOOKUP(Tabela1[[#This Row],[cdsubacao]],LDO!$B$2:$E$115,4,0)</f>
        <v>#N/A</v>
      </c>
      <c r="T1111" s="23" t="str">
        <f>CONCATENATE(Tabela1[[#This Row],[cdprograma]]," - ",Tabela1[[#This Row],[nmprograma]])</f>
        <v>900 - Gestão Administrativa - Poder Executivo</v>
      </c>
    </row>
    <row r="1112" spans="1:20" x14ac:dyDescent="0.25">
      <c r="A1112">
        <v>530001</v>
      </c>
      <c r="B1112" t="s">
        <v>178</v>
      </c>
      <c r="C1112">
        <v>26</v>
      </c>
      <c r="D1112" t="s">
        <v>179</v>
      </c>
      <c r="E1112">
        <v>130</v>
      </c>
      <c r="F1112" t="s">
        <v>208</v>
      </c>
      <c r="G1112">
        <v>14449</v>
      </c>
      <c r="H1112" t="s">
        <v>1122</v>
      </c>
      <c r="I1112">
        <v>33</v>
      </c>
      <c r="J1112" t="s">
        <v>160</v>
      </c>
      <c r="K1112" s="21">
        <v>0</v>
      </c>
      <c r="L1112" s="21">
        <v>2807316.05</v>
      </c>
      <c r="M1112" s="21">
        <v>1740289.23</v>
      </c>
      <c r="N1112" s="21">
        <v>1343710.32</v>
      </c>
      <c r="O1112" s="21">
        <v>1343325.75</v>
      </c>
      <c r="P1112" s="22" t="e">
        <f>VLOOKUP(Tabela1[[#This Row],[cdsubacao]],LDO!$B$2:$D$115,3,0)</f>
        <v>#N/A</v>
      </c>
      <c r="Q1112" s="22" t="str">
        <f>CONCATENATE(Tabela1[[#This Row],[cdunidadegestora]]," - ",Tabela1[[#This Row],[nmunidadegestora]])</f>
        <v>530001 - Secretaria de Estado da Infraestrutura e Mobilidade</v>
      </c>
      <c r="R1112" s="22" t="str">
        <f>CONCATENATE(Tabela1[[#This Row],[cdfuncao]]," - ",Tabela1[[#This Row],[nmfuncao]])</f>
        <v>26 - Transporte</v>
      </c>
      <c r="S1112" s="23" t="e">
        <f>VLOOKUP(Tabela1[[#This Row],[cdsubacao]],LDO!$B$2:$E$115,4,0)</f>
        <v>#N/A</v>
      </c>
      <c r="T1112" s="23" t="str">
        <f>CONCATENATE(Tabela1[[#This Row],[cdprograma]]," - ",Tabela1[[#This Row],[nmprograma]])</f>
        <v>130 - Conservação e Segurança Rodoviária</v>
      </c>
    </row>
    <row r="1113" spans="1:20" x14ac:dyDescent="0.25">
      <c r="A1113">
        <v>270024</v>
      </c>
      <c r="B1113" t="s">
        <v>372</v>
      </c>
      <c r="C1113">
        <v>19</v>
      </c>
      <c r="D1113" t="s">
        <v>373</v>
      </c>
      <c r="E1113">
        <v>230</v>
      </c>
      <c r="F1113" t="s">
        <v>568</v>
      </c>
      <c r="G1113">
        <v>78</v>
      </c>
      <c r="H1113" t="s">
        <v>1123</v>
      </c>
      <c r="I1113">
        <v>33</v>
      </c>
      <c r="J1113" t="s">
        <v>160</v>
      </c>
      <c r="K1113" s="21">
        <v>12739900</v>
      </c>
      <c r="L1113" s="21">
        <v>1891602.3</v>
      </c>
      <c r="M1113" s="21">
        <v>1773902.3</v>
      </c>
      <c r="N1113" s="21">
        <v>1773902.3</v>
      </c>
      <c r="O1113" s="21">
        <v>1773902.3</v>
      </c>
      <c r="P1113" s="22" t="e">
        <f>VLOOKUP(Tabela1[[#This Row],[cdsubacao]],LDO!$B$2:$D$115,3,0)</f>
        <v>#N/A</v>
      </c>
      <c r="Q1113" s="22" t="str">
        <f>CONCATENATE(Tabela1[[#This Row],[cdunidadegestora]]," - ",Tabela1[[#This Row],[nmunidadegestora]])</f>
        <v>270024 - Fundação de Amparo à Pesquisa e Inovação do Estado de Santa Catarina</v>
      </c>
      <c r="R1113" s="22" t="str">
        <f>CONCATENATE(Tabela1[[#This Row],[cdfuncao]]," - ",Tabela1[[#This Row],[nmfuncao]])</f>
        <v>19 - Ciência e Tecnologia</v>
      </c>
      <c r="S1113" s="23" t="e">
        <f>VLOOKUP(Tabela1[[#This Row],[cdsubacao]],LDO!$B$2:$E$115,4,0)</f>
        <v>#N/A</v>
      </c>
      <c r="T1113" s="23" t="str">
        <f>CONCATENATE(Tabela1[[#This Row],[cdprograma]]," - ",Tabela1[[#This Row],[nmprograma]])</f>
        <v>230 - CTI - Fomento à Ciência, Tecnologia e Inovação</v>
      </c>
    </row>
    <row r="1114" spans="1:20" x14ac:dyDescent="0.25">
      <c r="A1114">
        <v>230021</v>
      </c>
      <c r="B1114" t="s">
        <v>333</v>
      </c>
      <c r="C1114">
        <v>27</v>
      </c>
      <c r="D1114" t="s">
        <v>345</v>
      </c>
      <c r="E1114">
        <v>650</v>
      </c>
      <c r="F1114" t="s">
        <v>422</v>
      </c>
      <c r="G1114">
        <v>11142</v>
      </c>
      <c r="H1114" t="s">
        <v>1124</v>
      </c>
      <c r="I1114">
        <v>33</v>
      </c>
      <c r="J1114" t="s">
        <v>160</v>
      </c>
      <c r="K1114" s="21">
        <v>800000</v>
      </c>
      <c r="L1114" s="21">
        <v>1563056.59</v>
      </c>
      <c r="M1114" s="21">
        <v>1047812.62</v>
      </c>
      <c r="N1114" s="21">
        <v>1047812.62</v>
      </c>
      <c r="O1114" s="21">
        <v>1047812.62</v>
      </c>
      <c r="P1114" s="22" t="e">
        <f>VLOOKUP(Tabela1[[#This Row],[cdsubacao]],LDO!$B$2:$D$115,3,0)</f>
        <v>#N/A</v>
      </c>
      <c r="Q1114" s="22" t="str">
        <f>CONCATENATE(Tabela1[[#This Row],[cdunidadegestora]]," - ",Tabela1[[#This Row],[nmunidadegestora]])</f>
        <v>230021 - Fundação Catarinense de Esporte</v>
      </c>
      <c r="R1114" s="22" t="str">
        <f>CONCATENATE(Tabela1[[#This Row],[cdfuncao]]," - ",Tabela1[[#This Row],[nmfuncao]])</f>
        <v>27 - Desporto e Lazer</v>
      </c>
      <c r="S1114" s="23" t="e">
        <f>VLOOKUP(Tabela1[[#This Row],[cdsubacao]],LDO!$B$2:$E$115,4,0)</f>
        <v>#N/A</v>
      </c>
      <c r="T1114" s="23" t="str">
        <f>CONCATENATE(Tabela1[[#This Row],[cdprograma]]," - ",Tabela1[[#This Row],[nmprograma]])</f>
        <v>650 - Desenvolvimento e Fortalecimento do Esporte e do Lazer</v>
      </c>
    </row>
    <row r="1115" spans="1:20" x14ac:dyDescent="0.25">
      <c r="A1115">
        <v>530001</v>
      </c>
      <c r="B1115" t="s">
        <v>178</v>
      </c>
      <c r="C1115">
        <v>26</v>
      </c>
      <c r="D1115" t="s">
        <v>179</v>
      </c>
      <c r="E1115">
        <v>900</v>
      </c>
      <c r="F1115" t="s">
        <v>176</v>
      </c>
      <c r="G1115">
        <v>8474</v>
      </c>
      <c r="H1115" t="s">
        <v>1125</v>
      </c>
      <c r="I1115">
        <v>33</v>
      </c>
      <c r="J1115" t="s">
        <v>160</v>
      </c>
      <c r="K1115" s="21">
        <v>0</v>
      </c>
      <c r="L1115" s="21">
        <v>4880012.1500000004</v>
      </c>
      <c r="M1115" s="21">
        <v>4339038.72</v>
      </c>
      <c r="N1115" s="21">
        <v>3519485.49</v>
      </c>
      <c r="O1115" s="21">
        <v>3026016.39</v>
      </c>
      <c r="P1115" s="22" t="e">
        <f>VLOOKUP(Tabela1[[#This Row],[cdsubacao]],LDO!$B$2:$D$115,3,0)</f>
        <v>#N/A</v>
      </c>
      <c r="Q1115" s="22" t="str">
        <f>CONCATENATE(Tabela1[[#This Row],[cdunidadegestora]]," - ",Tabela1[[#This Row],[nmunidadegestora]])</f>
        <v>530001 - Secretaria de Estado da Infraestrutura e Mobilidade</v>
      </c>
      <c r="R1115" s="22" t="str">
        <f>CONCATENATE(Tabela1[[#This Row],[cdfuncao]]," - ",Tabela1[[#This Row],[nmfuncao]])</f>
        <v>26 - Transporte</v>
      </c>
      <c r="S1115" s="23" t="e">
        <f>VLOOKUP(Tabela1[[#This Row],[cdsubacao]],LDO!$B$2:$E$115,4,0)</f>
        <v>#N/A</v>
      </c>
      <c r="T1115" s="23" t="str">
        <f>CONCATENATE(Tabela1[[#This Row],[cdprograma]]," - ",Tabela1[[#This Row],[nmprograma]])</f>
        <v>900 - Gestão Administrativa - Poder Executivo</v>
      </c>
    </row>
    <row r="1116" spans="1:20" x14ac:dyDescent="0.25">
      <c r="A1116">
        <v>550091</v>
      </c>
      <c r="B1116" t="s">
        <v>513</v>
      </c>
      <c r="C1116">
        <v>18</v>
      </c>
      <c r="D1116" t="s">
        <v>192</v>
      </c>
      <c r="E1116">
        <v>730</v>
      </c>
      <c r="F1116" t="s">
        <v>315</v>
      </c>
      <c r="G1116">
        <v>12480</v>
      </c>
      <c r="H1116" t="s">
        <v>316</v>
      </c>
      <c r="I1116">
        <v>44</v>
      </c>
      <c r="J1116" t="s">
        <v>219</v>
      </c>
      <c r="K1116" s="21">
        <v>0</v>
      </c>
      <c r="L1116" s="21">
        <v>1557721.24</v>
      </c>
      <c r="M1116" s="21">
        <v>655610.02</v>
      </c>
      <c r="N1116" s="21">
        <v>470480.45</v>
      </c>
      <c r="O1116" s="21">
        <v>470480.45</v>
      </c>
      <c r="P1116" s="22" t="e">
        <f>VLOOKUP(Tabela1[[#This Row],[cdsubacao]],LDO!$B$2:$D$115,3,0)</f>
        <v>#N/A</v>
      </c>
      <c r="Q1116" s="22" t="str">
        <f>CONCATENATE(Tabela1[[#This Row],[cdunidadegestora]]," - ",Tabela1[[#This Row],[nmunidadegestora]])</f>
        <v>550091 - Fundo Estadual de Defesa Civil</v>
      </c>
      <c r="R1116" s="22" t="str">
        <f>CONCATENATE(Tabela1[[#This Row],[cdfuncao]]," - ",Tabela1[[#This Row],[nmfuncao]])</f>
        <v>18 - Gestão Ambiental</v>
      </c>
      <c r="S1116" s="23" t="e">
        <f>VLOOKUP(Tabela1[[#This Row],[cdsubacao]],LDO!$B$2:$E$115,4,0)</f>
        <v>#N/A</v>
      </c>
      <c r="T1116" s="23" t="str">
        <f>CONCATENATE(Tabela1[[#This Row],[cdprograma]]," - ",Tabela1[[#This Row],[nmprograma]])</f>
        <v>730 - Gestão de Riscos</v>
      </c>
    </row>
    <row r="1117" spans="1:20" x14ac:dyDescent="0.25">
      <c r="A1117">
        <v>270091</v>
      </c>
      <c r="B1117" t="s">
        <v>1126</v>
      </c>
      <c r="C1117">
        <v>18</v>
      </c>
      <c r="D1117" t="s">
        <v>192</v>
      </c>
      <c r="E1117">
        <v>348</v>
      </c>
      <c r="F1117" t="s">
        <v>650</v>
      </c>
      <c r="G1117">
        <v>11692</v>
      </c>
      <c r="H1117" t="s">
        <v>826</v>
      </c>
      <c r="I1117">
        <v>33</v>
      </c>
      <c r="J1117" t="s">
        <v>160</v>
      </c>
      <c r="K1117" s="21">
        <v>1123073</v>
      </c>
      <c r="L1117" s="21">
        <v>872735.49</v>
      </c>
      <c r="M1117" s="21">
        <v>0</v>
      </c>
      <c r="N1117" s="21">
        <v>0</v>
      </c>
      <c r="O1117" s="21">
        <v>0</v>
      </c>
      <c r="P1117" s="22" t="e">
        <f>VLOOKUP(Tabela1[[#This Row],[cdsubacao]],LDO!$B$2:$D$115,3,0)</f>
        <v>#N/A</v>
      </c>
      <c r="Q1117" s="22" t="str">
        <f>CONCATENATE(Tabela1[[#This Row],[cdunidadegestora]]," - ",Tabela1[[#This Row],[nmunidadegestora]])</f>
        <v>270091 - Fundo Especial de Proteção ao Meio Ambiente</v>
      </c>
      <c r="R1117" s="22" t="str">
        <f>CONCATENATE(Tabela1[[#This Row],[cdfuncao]]," - ",Tabela1[[#This Row],[nmfuncao]])</f>
        <v>18 - Gestão Ambiental</v>
      </c>
      <c r="S1117" s="23" t="e">
        <f>VLOOKUP(Tabela1[[#This Row],[cdsubacao]],LDO!$B$2:$E$115,4,0)</f>
        <v>#N/A</v>
      </c>
      <c r="T1117" s="23" t="str">
        <f>CONCATENATE(Tabela1[[#This Row],[cdprograma]]," - ",Tabela1[[#This Row],[nmprograma]])</f>
        <v>348 - Gestão Ambiental Estratégica</v>
      </c>
    </row>
    <row r="1118" spans="1:20" x14ac:dyDescent="0.25">
      <c r="A1118">
        <v>410048</v>
      </c>
      <c r="B1118" t="s">
        <v>187</v>
      </c>
      <c r="C1118">
        <v>4</v>
      </c>
      <c r="D1118" t="s">
        <v>169</v>
      </c>
      <c r="E1118">
        <v>900</v>
      </c>
      <c r="F1118" t="s">
        <v>176</v>
      </c>
      <c r="G1118">
        <v>11106</v>
      </c>
      <c r="H1118" t="s">
        <v>784</v>
      </c>
      <c r="I1118">
        <v>44</v>
      </c>
      <c r="J1118" t="s">
        <v>219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2" t="e">
        <f>VLOOKUP(Tabela1[[#This Row],[cdsubacao]],LDO!$B$2:$D$115,3,0)</f>
        <v>#N/A</v>
      </c>
      <c r="Q1118" s="22" t="str">
        <f>CONCATENATE(Tabela1[[#This Row],[cdunidadegestora]]," - ",Tabela1[[#This Row],[nmunidadegestora]])</f>
        <v>410048 - Agência de Desenvolvimento Regional de Rio do Sul</v>
      </c>
      <c r="R1118" s="22" t="str">
        <f>CONCATENATE(Tabela1[[#This Row],[cdfuncao]]," - ",Tabela1[[#This Row],[nmfuncao]])</f>
        <v>4 - Administração</v>
      </c>
      <c r="S1118" s="23" t="e">
        <f>VLOOKUP(Tabela1[[#This Row],[cdsubacao]],LDO!$B$2:$E$115,4,0)</f>
        <v>#N/A</v>
      </c>
      <c r="T1118" s="23" t="str">
        <f>CONCATENATE(Tabela1[[#This Row],[cdprograma]]," - ",Tabela1[[#This Row],[nmprograma]])</f>
        <v>900 - Gestão Administrativa - Poder Executivo</v>
      </c>
    </row>
    <row r="1119" spans="1:20" x14ac:dyDescent="0.25">
      <c r="A1119">
        <v>530001</v>
      </c>
      <c r="B1119" t="s">
        <v>178</v>
      </c>
      <c r="C1119">
        <v>26</v>
      </c>
      <c r="D1119" t="s">
        <v>179</v>
      </c>
      <c r="E1119">
        <v>110</v>
      </c>
      <c r="F1119" t="s">
        <v>228</v>
      </c>
      <c r="G1119">
        <v>14431</v>
      </c>
      <c r="H1119" t="s">
        <v>1127</v>
      </c>
      <c r="I1119">
        <v>33</v>
      </c>
      <c r="J1119" t="s">
        <v>160</v>
      </c>
      <c r="K1119" s="21">
        <v>0</v>
      </c>
      <c r="L1119" s="21">
        <v>4319976.97</v>
      </c>
      <c r="M1119" s="21">
        <v>1710845.58</v>
      </c>
      <c r="N1119" s="21">
        <v>1216526.97</v>
      </c>
      <c r="O1119" s="21">
        <v>1216526.97</v>
      </c>
      <c r="P1119" s="22" t="e">
        <f>VLOOKUP(Tabela1[[#This Row],[cdsubacao]],LDO!$B$2:$D$115,3,0)</f>
        <v>#N/A</v>
      </c>
      <c r="Q1119" s="22" t="str">
        <f>CONCATENATE(Tabela1[[#This Row],[cdunidadegestora]]," - ",Tabela1[[#This Row],[nmunidadegestora]])</f>
        <v>530001 - Secretaria de Estado da Infraestrutura e Mobilidade</v>
      </c>
      <c r="R1119" s="22" t="str">
        <f>CONCATENATE(Tabela1[[#This Row],[cdfuncao]]," - ",Tabela1[[#This Row],[nmfuncao]])</f>
        <v>26 - Transporte</v>
      </c>
      <c r="S1119" s="23" t="e">
        <f>VLOOKUP(Tabela1[[#This Row],[cdsubacao]],LDO!$B$2:$E$115,4,0)</f>
        <v>#N/A</v>
      </c>
      <c r="T111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120" spans="1:20" x14ac:dyDescent="0.25">
      <c r="A1120">
        <v>530023</v>
      </c>
      <c r="B1120" t="s">
        <v>198</v>
      </c>
      <c r="C1120">
        <v>26</v>
      </c>
      <c r="D1120" t="s">
        <v>179</v>
      </c>
      <c r="E1120">
        <v>115</v>
      </c>
      <c r="F1120" t="s">
        <v>275</v>
      </c>
      <c r="G1120">
        <v>4715</v>
      </c>
      <c r="H1120" t="s">
        <v>1128</v>
      </c>
      <c r="I1120">
        <v>33</v>
      </c>
      <c r="J1120" t="s">
        <v>160</v>
      </c>
      <c r="K1120" s="21">
        <v>2650000</v>
      </c>
      <c r="L1120" s="21">
        <v>2538608.25</v>
      </c>
      <c r="M1120" s="21">
        <v>2538608.25</v>
      </c>
      <c r="N1120" s="21">
        <v>2538608.25</v>
      </c>
      <c r="O1120" s="21">
        <v>2538608.25</v>
      </c>
      <c r="P1120" s="22" t="e">
        <f>VLOOKUP(Tabela1[[#This Row],[cdsubacao]],LDO!$B$2:$D$115,3,0)</f>
        <v>#N/A</v>
      </c>
      <c r="Q1120" s="22" t="str">
        <f>CONCATENATE(Tabela1[[#This Row],[cdunidadegestora]]," - ",Tabela1[[#This Row],[nmunidadegestora]])</f>
        <v>530023 - Departamento de Transportes e Terminais</v>
      </c>
      <c r="R1120" s="22" t="str">
        <f>CONCATENATE(Tabela1[[#This Row],[cdfuncao]]," - ",Tabela1[[#This Row],[nmfuncao]])</f>
        <v>26 - Transporte</v>
      </c>
      <c r="S1120" s="23" t="e">
        <f>VLOOKUP(Tabela1[[#This Row],[cdsubacao]],LDO!$B$2:$E$115,4,0)</f>
        <v>#N/A</v>
      </c>
      <c r="T1120" s="23" t="str">
        <f>CONCATENATE(Tabela1[[#This Row],[cdprograma]]," - ",Tabela1[[#This Row],[nmprograma]])</f>
        <v>115 - Gestão do Sistema de Transporte Intermunicipal de Pessoas</v>
      </c>
    </row>
    <row r="1121" spans="1:20" x14ac:dyDescent="0.25">
      <c r="A1121">
        <v>450022</v>
      </c>
      <c r="B1121" t="s">
        <v>358</v>
      </c>
      <c r="C1121">
        <v>12</v>
      </c>
      <c r="D1121" t="s">
        <v>188</v>
      </c>
      <c r="E1121">
        <v>610</v>
      </c>
      <c r="F1121" t="s">
        <v>189</v>
      </c>
      <c r="G1121">
        <v>14227</v>
      </c>
      <c r="H1121" t="s">
        <v>401</v>
      </c>
      <c r="I1121">
        <v>33</v>
      </c>
      <c r="J1121" t="s">
        <v>160</v>
      </c>
      <c r="K1121" s="21">
        <v>0</v>
      </c>
      <c r="L1121" s="21">
        <v>29150.34</v>
      </c>
      <c r="M1121" s="21">
        <v>26750.34</v>
      </c>
      <c r="N1121" s="21">
        <v>18378.349999999999</v>
      </c>
      <c r="O1121" s="21">
        <v>18378.349999999999</v>
      </c>
      <c r="P1121" s="22" t="e">
        <f>VLOOKUP(Tabela1[[#This Row],[cdsubacao]],LDO!$B$2:$D$115,3,0)</f>
        <v>#N/A</v>
      </c>
      <c r="Q1121" s="22" t="str">
        <f>CONCATENATE(Tabela1[[#This Row],[cdunidadegestora]]," - ",Tabela1[[#This Row],[nmunidadegestora]])</f>
        <v>450022 - Fundação Universidade do Estado de Santa Catarina</v>
      </c>
      <c r="R1121" s="22" t="str">
        <f>CONCATENATE(Tabela1[[#This Row],[cdfuncao]]," - ",Tabela1[[#This Row],[nmfuncao]])</f>
        <v>12 - Educação</v>
      </c>
      <c r="S1121" s="23" t="e">
        <f>VLOOKUP(Tabela1[[#This Row],[cdsubacao]],LDO!$B$2:$E$115,4,0)</f>
        <v>#N/A</v>
      </c>
      <c r="T1121" s="23" t="str">
        <f>CONCATENATE(Tabela1[[#This Row],[cdprograma]]," - ",Tabela1[[#This Row],[nmprograma]])</f>
        <v>610 - Educação Básica com Qualidade e Equidade</v>
      </c>
    </row>
    <row r="1122" spans="1:20" x14ac:dyDescent="0.25">
      <c r="A1122">
        <v>470001</v>
      </c>
      <c r="B1122" t="s">
        <v>287</v>
      </c>
      <c r="C1122">
        <v>4</v>
      </c>
      <c r="D1122" t="s">
        <v>169</v>
      </c>
      <c r="E1122">
        <v>855</v>
      </c>
      <c r="F1122" t="s">
        <v>312</v>
      </c>
      <c r="G1122">
        <v>11345</v>
      </c>
      <c r="H1122" t="s">
        <v>313</v>
      </c>
      <c r="I1122">
        <v>33</v>
      </c>
      <c r="J1122" t="s">
        <v>160</v>
      </c>
      <c r="K1122" s="21">
        <v>157502</v>
      </c>
      <c r="L1122" s="21">
        <v>8084.37</v>
      </c>
      <c r="M1122" s="21">
        <v>8084.37</v>
      </c>
      <c r="N1122" s="21">
        <v>8084.37</v>
      </c>
      <c r="O1122" s="21">
        <v>8084.37</v>
      </c>
      <c r="P1122" s="22" t="e">
        <f>VLOOKUP(Tabela1[[#This Row],[cdsubacao]],LDO!$B$2:$D$115,3,0)</f>
        <v>#N/A</v>
      </c>
      <c r="Q1122" s="22" t="str">
        <f>CONCATENATE(Tabela1[[#This Row],[cdunidadegestora]]," - ",Tabela1[[#This Row],[nmunidadegestora]])</f>
        <v>470001 - Secretaria de Estado da Administração</v>
      </c>
      <c r="R1122" s="22" t="str">
        <f>CONCATENATE(Tabela1[[#This Row],[cdfuncao]]," - ",Tabela1[[#This Row],[nmfuncao]])</f>
        <v>4 - Administração</v>
      </c>
      <c r="S1122" s="23" t="e">
        <f>VLOOKUP(Tabela1[[#This Row],[cdsubacao]],LDO!$B$2:$E$115,4,0)</f>
        <v>#N/A</v>
      </c>
      <c r="T1122" s="23" t="str">
        <f>CONCATENATE(Tabela1[[#This Row],[cdprograma]]," - ",Tabela1[[#This Row],[nmprograma]])</f>
        <v>855 - Saúde Ocupacional</v>
      </c>
    </row>
    <row r="1123" spans="1:20" x14ac:dyDescent="0.25">
      <c r="A1123">
        <v>410044</v>
      </c>
      <c r="B1123" t="s">
        <v>271</v>
      </c>
      <c r="C1123">
        <v>12</v>
      </c>
      <c r="D1123" t="s">
        <v>188</v>
      </c>
      <c r="E1123">
        <v>610</v>
      </c>
      <c r="F1123" t="s">
        <v>189</v>
      </c>
      <c r="G1123">
        <v>13758</v>
      </c>
      <c r="H1123" t="s">
        <v>277</v>
      </c>
      <c r="I1123">
        <v>33</v>
      </c>
      <c r="J1123" t="s">
        <v>160</v>
      </c>
      <c r="K1123" s="21">
        <v>227899</v>
      </c>
      <c r="L1123" s="21">
        <v>3536</v>
      </c>
      <c r="M1123" s="21">
        <v>3536</v>
      </c>
      <c r="N1123" s="21">
        <v>3536</v>
      </c>
      <c r="O1123" s="21">
        <v>3536</v>
      </c>
      <c r="P1123" s="22" t="e">
        <f>VLOOKUP(Tabela1[[#This Row],[cdsubacao]],LDO!$B$2:$D$115,3,0)</f>
        <v>#N/A</v>
      </c>
      <c r="Q1123" s="22" t="str">
        <f>CONCATENATE(Tabela1[[#This Row],[cdunidadegestora]]," - ",Tabela1[[#This Row],[nmunidadegestora]])</f>
        <v>410044 - Agência de Desenvolvimento Regional de Campos Novos</v>
      </c>
      <c r="R1123" s="22" t="str">
        <f>CONCATENATE(Tabela1[[#This Row],[cdfuncao]]," - ",Tabela1[[#This Row],[nmfuncao]])</f>
        <v>12 - Educação</v>
      </c>
      <c r="S1123" s="23" t="e">
        <f>VLOOKUP(Tabela1[[#This Row],[cdsubacao]],LDO!$B$2:$E$115,4,0)</f>
        <v>#N/A</v>
      </c>
      <c r="T1123" s="23" t="str">
        <f>CONCATENATE(Tabela1[[#This Row],[cdprograma]]," - ",Tabela1[[#This Row],[nmprograma]])</f>
        <v>610 - Educação Básica com Qualidade e Equidade</v>
      </c>
    </row>
    <row r="1124" spans="1:20" x14ac:dyDescent="0.25">
      <c r="A1124">
        <v>480091</v>
      </c>
      <c r="B1124" t="s">
        <v>157</v>
      </c>
      <c r="C1124">
        <v>10</v>
      </c>
      <c r="D1124" t="s">
        <v>158</v>
      </c>
      <c r="E1124">
        <v>410</v>
      </c>
      <c r="F1124" t="s">
        <v>629</v>
      </c>
      <c r="G1124">
        <v>11254</v>
      </c>
      <c r="H1124" t="s">
        <v>963</v>
      </c>
      <c r="I1124">
        <v>44</v>
      </c>
      <c r="J1124" t="s">
        <v>219</v>
      </c>
      <c r="K1124" s="21">
        <v>280000</v>
      </c>
      <c r="L1124" s="21">
        <v>311683.5</v>
      </c>
      <c r="M1124" s="21">
        <v>37922</v>
      </c>
      <c r="N1124" s="21">
        <v>37922</v>
      </c>
      <c r="O1124" s="21">
        <v>25932</v>
      </c>
      <c r="P1124" s="22" t="e">
        <f>VLOOKUP(Tabela1[[#This Row],[cdsubacao]],LDO!$B$2:$D$115,3,0)</f>
        <v>#N/A</v>
      </c>
      <c r="Q1124" s="22" t="str">
        <f>CONCATENATE(Tabela1[[#This Row],[cdunidadegestora]]," - ",Tabela1[[#This Row],[nmunidadegestora]])</f>
        <v>480091 - Fundo Estadual de Saúde</v>
      </c>
      <c r="R1124" s="22" t="str">
        <f>CONCATENATE(Tabela1[[#This Row],[cdfuncao]]," - ",Tabela1[[#This Row],[nmfuncao]])</f>
        <v>10 - Saúde</v>
      </c>
      <c r="S1124" s="23" t="e">
        <f>VLOOKUP(Tabela1[[#This Row],[cdsubacao]],LDO!$B$2:$E$115,4,0)</f>
        <v>#N/A</v>
      </c>
      <c r="T1124" s="23" t="str">
        <f>CONCATENATE(Tabela1[[#This Row],[cdprograma]]," - ",Tabela1[[#This Row],[nmprograma]])</f>
        <v>410 - Vigilância em Saúde</v>
      </c>
    </row>
    <row r="1125" spans="1:20" x14ac:dyDescent="0.25">
      <c r="A1125">
        <v>160091</v>
      </c>
      <c r="B1125" t="s">
        <v>442</v>
      </c>
      <c r="C1125">
        <v>6</v>
      </c>
      <c r="D1125" t="s">
        <v>182</v>
      </c>
      <c r="E1125">
        <v>707</v>
      </c>
      <c r="F1125" t="s">
        <v>336</v>
      </c>
      <c r="G1125">
        <v>6382</v>
      </c>
      <c r="H1125" t="s">
        <v>1075</v>
      </c>
      <c r="I1125">
        <v>33</v>
      </c>
      <c r="J1125" t="s">
        <v>160</v>
      </c>
      <c r="K1125" s="21">
        <v>1500000</v>
      </c>
      <c r="L1125" s="21">
        <v>1539554.47</v>
      </c>
      <c r="M1125" s="21">
        <v>1531092.65</v>
      </c>
      <c r="N1125" s="21">
        <v>1531092.65</v>
      </c>
      <c r="O1125" s="21">
        <v>1531092.65</v>
      </c>
      <c r="P1125" s="22" t="e">
        <f>VLOOKUP(Tabela1[[#This Row],[cdsubacao]],LDO!$B$2:$D$115,3,0)</f>
        <v>#N/A</v>
      </c>
      <c r="Q1125" s="22" t="str">
        <f>CONCATENATE(Tabela1[[#This Row],[cdunidadegestora]]," - ",Tabela1[[#This Row],[nmunidadegestora]])</f>
        <v>160091 - Fundo para Melhoria da Segurança Pública</v>
      </c>
      <c r="R1125" s="22" t="str">
        <f>CONCATENATE(Tabela1[[#This Row],[cdfuncao]]," - ",Tabela1[[#This Row],[nmfuncao]])</f>
        <v>6 - Segurança Pública</v>
      </c>
      <c r="S1125" s="23" t="e">
        <f>VLOOKUP(Tabela1[[#This Row],[cdsubacao]],LDO!$B$2:$E$115,4,0)</f>
        <v>#N/A</v>
      </c>
      <c r="T1125" s="23" t="str">
        <f>CONCATENATE(Tabela1[[#This Row],[cdprograma]]," - ",Tabela1[[#This Row],[nmprograma]])</f>
        <v>707 - Suporte Institucional Integrado</v>
      </c>
    </row>
    <row r="1126" spans="1:20" x14ac:dyDescent="0.25">
      <c r="A1126">
        <v>270024</v>
      </c>
      <c r="B1126" t="s">
        <v>372</v>
      </c>
      <c r="C1126">
        <v>19</v>
      </c>
      <c r="D1126" t="s">
        <v>373</v>
      </c>
      <c r="E1126">
        <v>850</v>
      </c>
      <c r="F1126" t="s">
        <v>163</v>
      </c>
      <c r="G1126">
        <v>9637</v>
      </c>
      <c r="H1126" t="s">
        <v>1129</v>
      </c>
      <c r="I1126">
        <v>33</v>
      </c>
      <c r="J1126" t="s">
        <v>160</v>
      </c>
      <c r="K1126" s="21">
        <v>50000</v>
      </c>
      <c r="L1126" s="21">
        <v>2980</v>
      </c>
      <c r="M1126" s="21">
        <v>2980</v>
      </c>
      <c r="N1126" s="21">
        <v>2980</v>
      </c>
      <c r="O1126" s="21">
        <v>2980</v>
      </c>
      <c r="P1126" s="22" t="e">
        <f>VLOOKUP(Tabela1[[#This Row],[cdsubacao]],LDO!$B$2:$D$115,3,0)</f>
        <v>#N/A</v>
      </c>
      <c r="Q1126" s="22" t="str">
        <f>CONCATENATE(Tabela1[[#This Row],[cdunidadegestora]]," - ",Tabela1[[#This Row],[nmunidadegestora]])</f>
        <v>270024 - Fundação de Amparo à Pesquisa e Inovação do Estado de Santa Catarina</v>
      </c>
      <c r="R1126" s="22" t="str">
        <f>CONCATENATE(Tabela1[[#This Row],[cdfuncao]]," - ",Tabela1[[#This Row],[nmfuncao]])</f>
        <v>19 - Ciência e Tecnologia</v>
      </c>
      <c r="S1126" s="23" t="e">
        <f>VLOOKUP(Tabela1[[#This Row],[cdsubacao]],LDO!$B$2:$E$115,4,0)</f>
        <v>#N/A</v>
      </c>
      <c r="T112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27" spans="1:20" x14ac:dyDescent="0.25">
      <c r="A1127">
        <v>520002</v>
      </c>
      <c r="B1127" t="s">
        <v>171</v>
      </c>
      <c r="C1127">
        <v>14</v>
      </c>
      <c r="D1127" t="s">
        <v>216</v>
      </c>
      <c r="E1127">
        <v>750</v>
      </c>
      <c r="F1127" t="s">
        <v>417</v>
      </c>
      <c r="G1127">
        <v>10924</v>
      </c>
      <c r="H1127" t="s">
        <v>1433</v>
      </c>
      <c r="I1127">
        <v>46</v>
      </c>
      <c r="J1127" t="s">
        <v>174</v>
      </c>
      <c r="K1127" s="21">
        <v>0</v>
      </c>
      <c r="L1127" s="21">
        <v>4600000</v>
      </c>
      <c r="M1127" s="21">
        <v>4600000</v>
      </c>
      <c r="N1127" s="21">
        <v>4600000</v>
      </c>
      <c r="O1127" s="21">
        <v>4600000</v>
      </c>
      <c r="P1127" s="22" t="str">
        <f>VLOOKUP(Tabela1[[#This Row],[cdsubacao]],LDO!$B$2:$D$115,3,0)</f>
        <v>LDO</v>
      </c>
      <c r="Q1127" s="22" t="str">
        <f>CONCATENATE(Tabela1[[#This Row],[cdunidadegestora]]," - ",Tabela1[[#This Row],[nmunidadegestora]])</f>
        <v>520002 - Encargos Gerais do Estado</v>
      </c>
      <c r="R1127" s="22" t="str">
        <f>CONCATENATE(Tabela1[[#This Row],[cdfuncao]]," - ",Tabela1[[#This Row],[nmfuncao]])</f>
        <v>14 - Direitos da Cidadania</v>
      </c>
      <c r="S1127" s="23" t="str">
        <f>VLOOKUP(Tabela1[[#This Row],[cdsubacao]],LDO!$B$2:$E$115,4,0)</f>
        <v>10924 - Construção reforma e ampliação de unidades d o sistema prisional e socioeducativo (penitenciária de Tijucas)</v>
      </c>
      <c r="T1127" s="23" t="str">
        <f>CONCATENATE(Tabela1[[#This Row],[cdprograma]]," - ",Tabela1[[#This Row],[nmprograma]])</f>
        <v>750 - Expansão e Modernização do Sistema Prisional e Socioeducativo</v>
      </c>
    </row>
    <row r="1128" spans="1:20" x14ac:dyDescent="0.25">
      <c r="A1128">
        <v>530025</v>
      </c>
      <c r="B1128" t="s">
        <v>238</v>
      </c>
      <c r="C1128">
        <v>26</v>
      </c>
      <c r="D1128" t="s">
        <v>179</v>
      </c>
      <c r="E1128">
        <v>140</v>
      </c>
      <c r="F1128" t="s">
        <v>279</v>
      </c>
      <c r="G1128">
        <v>1617</v>
      </c>
      <c r="H1128" t="s">
        <v>1130</v>
      </c>
      <c r="I1128">
        <v>44</v>
      </c>
      <c r="J1128" t="s">
        <v>219</v>
      </c>
      <c r="K1128" s="21">
        <v>0</v>
      </c>
      <c r="L1128" s="21">
        <v>106057.74</v>
      </c>
      <c r="M1128" s="21">
        <v>106057.74</v>
      </c>
      <c r="N1128" s="21">
        <v>106057.74</v>
      </c>
      <c r="O1128" s="21">
        <v>106057.74</v>
      </c>
      <c r="P1128" s="22" t="e">
        <f>VLOOKUP(Tabela1[[#This Row],[cdsubacao]],LDO!$B$2:$D$115,3,0)</f>
        <v>#N/A</v>
      </c>
      <c r="Q1128" s="22" t="str">
        <f>CONCATENATE(Tabela1[[#This Row],[cdunidadegestora]]," - ",Tabela1[[#This Row],[nmunidadegestora]])</f>
        <v>530025 - Departamento Estadual de Infraestrutura</v>
      </c>
      <c r="R1128" s="22" t="str">
        <f>CONCATENATE(Tabela1[[#This Row],[cdfuncao]]," - ",Tabela1[[#This Row],[nmfuncao]])</f>
        <v>26 - Transporte</v>
      </c>
      <c r="S1128" s="23" t="e">
        <f>VLOOKUP(Tabela1[[#This Row],[cdsubacao]],LDO!$B$2:$E$115,4,0)</f>
        <v>#N/A</v>
      </c>
      <c r="T1128" s="23" t="str">
        <f>CONCATENATE(Tabela1[[#This Row],[cdprograma]]," - ",Tabela1[[#This Row],[nmprograma]])</f>
        <v>140 - Reabilitação e Aumento de Capacidade de Rodovias</v>
      </c>
    </row>
    <row r="1129" spans="1:20" x14ac:dyDescent="0.25">
      <c r="A1129">
        <v>270023</v>
      </c>
      <c r="B1129" t="s">
        <v>379</v>
      </c>
      <c r="C1129">
        <v>23</v>
      </c>
      <c r="D1129" t="s">
        <v>258</v>
      </c>
      <c r="E1129">
        <v>900</v>
      </c>
      <c r="F1129" t="s">
        <v>176</v>
      </c>
      <c r="G1129">
        <v>8664</v>
      </c>
      <c r="H1129" t="s">
        <v>1131</v>
      </c>
      <c r="I1129">
        <v>33</v>
      </c>
      <c r="J1129" t="s">
        <v>160</v>
      </c>
      <c r="K1129" s="21">
        <v>1313000</v>
      </c>
      <c r="L1129" s="21">
        <v>1429750</v>
      </c>
      <c r="M1129" s="21">
        <v>1191575.83</v>
      </c>
      <c r="N1129" s="21">
        <v>1069375.83</v>
      </c>
      <c r="O1129" s="21">
        <v>1069375.83</v>
      </c>
      <c r="P1129" s="22" t="e">
        <f>VLOOKUP(Tabela1[[#This Row],[cdsubacao]],LDO!$B$2:$D$115,3,0)</f>
        <v>#N/A</v>
      </c>
      <c r="Q1129" s="22" t="str">
        <f>CONCATENATE(Tabela1[[#This Row],[cdunidadegestora]]," - ",Tabela1[[#This Row],[nmunidadegestora]])</f>
        <v>270023 - Junta Comercial do Estado de Santa Catarina</v>
      </c>
      <c r="R1129" s="22" t="str">
        <f>CONCATENATE(Tabela1[[#This Row],[cdfuncao]]," - ",Tabela1[[#This Row],[nmfuncao]])</f>
        <v>23 - Comércio e Serviços</v>
      </c>
      <c r="S1129" s="23" t="e">
        <f>VLOOKUP(Tabela1[[#This Row],[cdsubacao]],LDO!$B$2:$E$115,4,0)</f>
        <v>#N/A</v>
      </c>
      <c r="T1129" s="23" t="str">
        <f>CONCATENATE(Tabela1[[#This Row],[cdprograma]]," - ",Tabela1[[#This Row],[nmprograma]])</f>
        <v>900 - Gestão Administrativa - Poder Executivo</v>
      </c>
    </row>
    <row r="1130" spans="1:20" x14ac:dyDescent="0.25">
      <c r="A1130">
        <v>440023</v>
      </c>
      <c r="B1130" t="s">
        <v>202</v>
      </c>
      <c r="C1130">
        <v>20</v>
      </c>
      <c r="D1130" t="s">
        <v>203</v>
      </c>
      <c r="E1130">
        <v>310</v>
      </c>
      <c r="F1130" t="s">
        <v>204</v>
      </c>
      <c r="G1130">
        <v>2171</v>
      </c>
      <c r="H1130" t="s">
        <v>803</v>
      </c>
      <c r="I1130">
        <v>44</v>
      </c>
      <c r="J1130" t="s">
        <v>219</v>
      </c>
      <c r="K1130" s="21">
        <v>1278298</v>
      </c>
      <c r="L1130" s="21">
        <v>1583313.65</v>
      </c>
      <c r="M1130" s="21">
        <v>64422.27</v>
      </c>
      <c r="N1130" s="21">
        <v>61876.01</v>
      </c>
      <c r="O1130" s="21">
        <v>38259.01</v>
      </c>
      <c r="P1130" s="22" t="e">
        <f>VLOOKUP(Tabela1[[#This Row],[cdsubacao]],LDO!$B$2:$D$115,3,0)</f>
        <v>#N/A</v>
      </c>
      <c r="Q1130" s="22" t="str">
        <f>CONCATENATE(Tabela1[[#This Row],[cdunidadegestora]]," - ",Tabela1[[#This Row],[nmunidadegestora]])</f>
        <v>440023 - Empresa de Pesquisa Agropecuária e Extensão Rural de Santa Catarina S.A.</v>
      </c>
      <c r="R1130" s="22" t="str">
        <f>CONCATENATE(Tabela1[[#This Row],[cdfuncao]]," - ",Tabela1[[#This Row],[nmfuncao]])</f>
        <v>20 - Agricultura</v>
      </c>
      <c r="S1130" s="23" t="e">
        <f>VLOOKUP(Tabela1[[#This Row],[cdsubacao]],LDO!$B$2:$E$115,4,0)</f>
        <v>#N/A</v>
      </c>
      <c r="T1130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131" spans="1:20" x14ac:dyDescent="0.25">
      <c r="A1131">
        <v>520030</v>
      </c>
      <c r="B1131" t="s">
        <v>403</v>
      </c>
      <c r="C1131">
        <v>4</v>
      </c>
      <c r="D1131" t="s">
        <v>169</v>
      </c>
      <c r="E1131">
        <v>900</v>
      </c>
      <c r="F1131" t="s">
        <v>176</v>
      </c>
      <c r="G1131">
        <v>10941</v>
      </c>
      <c r="H1131" t="s">
        <v>1132</v>
      </c>
      <c r="I1131">
        <v>44</v>
      </c>
      <c r="J1131" t="s">
        <v>219</v>
      </c>
      <c r="K1131" s="21">
        <v>55000</v>
      </c>
      <c r="L1131" s="21">
        <v>58000</v>
      </c>
      <c r="M1131" s="21">
        <v>1549</v>
      </c>
      <c r="N1131" s="21">
        <v>1549</v>
      </c>
      <c r="O1131" s="21">
        <v>1549</v>
      </c>
      <c r="P1131" s="22" t="e">
        <f>VLOOKUP(Tabela1[[#This Row],[cdsubacao]],LDO!$B$2:$D$115,3,0)</f>
        <v>#N/A</v>
      </c>
      <c r="Q1131" s="22" t="str">
        <f>CONCATENATE(Tabela1[[#This Row],[cdunidadegestora]]," - ",Tabela1[[#This Row],[nmunidadegestora]])</f>
        <v>520030 - Fundação Escola de Governo - ENA</v>
      </c>
      <c r="R1131" s="22" t="str">
        <f>CONCATENATE(Tabela1[[#This Row],[cdfuncao]]," - ",Tabela1[[#This Row],[nmfuncao]])</f>
        <v>4 - Administração</v>
      </c>
      <c r="S1131" s="23" t="e">
        <f>VLOOKUP(Tabela1[[#This Row],[cdsubacao]],LDO!$B$2:$E$115,4,0)</f>
        <v>#N/A</v>
      </c>
      <c r="T1131" s="23" t="str">
        <f>CONCATENATE(Tabela1[[#This Row],[cdprograma]]," - ",Tabela1[[#This Row],[nmprograma]])</f>
        <v>900 - Gestão Administrativa - Poder Executivo</v>
      </c>
    </row>
    <row r="1132" spans="1:20" x14ac:dyDescent="0.25">
      <c r="A1132">
        <v>410044</v>
      </c>
      <c r="B1132" t="s">
        <v>271</v>
      </c>
      <c r="C1132">
        <v>12</v>
      </c>
      <c r="D1132" t="s">
        <v>188</v>
      </c>
      <c r="E1132">
        <v>625</v>
      </c>
      <c r="F1132" t="s">
        <v>196</v>
      </c>
      <c r="G1132">
        <v>13775</v>
      </c>
      <c r="H1132" t="s">
        <v>1133</v>
      </c>
      <c r="I1132">
        <v>33</v>
      </c>
      <c r="J1132" t="s">
        <v>160</v>
      </c>
      <c r="K1132" s="21">
        <v>114440</v>
      </c>
      <c r="L1132" s="21">
        <v>31254.66</v>
      </c>
      <c r="M1132" s="21">
        <v>31254.66</v>
      </c>
      <c r="N1132" s="21">
        <v>31254.66</v>
      </c>
      <c r="O1132" s="21">
        <v>31254.66</v>
      </c>
      <c r="P1132" s="22" t="e">
        <f>VLOOKUP(Tabela1[[#This Row],[cdsubacao]],LDO!$B$2:$D$115,3,0)</f>
        <v>#N/A</v>
      </c>
      <c r="Q1132" s="22" t="str">
        <f>CONCATENATE(Tabela1[[#This Row],[cdunidadegestora]]," - ",Tabela1[[#This Row],[nmunidadegestora]])</f>
        <v>410044 - Agência de Desenvolvimento Regional de Campos Novos</v>
      </c>
      <c r="R1132" s="22" t="str">
        <f>CONCATENATE(Tabela1[[#This Row],[cdfuncao]]," - ",Tabela1[[#This Row],[nmfuncao]])</f>
        <v>12 - Educação</v>
      </c>
      <c r="S1132" s="23" t="e">
        <f>VLOOKUP(Tabela1[[#This Row],[cdsubacao]],LDO!$B$2:$E$115,4,0)</f>
        <v>#N/A</v>
      </c>
      <c r="T1132" s="23" t="str">
        <f>CONCATENATE(Tabela1[[#This Row],[cdprograma]]," - ",Tabela1[[#This Row],[nmprograma]])</f>
        <v>625 - Valorização dos Profissionais da Educação</v>
      </c>
    </row>
    <row r="1133" spans="1:20" x14ac:dyDescent="0.25">
      <c r="A1133">
        <v>410056</v>
      </c>
      <c r="B1133" t="s">
        <v>223</v>
      </c>
      <c r="C1133">
        <v>4</v>
      </c>
      <c r="D1133" t="s">
        <v>169</v>
      </c>
      <c r="E1133">
        <v>850</v>
      </c>
      <c r="F1133" t="s">
        <v>163</v>
      </c>
      <c r="G1133">
        <v>13810</v>
      </c>
      <c r="H1133" t="s">
        <v>1134</v>
      </c>
      <c r="I1133">
        <v>33</v>
      </c>
      <c r="J1133" t="s">
        <v>160</v>
      </c>
      <c r="K1133" s="21">
        <v>45000</v>
      </c>
      <c r="L1133" s="21">
        <v>2306.66</v>
      </c>
      <c r="M1133" s="21">
        <v>2306.66</v>
      </c>
      <c r="N1133" s="21">
        <v>2306.66</v>
      </c>
      <c r="O1133" s="21">
        <v>2306.66</v>
      </c>
      <c r="P1133" s="22" t="e">
        <f>VLOOKUP(Tabela1[[#This Row],[cdsubacao]],LDO!$B$2:$D$115,3,0)</f>
        <v>#N/A</v>
      </c>
      <c r="Q1133" s="22" t="str">
        <f>CONCATENATE(Tabela1[[#This Row],[cdunidadegestora]]," - ",Tabela1[[#This Row],[nmunidadegestora]])</f>
        <v>410056 - Agência de Desenvolvimento Regional de Criciúma</v>
      </c>
      <c r="R1133" s="22" t="str">
        <f>CONCATENATE(Tabela1[[#This Row],[cdfuncao]]," - ",Tabela1[[#This Row],[nmfuncao]])</f>
        <v>4 - Administração</v>
      </c>
      <c r="S1133" s="23" t="e">
        <f>VLOOKUP(Tabela1[[#This Row],[cdsubacao]],LDO!$B$2:$E$115,4,0)</f>
        <v>#N/A</v>
      </c>
      <c r="T113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34" spans="1:20" x14ac:dyDescent="0.25">
      <c r="A1134">
        <v>410047</v>
      </c>
      <c r="B1134" t="s">
        <v>269</v>
      </c>
      <c r="C1134">
        <v>12</v>
      </c>
      <c r="D1134" t="s">
        <v>188</v>
      </c>
      <c r="E1134">
        <v>625</v>
      </c>
      <c r="F1134" t="s">
        <v>196</v>
      </c>
      <c r="G1134">
        <v>13839</v>
      </c>
      <c r="H1134" t="s">
        <v>1135</v>
      </c>
      <c r="I1134">
        <v>33</v>
      </c>
      <c r="J1134" t="s">
        <v>160</v>
      </c>
      <c r="K1134" s="21">
        <v>195834</v>
      </c>
      <c r="L1134" s="21">
        <v>29700.46</v>
      </c>
      <c r="M1134" s="21">
        <v>29700.46</v>
      </c>
      <c r="N1134" s="21">
        <v>29700.46</v>
      </c>
      <c r="O1134" s="21">
        <v>29700.46</v>
      </c>
      <c r="P1134" s="22" t="e">
        <f>VLOOKUP(Tabela1[[#This Row],[cdsubacao]],LDO!$B$2:$D$115,3,0)</f>
        <v>#N/A</v>
      </c>
      <c r="Q1134" s="22" t="str">
        <f>CONCATENATE(Tabela1[[#This Row],[cdunidadegestora]]," - ",Tabela1[[#This Row],[nmunidadegestora]])</f>
        <v>410047 - Agência de Desenvolvimento Regional de Curitibanos</v>
      </c>
      <c r="R1134" s="22" t="str">
        <f>CONCATENATE(Tabela1[[#This Row],[cdfuncao]]," - ",Tabela1[[#This Row],[nmfuncao]])</f>
        <v>12 - Educação</v>
      </c>
      <c r="S1134" s="23" t="e">
        <f>VLOOKUP(Tabela1[[#This Row],[cdsubacao]],LDO!$B$2:$E$115,4,0)</f>
        <v>#N/A</v>
      </c>
      <c r="T1134" s="23" t="str">
        <f>CONCATENATE(Tabela1[[#This Row],[cdprograma]]," - ",Tabela1[[#This Row],[nmprograma]])</f>
        <v>625 - Valorização dos Profissionais da Educação</v>
      </c>
    </row>
    <row r="1135" spans="1:20" x14ac:dyDescent="0.25">
      <c r="A1135">
        <v>230001</v>
      </c>
      <c r="B1135" t="s">
        <v>344</v>
      </c>
      <c r="C1135">
        <v>13</v>
      </c>
      <c r="D1135" t="s">
        <v>295</v>
      </c>
      <c r="E1135">
        <v>660</v>
      </c>
      <c r="F1135" t="s">
        <v>331</v>
      </c>
      <c r="G1135">
        <v>11697</v>
      </c>
      <c r="H1135" t="s">
        <v>332</v>
      </c>
      <c r="I1135">
        <v>44</v>
      </c>
      <c r="J1135" t="s">
        <v>219</v>
      </c>
      <c r="K1135" s="21">
        <v>344168</v>
      </c>
      <c r="L1135" s="21">
        <v>0</v>
      </c>
      <c r="M1135" s="21">
        <v>0</v>
      </c>
      <c r="N1135" s="21">
        <v>0</v>
      </c>
      <c r="O1135" s="21">
        <v>0</v>
      </c>
      <c r="P1135" s="22" t="e">
        <f>VLOOKUP(Tabela1[[#This Row],[cdsubacao]],LDO!$B$2:$D$115,3,0)</f>
        <v>#N/A</v>
      </c>
      <c r="Q1135" s="22" t="str">
        <f>CONCATENATE(Tabela1[[#This Row],[cdunidadegestora]]," - ",Tabela1[[#This Row],[nmunidadegestora]])</f>
        <v>230001 - Secretaria de Estado do Turismo, Cultura e Esporte</v>
      </c>
      <c r="R1135" s="22" t="str">
        <f>CONCATENATE(Tabela1[[#This Row],[cdfuncao]]," - ",Tabela1[[#This Row],[nmfuncao]])</f>
        <v>13 - Cultura</v>
      </c>
      <c r="S1135" s="23" t="e">
        <f>VLOOKUP(Tabela1[[#This Row],[cdsubacao]],LDO!$B$2:$E$115,4,0)</f>
        <v>#N/A</v>
      </c>
      <c r="T1135" s="23" t="str">
        <f>CONCATENATE(Tabela1[[#This Row],[cdprograma]]," - ",Tabela1[[#This Row],[nmprograma]])</f>
        <v>660 - 2010, 2011, 2012, 2013, 2014, 2015, 2016, 2017, 2018, 2019: Pró-Cultura; 2020: Arte e Cultura</v>
      </c>
    </row>
    <row r="1136" spans="1:20" x14ac:dyDescent="0.25">
      <c r="A1136">
        <v>270001</v>
      </c>
      <c r="B1136" t="s">
        <v>418</v>
      </c>
      <c r="C1136">
        <v>18</v>
      </c>
      <c r="D1136" t="s">
        <v>192</v>
      </c>
      <c r="E1136">
        <v>348</v>
      </c>
      <c r="F1136" t="s">
        <v>650</v>
      </c>
      <c r="G1136">
        <v>9374</v>
      </c>
      <c r="H1136" t="s">
        <v>1136</v>
      </c>
      <c r="I1136">
        <v>33</v>
      </c>
      <c r="J1136" t="s">
        <v>160</v>
      </c>
      <c r="K1136" s="21">
        <v>500000</v>
      </c>
      <c r="L1136" s="21">
        <v>400000</v>
      </c>
      <c r="M1136" s="21">
        <v>0</v>
      </c>
      <c r="N1136" s="21">
        <v>0</v>
      </c>
      <c r="O1136" s="21">
        <v>0</v>
      </c>
      <c r="P1136" s="22" t="e">
        <f>VLOOKUP(Tabela1[[#This Row],[cdsubacao]],LDO!$B$2:$D$115,3,0)</f>
        <v>#N/A</v>
      </c>
      <c r="Q1136" s="22" t="str">
        <f>CONCATENATE(Tabela1[[#This Row],[cdunidadegestora]]," - ",Tabela1[[#This Row],[nmunidadegestora]])</f>
        <v>270001 - Secretaria de Estado do Desenvolvimento Econômico Sustentável</v>
      </c>
      <c r="R1136" s="22" t="str">
        <f>CONCATENATE(Tabela1[[#This Row],[cdfuncao]]," - ",Tabela1[[#This Row],[nmfuncao]])</f>
        <v>18 - Gestão Ambiental</v>
      </c>
      <c r="S1136" s="23" t="e">
        <f>VLOOKUP(Tabela1[[#This Row],[cdsubacao]],LDO!$B$2:$E$115,4,0)</f>
        <v>#N/A</v>
      </c>
      <c r="T1136" s="23" t="str">
        <f>CONCATENATE(Tabela1[[#This Row],[cdprograma]]," - ",Tabela1[[#This Row],[nmprograma]])</f>
        <v>348 - Gestão Ambiental Estratégica</v>
      </c>
    </row>
    <row r="1137" spans="1:20" x14ac:dyDescent="0.25">
      <c r="A1137">
        <v>450001</v>
      </c>
      <c r="B1137" t="s">
        <v>318</v>
      </c>
      <c r="C1137">
        <v>12</v>
      </c>
      <c r="D1137" t="s">
        <v>188</v>
      </c>
      <c r="E1137">
        <v>610</v>
      </c>
      <c r="F1137" t="s">
        <v>189</v>
      </c>
      <c r="G1137">
        <v>13002</v>
      </c>
      <c r="H1137" t="s">
        <v>778</v>
      </c>
      <c r="I1137">
        <v>44</v>
      </c>
      <c r="J1137" t="s">
        <v>219</v>
      </c>
      <c r="K1137" s="21">
        <v>6267006</v>
      </c>
      <c r="L1137" s="21">
        <v>6267006</v>
      </c>
      <c r="M1137" s="21">
        <v>0</v>
      </c>
      <c r="N1137" s="21">
        <v>0</v>
      </c>
      <c r="O1137" s="21">
        <v>0</v>
      </c>
      <c r="P1137" s="22" t="e">
        <f>VLOOKUP(Tabela1[[#This Row],[cdsubacao]],LDO!$B$2:$D$115,3,0)</f>
        <v>#N/A</v>
      </c>
      <c r="Q1137" s="22" t="str">
        <f>CONCATENATE(Tabela1[[#This Row],[cdunidadegestora]]," - ",Tabela1[[#This Row],[nmunidadegestora]])</f>
        <v>450001 - Secretaria de Estado da Educação</v>
      </c>
      <c r="R1137" s="22" t="str">
        <f>CONCATENATE(Tabela1[[#This Row],[cdfuncao]]," - ",Tabela1[[#This Row],[nmfuncao]])</f>
        <v>12 - Educação</v>
      </c>
      <c r="S1137" s="23" t="e">
        <f>VLOOKUP(Tabela1[[#This Row],[cdsubacao]],LDO!$B$2:$E$115,4,0)</f>
        <v>#N/A</v>
      </c>
      <c r="T1137" s="23" t="str">
        <f>CONCATENATE(Tabela1[[#This Row],[cdprograma]]," - ",Tabela1[[#This Row],[nmprograma]])</f>
        <v>610 - Educação Básica com Qualidade e Equidade</v>
      </c>
    </row>
    <row r="1138" spans="1:20" x14ac:dyDescent="0.25">
      <c r="A1138">
        <v>470093</v>
      </c>
      <c r="B1138" t="s">
        <v>341</v>
      </c>
      <c r="C1138">
        <v>4</v>
      </c>
      <c r="D1138" t="s">
        <v>169</v>
      </c>
      <c r="E1138">
        <v>900</v>
      </c>
      <c r="F1138" t="s">
        <v>176</v>
      </c>
      <c r="G1138">
        <v>12751</v>
      </c>
      <c r="H1138" t="s">
        <v>597</v>
      </c>
      <c r="I1138">
        <v>33</v>
      </c>
      <c r="J1138" t="s">
        <v>160</v>
      </c>
      <c r="K1138" s="21">
        <v>100000</v>
      </c>
      <c r="L1138" s="21">
        <v>100000</v>
      </c>
      <c r="M1138" s="21">
        <v>0</v>
      </c>
      <c r="N1138" s="21">
        <v>0</v>
      </c>
      <c r="O1138" s="21">
        <v>0</v>
      </c>
      <c r="P1138" s="22" t="e">
        <f>VLOOKUP(Tabela1[[#This Row],[cdsubacao]],LDO!$B$2:$D$115,3,0)</f>
        <v>#N/A</v>
      </c>
      <c r="Q1138" s="22" t="str">
        <f>CONCATENATE(Tabela1[[#This Row],[cdunidadegestora]]," - ",Tabela1[[#This Row],[nmunidadegestora]])</f>
        <v>470093 - Fundo Patrimonial</v>
      </c>
      <c r="R1138" s="22" t="str">
        <f>CONCATENATE(Tabela1[[#This Row],[cdfuncao]]," - ",Tabela1[[#This Row],[nmfuncao]])</f>
        <v>4 - Administração</v>
      </c>
      <c r="S1138" s="23" t="e">
        <f>VLOOKUP(Tabela1[[#This Row],[cdsubacao]],LDO!$B$2:$E$115,4,0)</f>
        <v>#N/A</v>
      </c>
      <c r="T1138" s="23" t="str">
        <f>CONCATENATE(Tabela1[[#This Row],[cdprograma]]," - ",Tabela1[[#This Row],[nmprograma]])</f>
        <v>900 - Gestão Administrativa - Poder Executivo</v>
      </c>
    </row>
    <row r="1139" spans="1:20" x14ac:dyDescent="0.25">
      <c r="A1139">
        <v>180001</v>
      </c>
      <c r="B1139" t="s">
        <v>210</v>
      </c>
      <c r="C1139">
        <v>4</v>
      </c>
      <c r="D1139" t="s">
        <v>169</v>
      </c>
      <c r="E1139">
        <v>208</v>
      </c>
      <c r="F1139" t="s">
        <v>211</v>
      </c>
      <c r="G1139">
        <v>11474</v>
      </c>
      <c r="H1139" t="s">
        <v>1137</v>
      </c>
      <c r="I1139">
        <v>33</v>
      </c>
      <c r="J1139" t="s">
        <v>160</v>
      </c>
      <c r="K1139" s="21">
        <v>27000</v>
      </c>
      <c r="L1139" s="21">
        <v>0</v>
      </c>
      <c r="M1139" s="21">
        <v>0</v>
      </c>
      <c r="N1139" s="21">
        <v>0</v>
      </c>
      <c r="O1139" s="21">
        <v>0</v>
      </c>
      <c r="P1139" s="22" t="e">
        <f>VLOOKUP(Tabela1[[#This Row],[cdsubacao]],LDO!$B$2:$D$115,3,0)</f>
        <v>#N/A</v>
      </c>
      <c r="Q1139" s="22" t="str">
        <f>CONCATENATE(Tabela1[[#This Row],[cdunidadegestora]]," - ",Tabela1[[#This Row],[nmunidadegestora]])</f>
        <v>180001 - Secretaria de Estado do Planejamento</v>
      </c>
      <c r="R1139" s="22" t="str">
        <f>CONCATENATE(Tabela1[[#This Row],[cdfuncao]]," - ",Tabela1[[#This Row],[nmfuncao]])</f>
        <v>4 - Administração</v>
      </c>
      <c r="S1139" s="23" t="e">
        <f>VLOOKUP(Tabela1[[#This Row],[cdsubacao]],LDO!$B$2:$E$115,4,0)</f>
        <v>#N/A</v>
      </c>
      <c r="T1139" s="23" t="str">
        <f>CONCATENATE(Tabela1[[#This Row],[cdprograma]]," - ",Tabela1[[#This Row],[nmprograma]])</f>
        <v>208 - Planejamento Estratégico de Desenvolvimento e Gestão de Informações</v>
      </c>
    </row>
    <row r="1140" spans="1:20" x14ac:dyDescent="0.25">
      <c r="A1140">
        <v>410059</v>
      </c>
      <c r="B1140" t="s">
        <v>408</v>
      </c>
      <c r="C1140">
        <v>12</v>
      </c>
      <c r="D1140" t="s">
        <v>188</v>
      </c>
      <c r="E1140">
        <v>610</v>
      </c>
      <c r="F1140" t="s">
        <v>189</v>
      </c>
      <c r="G1140">
        <v>13966</v>
      </c>
      <c r="H1140" t="s">
        <v>1138</v>
      </c>
      <c r="I1140">
        <v>33</v>
      </c>
      <c r="J1140" t="s">
        <v>160</v>
      </c>
      <c r="K1140" s="21">
        <v>3845261</v>
      </c>
      <c r="L1140" s="21">
        <v>0</v>
      </c>
      <c r="M1140" s="21">
        <v>0</v>
      </c>
      <c r="N1140" s="21">
        <v>0</v>
      </c>
      <c r="O1140" s="21">
        <v>0</v>
      </c>
      <c r="P1140" s="22" t="e">
        <f>VLOOKUP(Tabela1[[#This Row],[cdsubacao]],LDO!$B$2:$D$115,3,0)</f>
        <v>#N/A</v>
      </c>
      <c r="Q1140" s="22" t="str">
        <f>CONCATENATE(Tabela1[[#This Row],[cdunidadegestora]]," - ",Tabela1[[#This Row],[nmunidadegestora]])</f>
        <v>410059 - Agência de Desenvolvimento Regional de Jaraguá do Sul</v>
      </c>
      <c r="R1140" s="22" t="str">
        <f>CONCATENATE(Tabela1[[#This Row],[cdfuncao]]," - ",Tabela1[[#This Row],[nmfuncao]])</f>
        <v>12 - Educação</v>
      </c>
      <c r="S1140" s="23" t="e">
        <f>VLOOKUP(Tabela1[[#This Row],[cdsubacao]],LDO!$B$2:$E$115,4,0)</f>
        <v>#N/A</v>
      </c>
      <c r="T1140" s="23" t="str">
        <f>CONCATENATE(Tabela1[[#This Row],[cdprograma]]," - ",Tabela1[[#This Row],[nmprograma]])</f>
        <v>610 - Educação Básica com Qualidade e Equidade</v>
      </c>
    </row>
    <row r="1141" spans="1:20" x14ac:dyDescent="0.25">
      <c r="A1141">
        <v>410053</v>
      </c>
      <c r="B1141" t="s">
        <v>457</v>
      </c>
      <c r="C1141">
        <v>12</v>
      </c>
      <c r="D1141" t="s">
        <v>188</v>
      </c>
      <c r="E1141">
        <v>610</v>
      </c>
      <c r="F1141" t="s">
        <v>189</v>
      </c>
      <c r="G1141">
        <v>13703</v>
      </c>
      <c r="H1141" t="s">
        <v>523</v>
      </c>
      <c r="I1141">
        <v>44</v>
      </c>
      <c r="J1141" t="s">
        <v>219</v>
      </c>
      <c r="K1141" s="21">
        <v>38340</v>
      </c>
      <c r="L1141" s="21">
        <v>0</v>
      </c>
      <c r="M1141" s="21">
        <v>0</v>
      </c>
      <c r="N1141" s="21">
        <v>0</v>
      </c>
      <c r="O1141" s="21">
        <v>0</v>
      </c>
      <c r="P1141" s="22" t="e">
        <f>VLOOKUP(Tabela1[[#This Row],[cdsubacao]],LDO!$B$2:$D$115,3,0)</f>
        <v>#N/A</v>
      </c>
      <c r="Q1141" s="22" t="str">
        <f>CONCATENATE(Tabela1[[#This Row],[cdunidadegestora]]," - ",Tabela1[[#This Row],[nmunidadegestora]])</f>
        <v>410053 - Agência de Desenvolvimento Regional de Itajai</v>
      </c>
      <c r="R1141" s="22" t="str">
        <f>CONCATENATE(Tabela1[[#This Row],[cdfuncao]]," - ",Tabela1[[#This Row],[nmfuncao]])</f>
        <v>12 - Educação</v>
      </c>
      <c r="S1141" s="23" t="e">
        <f>VLOOKUP(Tabela1[[#This Row],[cdsubacao]],LDO!$B$2:$E$115,4,0)</f>
        <v>#N/A</v>
      </c>
      <c r="T1141" s="23" t="str">
        <f>CONCATENATE(Tabela1[[#This Row],[cdprograma]]," - ",Tabela1[[#This Row],[nmprograma]])</f>
        <v>610 - Educação Básica com Qualidade e Equidade</v>
      </c>
    </row>
    <row r="1142" spans="1:20" x14ac:dyDescent="0.25">
      <c r="A1142">
        <v>230023</v>
      </c>
      <c r="B1142" t="s">
        <v>439</v>
      </c>
      <c r="C1142">
        <v>23</v>
      </c>
      <c r="D1142" t="s">
        <v>258</v>
      </c>
      <c r="E1142">
        <v>850</v>
      </c>
      <c r="F1142" t="s">
        <v>163</v>
      </c>
      <c r="G1142">
        <v>4602</v>
      </c>
      <c r="H1142" t="s">
        <v>960</v>
      </c>
      <c r="I1142">
        <v>33</v>
      </c>
      <c r="J1142" t="s">
        <v>160</v>
      </c>
      <c r="K1142" s="21">
        <v>2500</v>
      </c>
      <c r="L1142" s="21">
        <v>0</v>
      </c>
      <c r="M1142" s="21">
        <v>0</v>
      </c>
      <c r="N1142" s="21">
        <v>0</v>
      </c>
      <c r="O1142" s="21">
        <v>0</v>
      </c>
      <c r="P1142" s="22" t="e">
        <f>VLOOKUP(Tabela1[[#This Row],[cdsubacao]],LDO!$B$2:$D$115,3,0)</f>
        <v>#N/A</v>
      </c>
      <c r="Q1142" s="22" t="str">
        <f>CONCATENATE(Tabela1[[#This Row],[cdunidadegestora]]," - ",Tabela1[[#This Row],[nmunidadegestora]])</f>
        <v>230023 - Santa Catarina Turismo S.A.</v>
      </c>
      <c r="R1142" s="22" t="str">
        <f>CONCATENATE(Tabela1[[#This Row],[cdfuncao]]," - ",Tabela1[[#This Row],[nmfuncao]])</f>
        <v>23 - Comércio e Serviços</v>
      </c>
      <c r="S1142" s="23" t="e">
        <f>VLOOKUP(Tabela1[[#This Row],[cdsubacao]],LDO!$B$2:$E$115,4,0)</f>
        <v>#N/A</v>
      </c>
      <c r="T114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43" spans="1:20" x14ac:dyDescent="0.25">
      <c r="A1143">
        <v>270001</v>
      </c>
      <c r="B1143" t="s">
        <v>418</v>
      </c>
      <c r="C1143">
        <v>17</v>
      </c>
      <c r="D1143" t="s">
        <v>946</v>
      </c>
      <c r="E1143">
        <v>348</v>
      </c>
      <c r="F1143" t="s">
        <v>650</v>
      </c>
      <c r="G1143">
        <v>12988</v>
      </c>
      <c r="H1143" t="s">
        <v>1139</v>
      </c>
      <c r="I1143">
        <v>33</v>
      </c>
      <c r="J1143" t="s">
        <v>160</v>
      </c>
      <c r="K1143" s="21">
        <v>100000</v>
      </c>
      <c r="L1143" s="21">
        <v>100000</v>
      </c>
      <c r="M1143" s="21">
        <v>0</v>
      </c>
      <c r="N1143" s="21">
        <v>0</v>
      </c>
      <c r="O1143" s="21">
        <v>0</v>
      </c>
      <c r="P1143" s="22" t="e">
        <f>VLOOKUP(Tabela1[[#This Row],[cdsubacao]],LDO!$B$2:$D$115,3,0)</f>
        <v>#N/A</v>
      </c>
      <c r="Q1143" s="22" t="str">
        <f>CONCATENATE(Tabela1[[#This Row],[cdunidadegestora]]," - ",Tabela1[[#This Row],[nmunidadegestora]])</f>
        <v>270001 - Secretaria de Estado do Desenvolvimento Econômico Sustentável</v>
      </c>
      <c r="R1143" s="22" t="str">
        <f>CONCATENATE(Tabela1[[#This Row],[cdfuncao]]," - ",Tabela1[[#This Row],[nmfuncao]])</f>
        <v>17 - Saneamento</v>
      </c>
      <c r="S1143" s="23" t="e">
        <f>VLOOKUP(Tabela1[[#This Row],[cdsubacao]],LDO!$B$2:$E$115,4,0)</f>
        <v>#N/A</v>
      </c>
      <c r="T1143" s="23" t="str">
        <f>CONCATENATE(Tabela1[[#This Row],[cdprograma]]," - ",Tabela1[[#This Row],[nmprograma]])</f>
        <v>348 - Gestão Ambiental Estratégica</v>
      </c>
    </row>
    <row r="1144" spans="1:20" x14ac:dyDescent="0.25">
      <c r="A1144">
        <v>410051</v>
      </c>
      <c r="B1144" t="s">
        <v>230</v>
      </c>
      <c r="C1144">
        <v>12</v>
      </c>
      <c r="D1144" t="s">
        <v>188</v>
      </c>
      <c r="E1144">
        <v>610</v>
      </c>
      <c r="F1144" t="s">
        <v>189</v>
      </c>
      <c r="G1144">
        <v>13616</v>
      </c>
      <c r="H1144" t="s">
        <v>299</v>
      </c>
      <c r="I1144">
        <v>44</v>
      </c>
      <c r="J1144" t="s">
        <v>219</v>
      </c>
      <c r="K1144" s="21">
        <v>97564</v>
      </c>
      <c r="L1144" s="21">
        <v>0</v>
      </c>
      <c r="M1144" s="21">
        <v>0</v>
      </c>
      <c r="N1144" s="21">
        <v>0</v>
      </c>
      <c r="O1144" s="21">
        <v>0</v>
      </c>
      <c r="P1144" s="22" t="e">
        <f>VLOOKUP(Tabela1[[#This Row],[cdsubacao]],LDO!$B$2:$D$115,3,0)</f>
        <v>#N/A</v>
      </c>
      <c r="Q1144" s="22" t="str">
        <f>CONCATENATE(Tabela1[[#This Row],[cdunidadegestora]]," - ",Tabela1[[#This Row],[nmunidadegestora]])</f>
        <v>410051 - Agência de Desenvolvimento Regional de Blumenau</v>
      </c>
      <c r="R1144" s="22" t="str">
        <f>CONCATENATE(Tabela1[[#This Row],[cdfuncao]]," - ",Tabela1[[#This Row],[nmfuncao]])</f>
        <v>12 - Educação</v>
      </c>
      <c r="S1144" s="23" t="e">
        <f>VLOOKUP(Tabela1[[#This Row],[cdsubacao]],LDO!$B$2:$E$115,4,0)</f>
        <v>#N/A</v>
      </c>
      <c r="T1144" s="23" t="str">
        <f>CONCATENATE(Tabela1[[#This Row],[cdprograma]]," - ",Tabela1[[#This Row],[nmprograma]])</f>
        <v>610 - Educação Básica com Qualidade e Equidade</v>
      </c>
    </row>
    <row r="1145" spans="1:20" x14ac:dyDescent="0.25">
      <c r="A1145">
        <v>480091</v>
      </c>
      <c r="B1145" t="s">
        <v>157</v>
      </c>
      <c r="C1145">
        <v>10</v>
      </c>
      <c r="D1145" t="s">
        <v>158</v>
      </c>
      <c r="E1145">
        <v>101</v>
      </c>
      <c r="F1145" t="s">
        <v>254</v>
      </c>
      <c r="G1145">
        <v>14147</v>
      </c>
      <c r="H1145" t="s">
        <v>1140</v>
      </c>
      <c r="I1145">
        <v>44</v>
      </c>
      <c r="J1145" t="s">
        <v>219</v>
      </c>
      <c r="K1145" s="21">
        <v>1000000</v>
      </c>
      <c r="L1145" s="21">
        <v>0</v>
      </c>
      <c r="M1145" s="21">
        <v>0</v>
      </c>
      <c r="N1145" s="21">
        <v>0</v>
      </c>
      <c r="O1145" s="21">
        <v>0</v>
      </c>
      <c r="P1145" s="22" t="str">
        <f>VLOOKUP(Tabela1[[#This Row],[cdsubacao]],LDO!$B$2:$D$115,3,0)</f>
        <v>LDO</v>
      </c>
      <c r="Q1145" s="22" t="str">
        <f>CONCATENATE(Tabela1[[#This Row],[cdunidadegestora]]," - ",Tabela1[[#This Row],[nmunidadegestora]])</f>
        <v>480091 - Fundo Estadual de Saúde</v>
      </c>
      <c r="R1145" s="22" t="str">
        <f>CONCATENATE(Tabela1[[#This Row],[cdfuncao]]," - ",Tabela1[[#This Row],[nmfuncao]])</f>
        <v>10 - Saúde</v>
      </c>
      <c r="S1145" s="23" t="str">
        <f>VLOOKUP(Tabela1[[#This Row],[cdsubacao]],LDO!$B$2:$E$115,4,0)</f>
        <v>14147 - Equipar o Hospital São Paulo de Xanxerê</v>
      </c>
      <c r="T1145" s="23" t="str">
        <f>CONCATENATE(Tabela1[[#This Row],[cdprograma]]," - ",Tabela1[[#This Row],[nmprograma]])</f>
        <v>101 - Acelera Santa Catarina</v>
      </c>
    </row>
    <row r="1146" spans="1:20" x14ac:dyDescent="0.25">
      <c r="A1146">
        <v>530001</v>
      </c>
      <c r="B1146" t="s">
        <v>178</v>
      </c>
      <c r="C1146">
        <v>26</v>
      </c>
      <c r="D1146" t="s">
        <v>179</v>
      </c>
      <c r="E1146">
        <v>115</v>
      </c>
      <c r="F1146" t="s">
        <v>275</v>
      </c>
      <c r="G1146">
        <v>14283</v>
      </c>
      <c r="H1146" t="s">
        <v>1141</v>
      </c>
      <c r="I1146">
        <v>44</v>
      </c>
      <c r="J1146" t="s">
        <v>219</v>
      </c>
      <c r="K1146" s="21">
        <v>0</v>
      </c>
      <c r="L1146" s="21">
        <v>20000</v>
      </c>
      <c r="M1146" s="21">
        <v>0</v>
      </c>
      <c r="N1146" s="21">
        <v>0</v>
      </c>
      <c r="O1146" s="21">
        <v>0</v>
      </c>
      <c r="P1146" s="22" t="e">
        <f>VLOOKUP(Tabela1[[#This Row],[cdsubacao]],LDO!$B$2:$D$115,3,0)</f>
        <v>#N/A</v>
      </c>
      <c r="Q1146" s="22" t="str">
        <f>CONCATENATE(Tabela1[[#This Row],[cdunidadegestora]]," - ",Tabela1[[#This Row],[nmunidadegestora]])</f>
        <v>530001 - Secretaria de Estado da Infraestrutura e Mobilidade</v>
      </c>
      <c r="R1146" s="22" t="str">
        <f>CONCATENATE(Tabela1[[#This Row],[cdfuncao]]," - ",Tabela1[[#This Row],[nmfuncao]])</f>
        <v>26 - Transporte</v>
      </c>
      <c r="S1146" s="23" t="e">
        <f>VLOOKUP(Tabela1[[#This Row],[cdsubacao]],LDO!$B$2:$E$115,4,0)</f>
        <v>#N/A</v>
      </c>
      <c r="T1146" s="23" t="str">
        <f>CONCATENATE(Tabela1[[#This Row],[cdprograma]]," - ",Tabela1[[#This Row],[nmprograma]])</f>
        <v>115 - Gestão do Sistema de Transporte Intermunicipal de Pessoas</v>
      </c>
    </row>
    <row r="1147" spans="1:20" x14ac:dyDescent="0.25">
      <c r="A1147">
        <v>260001</v>
      </c>
      <c r="B1147" t="s">
        <v>232</v>
      </c>
      <c r="C1147">
        <v>4</v>
      </c>
      <c r="D1147" t="s">
        <v>169</v>
      </c>
      <c r="E1147">
        <v>900</v>
      </c>
      <c r="F1147" t="s">
        <v>176</v>
      </c>
      <c r="G1147">
        <v>11106</v>
      </c>
      <c r="H1147" t="s">
        <v>784</v>
      </c>
      <c r="I1147">
        <v>44</v>
      </c>
      <c r="J1147" t="s">
        <v>219</v>
      </c>
      <c r="K1147" s="21">
        <v>0</v>
      </c>
      <c r="L1147" s="21">
        <v>83008.69</v>
      </c>
      <c r="M1147" s="21">
        <v>0</v>
      </c>
      <c r="N1147" s="21">
        <v>0</v>
      </c>
      <c r="O1147" s="21">
        <v>0</v>
      </c>
      <c r="P1147" s="22" t="e">
        <f>VLOOKUP(Tabela1[[#This Row],[cdsubacao]],LDO!$B$2:$D$115,3,0)</f>
        <v>#N/A</v>
      </c>
      <c r="Q1147" s="22" t="str">
        <f>CONCATENATE(Tabela1[[#This Row],[cdunidadegestora]]," - ",Tabela1[[#This Row],[nmunidadegestora]])</f>
        <v>260001 - Secretaria de Estado de Desenvolvimento Social</v>
      </c>
      <c r="R1147" s="22" t="str">
        <f>CONCATENATE(Tabela1[[#This Row],[cdfuncao]]," - ",Tabela1[[#This Row],[nmfuncao]])</f>
        <v>4 - Administração</v>
      </c>
      <c r="S1147" s="23" t="e">
        <f>VLOOKUP(Tabela1[[#This Row],[cdsubacao]],LDO!$B$2:$E$115,4,0)</f>
        <v>#N/A</v>
      </c>
      <c r="T1147" s="23" t="str">
        <f>CONCATENATE(Tabela1[[#This Row],[cdprograma]]," - ",Tabela1[[#This Row],[nmprograma]])</f>
        <v>900 - Gestão Administrativa - Poder Executivo</v>
      </c>
    </row>
    <row r="1148" spans="1:20" x14ac:dyDescent="0.25">
      <c r="A1148">
        <v>410051</v>
      </c>
      <c r="B1148" t="s">
        <v>230</v>
      </c>
      <c r="C1148">
        <v>8</v>
      </c>
      <c r="D1148" t="s">
        <v>253</v>
      </c>
      <c r="E1148">
        <v>510</v>
      </c>
      <c r="F1148" t="s">
        <v>454</v>
      </c>
      <c r="G1148">
        <v>11094</v>
      </c>
      <c r="H1148" t="s">
        <v>636</v>
      </c>
      <c r="I1148">
        <v>44</v>
      </c>
      <c r="J1148" t="s">
        <v>219</v>
      </c>
      <c r="K1148" s="21">
        <v>0</v>
      </c>
      <c r="L1148" s="21">
        <v>500000</v>
      </c>
      <c r="M1148" s="21">
        <v>500000</v>
      </c>
      <c r="N1148" s="21">
        <v>500000</v>
      </c>
      <c r="O1148" s="21">
        <v>500000</v>
      </c>
      <c r="P1148" s="22" t="e">
        <f>VLOOKUP(Tabela1[[#This Row],[cdsubacao]],LDO!$B$2:$D$115,3,0)</f>
        <v>#N/A</v>
      </c>
      <c r="Q1148" s="22" t="str">
        <f>CONCATENATE(Tabela1[[#This Row],[cdunidadegestora]]," - ",Tabela1[[#This Row],[nmunidadegestora]])</f>
        <v>410051 - Agência de Desenvolvimento Regional de Blumenau</v>
      </c>
      <c r="R1148" s="22" t="str">
        <f>CONCATENATE(Tabela1[[#This Row],[cdfuncao]]," - ",Tabela1[[#This Row],[nmfuncao]])</f>
        <v>8 - Assistência Social</v>
      </c>
      <c r="S1148" s="23" t="e">
        <f>VLOOKUP(Tabela1[[#This Row],[cdsubacao]],LDO!$B$2:$E$115,4,0)</f>
        <v>#N/A</v>
      </c>
      <c r="T1148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149" spans="1:20" x14ac:dyDescent="0.25">
      <c r="A1149">
        <v>470091</v>
      </c>
      <c r="B1149" t="s">
        <v>289</v>
      </c>
      <c r="C1149">
        <v>4</v>
      </c>
      <c r="D1149" t="s">
        <v>169</v>
      </c>
      <c r="E1149">
        <v>855</v>
      </c>
      <c r="F1149" t="s">
        <v>312</v>
      </c>
      <c r="G1149">
        <v>11604</v>
      </c>
      <c r="H1149" t="s">
        <v>863</v>
      </c>
      <c r="I1149">
        <v>33</v>
      </c>
      <c r="J1149" t="s">
        <v>160</v>
      </c>
      <c r="K1149" s="21">
        <v>564072</v>
      </c>
      <c r="L1149" s="21">
        <v>564072</v>
      </c>
      <c r="M1149" s="21">
        <v>0</v>
      </c>
      <c r="N1149" s="21">
        <v>0</v>
      </c>
      <c r="O1149" s="21">
        <v>0</v>
      </c>
      <c r="P1149" s="22" t="e">
        <f>VLOOKUP(Tabela1[[#This Row],[cdsubacao]],LDO!$B$2:$D$115,3,0)</f>
        <v>#N/A</v>
      </c>
      <c r="Q1149" s="22" t="str">
        <f>CONCATENATE(Tabela1[[#This Row],[cdunidadegestora]]," - ",Tabela1[[#This Row],[nmunidadegestora]])</f>
        <v>470091 - Fundo de Materiais, Publicações e Impressos Oficiais</v>
      </c>
      <c r="R1149" s="22" t="str">
        <f>CONCATENATE(Tabela1[[#This Row],[cdfuncao]]," - ",Tabela1[[#This Row],[nmfuncao]])</f>
        <v>4 - Administração</v>
      </c>
      <c r="S1149" s="23" t="e">
        <f>VLOOKUP(Tabela1[[#This Row],[cdsubacao]],LDO!$B$2:$E$115,4,0)</f>
        <v>#N/A</v>
      </c>
      <c r="T1149" s="23" t="str">
        <f>CONCATENATE(Tabela1[[#This Row],[cdprograma]]," - ",Tabela1[[#This Row],[nmprograma]])</f>
        <v>855 - Saúde Ocupacional</v>
      </c>
    </row>
    <row r="1150" spans="1:20" x14ac:dyDescent="0.25">
      <c r="A1150">
        <v>270092</v>
      </c>
      <c r="B1150" t="s">
        <v>427</v>
      </c>
      <c r="C1150">
        <v>18</v>
      </c>
      <c r="D1150" t="s">
        <v>192</v>
      </c>
      <c r="E1150">
        <v>350</v>
      </c>
      <c r="F1150" t="s">
        <v>282</v>
      </c>
      <c r="G1150">
        <v>6488</v>
      </c>
      <c r="H1150" t="s">
        <v>678</v>
      </c>
      <c r="I1150">
        <v>44</v>
      </c>
      <c r="J1150" t="s">
        <v>219</v>
      </c>
      <c r="K1150" s="21">
        <v>0</v>
      </c>
      <c r="L1150" s="21">
        <v>289919.48</v>
      </c>
      <c r="M1150" s="21">
        <v>0</v>
      </c>
      <c r="N1150" s="21">
        <v>0</v>
      </c>
      <c r="O1150" s="21">
        <v>0</v>
      </c>
      <c r="P1150" s="22" t="e">
        <f>VLOOKUP(Tabela1[[#This Row],[cdsubacao]],LDO!$B$2:$D$115,3,0)</f>
        <v>#N/A</v>
      </c>
      <c r="Q1150" s="22" t="str">
        <f>CONCATENATE(Tabela1[[#This Row],[cdunidadegestora]]," - ",Tabela1[[#This Row],[nmunidadegestora]])</f>
        <v>270092 - Fundo Estadual de Recursos Hídricos</v>
      </c>
      <c r="R1150" s="22" t="str">
        <f>CONCATENATE(Tabela1[[#This Row],[cdfuncao]]," - ",Tabela1[[#This Row],[nmfuncao]])</f>
        <v>18 - Gestão Ambiental</v>
      </c>
      <c r="S1150" s="23" t="e">
        <f>VLOOKUP(Tabela1[[#This Row],[cdsubacao]],LDO!$B$2:$E$115,4,0)</f>
        <v>#N/A</v>
      </c>
      <c r="T1150" s="23" t="str">
        <f>CONCATENATE(Tabela1[[#This Row],[cdprograma]]," - ",Tabela1[[#This Row],[nmprograma]])</f>
        <v>350 - Gestão dos Recursos Hídricos</v>
      </c>
    </row>
    <row r="1151" spans="1:20" x14ac:dyDescent="0.25">
      <c r="A1151">
        <v>410037</v>
      </c>
      <c r="B1151" t="s">
        <v>195</v>
      </c>
      <c r="C1151">
        <v>12</v>
      </c>
      <c r="D1151" t="s">
        <v>188</v>
      </c>
      <c r="E1151">
        <v>610</v>
      </c>
      <c r="F1151" t="s">
        <v>189</v>
      </c>
      <c r="G1151">
        <v>13615</v>
      </c>
      <c r="H1151" t="s">
        <v>1142</v>
      </c>
      <c r="I1151">
        <v>33</v>
      </c>
      <c r="J1151" t="s">
        <v>160</v>
      </c>
      <c r="K1151" s="21">
        <v>4888308</v>
      </c>
      <c r="L1151" s="21">
        <v>0</v>
      </c>
      <c r="M1151" s="21">
        <v>0</v>
      </c>
      <c r="N1151" s="21">
        <v>0</v>
      </c>
      <c r="O1151" s="21">
        <v>0</v>
      </c>
      <c r="P1151" s="22" t="e">
        <f>VLOOKUP(Tabela1[[#This Row],[cdsubacao]],LDO!$B$2:$D$115,3,0)</f>
        <v>#N/A</v>
      </c>
      <c r="Q1151" s="22" t="str">
        <f>CONCATENATE(Tabela1[[#This Row],[cdunidadegestora]]," - ",Tabela1[[#This Row],[nmunidadegestora]])</f>
        <v>410037 - Agência de Desenvolvimento Regional de São Miguel do Oeste</v>
      </c>
      <c r="R1151" s="22" t="str">
        <f>CONCATENATE(Tabela1[[#This Row],[cdfuncao]]," - ",Tabela1[[#This Row],[nmfuncao]])</f>
        <v>12 - Educação</v>
      </c>
      <c r="S1151" s="23" t="e">
        <f>VLOOKUP(Tabela1[[#This Row],[cdsubacao]],LDO!$B$2:$E$115,4,0)</f>
        <v>#N/A</v>
      </c>
      <c r="T1151" s="23" t="str">
        <f>CONCATENATE(Tabela1[[#This Row],[cdprograma]]," - ",Tabela1[[#This Row],[nmprograma]])</f>
        <v>610 - Educação Básica com Qualidade e Equidade</v>
      </c>
    </row>
    <row r="1152" spans="1:20" x14ac:dyDescent="0.25">
      <c r="A1152">
        <v>480091</v>
      </c>
      <c r="B1152" t="s">
        <v>157</v>
      </c>
      <c r="C1152">
        <v>10</v>
      </c>
      <c r="D1152" t="s">
        <v>158</v>
      </c>
      <c r="E1152">
        <v>440</v>
      </c>
      <c r="F1152" t="s">
        <v>460</v>
      </c>
      <c r="G1152">
        <v>11200</v>
      </c>
      <c r="H1152" t="s">
        <v>1143</v>
      </c>
      <c r="I1152">
        <v>33</v>
      </c>
      <c r="J1152" t="s">
        <v>160</v>
      </c>
      <c r="K1152" s="21">
        <v>107500000</v>
      </c>
      <c r="L1152" s="21">
        <v>76262099.359999999</v>
      </c>
      <c r="M1152" s="21">
        <v>71250017.859999999</v>
      </c>
      <c r="N1152" s="21">
        <v>61055302.130000003</v>
      </c>
      <c r="O1152" s="21">
        <v>53720225.880000003</v>
      </c>
      <c r="P1152" s="22" t="e">
        <f>VLOOKUP(Tabela1[[#This Row],[cdsubacao]],LDO!$B$2:$D$115,3,0)</f>
        <v>#N/A</v>
      </c>
      <c r="Q1152" s="22" t="str">
        <f>CONCATENATE(Tabela1[[#This Row],[cdunidadegestora]]," - ",Tabela1[[#This Row],[nmunidadegestora]])</f>
        <v>480091 - Fundo Estadual de Saúde</v>
      </c>
      <c r="R1152" s="22" t="str">
        <f>CONCATENATE(Tabela1[[#This Row],[cdfuncao]]," - ",Tabela1[[#This Row],[nmfuncao]])</f>
        <v>10 - Saúde</v>
      </c>
      <c r="S1152" s="23" t="e">
        <f>VLOOKUP(Tabela1[[#This Row],[cdsubacao]],LDO!$B$2:$E$115,4,0)</f>
        <v>#N/A</v>
      </c>
      <c r="T1152" s="23" t="str">
        <f>CONCATENATE(Tabela1[[#This Row],[cdprograma]]," - ",Tabela1[[#This Row],[nmprograma]])</f>
        <v>440 - 2010, 2011: Educação Permanente para o Sistema Único de Saúde; 2012, 2013, 2014, 2015, 2016, 2017, 2018, 2019, 2020: Assistência Farmacêutica</v>
      </c>
    </row>
    <row r="1153" spans="1:20" x14ac:dyDescent="0.25">
      <c r="A1153">
        <v>480091</v>
      </c>
      <c r="B1153" t="s">
        <v>157</v>
      </c>
      <c r="C1153">
        <v>10</v>
      </c>
      <c r="D1153" t="s">
        <v>158</v>
      </c>
      <c r="E1153">
        <v>410</v>
      </c>
      <c r="F1153" t="s">
        <v>629</v>
      </c>
      <c r="G1153">
        <v>11205</v>
      </c>
      <c r="H1153" t="s">
        <v>630</v>
      </c>
      <c r="I1153">
        <v>33</v>
      </c>
      <c r="J1153" t="s">
        <v>160</v>
      </c>
      <c r="K1153" s="21">
        <v>7930000</v>
      </c>
      <c r="L1153" s="21">
        <v>10956469.6</v>
      </c>
      <c r="M1153" s="21">
        <v>4755974.07</v>
      </c>
      <c r="N1153" s="21">
        <v>3775801.56</v>
      </c>
      <c r="O1153" s="21">
        <v>3762738.4</v>
      </c>
      <c r="P1153" s="22" t="e">
        <f>VLOOKUP(Tabela1[[#This Row],[cdsubacao]],LDO!$B$2:$D$115,3,0)</f>
        <v>#N/A</v>
      </c>
      <c r="Q1153" s="22" t="str">
        <f>CONCATENATE(Tabela1[[#This Row],[cdunidadegestora]]," - ",Tabela1[[#This Row],[nmunidadegestora]])</f>
        <v>480091 - Fundo Estadual de Saúde</v>
      </c>
      <c r="R1153" s="22" t="str">
        <f>CONCATENATE(Tabela1[[#This Row],[cdfuncao]]," - ",Tabela1[[#This Row],[nmfuncao]])</f>
        <v>10 - Saúde</v>
      </c>
      <c r="S1153" s="23" t="e">
        <f>VLOOKUP(Tabela1[[#This Row],[cdsubacao]],LDO!$B$2:$E$115,4,0)</f>
        <v>#N/A</v>
      </c>
      <c r="T1153" s="23" t="str">
        <f>CONCATENATE(Tabela1[[#This Row],[cdprograma]]," - ",Tabela1[[#This Row],[nmprograma]])</f>
        <v>410 - Vigilância em Saúde</v>
      </c>
    </row>
    <row r="1154" spans="1:20" x14ac:dyDescent="0.25">
      <c r="A1154">
        <v>450022</v>
      </c>
      <c r="B1154" t="s">
        <v>358</v>
      </c>
      <c r="C1154">
        <v>12</v>
      </c>
      <c r="D1154" t="s">
        <v>188</v>
      </c>
      <c r="E1154">
        <v>630</v>
      </c>
      <c r="F1154" t="s">
        <v>359</v>
      </c>
      <c r="G1154">
        <v>5317</v>
      </c>
      <c r="H1154" t="s">
        <v>1144</v>
      </c>
      <c r="I1154">
        <v>44</v>
      </c>
      <c r="J1154" t="s">
        <v>219</v>
      </c>
      <c r="K1154" s="21">
        <v>4700000</v>
      </c>
      <c r="L1154" s="21">
        <v>7023560.0899999999</v>
      </c>
      <c r="M1154" s="21">
        <v>6934946.5700000003</v>
      </c>
      <c r="N1154" s="21">
        <v>6550232.8899999997</v>
      </c>
      <c r="O1154" s="21">
        <v>6550232.8899999997</v>
      </c>
      <c r="P1154" s="22" t="e">
        <f>VLOOKUP(Tabela1[[#This Row],[cdsubacao]],LDO!$B$2:$D$115,3,0)</f>
        <v>#N/A</v>
      </c>
      <c r="Q1154" s="22" t="str">
        <f>CONCATENATE(Tabela1[[#This Row],[cdunidadegestora]]," - ",Tabela1[[#This Row],[nmunidadegestora]])</f>
        <v>450022 - Fundação Universidade do Estado de Santa Catarina</v>
      </c>
      <c r="R1154" s="22" t="str">
        <f>CONCATENATE(Tabela1[[#This Row],[cdfuncao]]," - ",Tabela1[[#This Row],[nmfuncao]])</f>
        <v>12 - Educação</v>
      </c>
      <c r="S1154" s="23" t="e">
        <f>VLOOKUP(Tabela1[[#This Row],[cdsubacao]],LDO!$B$2:$E$115,4,0)</f>
        <v>#N/A</v>
      </c>
      <c r="T1154" s="23" t="str">
        <f>CONCATENATE(Tabela1[[#This Row],[cdprograma]]," - ",Tabela1[[#This Row],[nmprograma]])</f>
        <v>630 - Gestão do Ensino Superior</v>
      </c>
    </row>
    <row r="1155" spans="1:20" x14ac:dyDescent="0.25">
      <c r="A1155">
        <v>160097</v>
      </c>
      <c r="B1155" t="s">
        <v>181</v>
      </c>
      <c r="C1155">
        <v>6</v>
      </c>
      <c r="D1155" t="s">
        <v>182</v>
      </c>
      <c r="E1155">
        <v>708</v>
      </c>
      <c r="F1155" t="s">
        <v>615</v>
      </c>
      <c r="G1155">
        <v>11793</v>
      </c>
      <c r="H1155" t="s">
        <v>892</v>
      </c>
      <c r="I1155">
        <v>33</v>
      </c>
      <c r="J1155" t="s">
        <v>160</v>
      </c>
      <c r="K1155" s="21">
        <v>3982601</v>
      </c>
      <c r="L1155" s="21">
        <v>1036194.08</v>
      </c>
      <c r="M1155" s="21">
        <v>716026.12</v>
      </c>
      <c r="N1155" s="21">
        <v>618767.76</v>
      </c>
      <c r="O1155" s="21">
        <v>597133</v>
      </c>
      <c r="P1155" s="22" t="e">
        <f>VLOOKUP(Tabela1[[#This Row],[cdsubacao]],LDO!$B$2:$D$115,3,0)</f>
        <v>#N/A</v>
      </c>
      <c r="Q1155" s="22" t="str">
        <f>CONCATENATE(Tabela1[[#This Row],[cdunidadegestora]]," - ",Tabela1[[#This Row],[nmunidadegestora]])</f>
        <v>160097 - Fundo de Melhoria da Polícia Militar</v>
      </c>
      <c r="R1155" s="22" t="str">
        <f>CONCATENATE(Tabela1[[#This Row],[cdfuncao]]," - ",Tabela1[[#This Row],[nmfuncao]])</f>
        <v>6 - Segurança Pública</v>
      </c>
      <c r="S1155" s="23" t="e">
        <f>VLOOKUP(Tabela1[[#This Row],[cdsubacao]],LDO!$B$2:$E$115,4,0)</f>
        <v>#N/A</v>
      </c>
      <c r="T1155" s="23" t="str">
        <f>CONCATENATE(Tabela1[[#This Row],[cdprograma]]," - ",Tabela1[[#This Row],[nmprograma]])</f>
        <v>708 - Valorização do Servidor - Segurança Pública</v>
      </c>
    </row>
    <row r="1156" spans="1:20" x14ac:dyDescent="0.25">
      <c r="A1156">
        <v>480091</v>
      </c>
      <c r="B1156" t="s">
        <v>157</v>
      </c>
      <c r="C1156">
        <v>10</v>
      </c>
      <c r="D1156" t="s">
        <v>158</v>
      </c>
      <c r="E1156">
        <v>900</v>
      </c>
      <c r="F1156" t="s">
        <v>176</v>
      </c>
      <c r="G1156">
        <v>4650</v>
      </c>
      <c r="H1156" t="s">
        <v>491</v>
      </c>
      <c r="I1156">
        <v>33</v>
      </c>
      <c r="J1156" t="s">
        <v>160</v>
      </c>
      <c r="K1156" s="21">
        <v>143205802</v>
      </c>
      <c r="L1156" s="21">
        <v>105929539.52</v>
      </c>
      <c r="M1156" s="21">
        <v>101329259.02</v>
      </c>
      <c r="N1156" s="21">
        <v>90682367.489999995</v>
      </c>
      <c r="O1156" s="21">
        <v>74523618.739999995</v>
      </c>
      <c r="P1156" s="22" t="e">
        <f>VLOOKUP(Tabela1[[#This Row],[cdsubacao]],LDO!$B$2:$D$115,3,0)</f>
        <v>#N/A</v>
      </c>
      <c r="Q1156" s="22" t="str">
        <f>CONCATENATE(Tabela1[[#This Row],[cdunidadegestora]]," - ",Tabela1[[#This Row],[nmunidadegestora]])</f>
        <v>480091 - Fundo Estadual de Saúde</v>
      </c>
      <c r="R1156" s="22" t="str">
        <f>CONCATENATE(Tabela1[[#This Row],[cdfuncao]]," - ",Tabela1[[#This Row],[nmfuncao]])</f>
        <v>10 - Saúde</v>
      </c>
      <c r="S1156" s="23" t="e">
        <f>VLOOKUP(Tabela1[[#This Row],[cdsubacao]],LDO!$B$2:$E$115,4,0)</f>
        <v>#N/A</v>
      </c>
      <c r="T1156" s="23" t="str">
        <f>CONCATENATE(Tabela1[[#This Row],[cdprograma]]," - ",Tabela1[[#This Row],[nmprograma]])</f>
        <v>900 - Gestão Administrativa - Poder Executivo</v>
      </c>
    </row>
    <row r="1157" spans="1:20" x14ac:dyDescent="0.25">
      <c r="A1157">
        <v>410057</v>
      </c>
      <c r="B1157" t="s">
        <v>249</v>
      </c>
      <c r="C1157">
        <v>12</v>
      </c>
      <c r="D1157" t="s">
        <v>188</v>
      </c>
      <c r="E1157">
        <v>610</v>
      </c>
      <c r="F1157" t="s">
        <v>189</v>
      </c>
      <c r="G1157">
        <v>13861</v>
      </c>
      <c r="H1157" t="s">
        <v>865</v>
      </c>
      <c r="I1157">
        <v>33</v>
      </c>
      <c r="J1157" t="s">
        <v>160</v>
      </c>
      <c r="K1157" s="21">
        <v>2859154</v>
      </c>
      <c r="L1157" s="21">
        <v>387531</v>
      </c>
      <c r="M1157" s="21">
        <v>387531</v>
      </c>
      <c r="N1157" s="21">
        <v>387531</v>
      </c>
      <c r="O1157" s="21">
        <v>387531</v>
      </c>
      <c r="P1157" s="22" t="e">
        <f>VLOOKUP(Tabela1[[#This Row],[cdsubacao]],LDO!$B$2:$D$115,3,0)</f>
        <v>#N/A</v>
      </c>
      <c r="Q1157" s="22" t="str">
        <f>CONCATENATE(Tabela1[[#This Row],[cdunidadegestora]]," - ",Tabela1[[#This Row],[nmunidadegestora]])</f>
        <v>410057 - Agência de Desenvolvimento Regional de Araranguá</v>
      </c>
      <c r="R1157" s="22" t="str">
        <f>CONCATENATE(Tabela1[[#This Row],[cdfuncao]]," - ",Tabela1[[#This Row],[nmfuncao]])</f>
        <v>12 - Educação</v>
      </c>
      <c r="S1157" s="23" t="e">
        <f>VLOOKUP(Tabela1[[#This Row],[cdsubacao]],LDO!$B$2:$E$115,4,0)</f>
        <v>#N/A</v>
      </c>
      <c r="T1157" s="23" t="str">
        <f>CONCATENATE(Tabela1[[#This Row],[cdprograma]]," - ",Tabela1[[#This Row],[nmprograma]])</f>
        <v>610 - Educação Básica com Qualidade e Equidade</v>
      </c>
    </row>
    <row r="1158" spans="1:20" x14ac:dyDescent="0.25">
      <c r="A1158">
        <v>440023</v>
      </c>
      <c r="B1158" t="s">
        <v>202</v>
      </c>
      <c r="C1158">
        <v>19</v>
      </c>
      <c r="D1158" t="s">
        <v>373</v>
      </c>
      <c r="E1158">
        <v>230</v>
      </c>
      <c r="F1158" t="s">
        <v>568</v>
      </c>
      <c r="G1158">
        <v>69</v>
      </c>
      <c r="H1158" t="s">
        <v>1031</v>
      </c>
      <c r="I1158">
        <v>33</v>
      </c>
      <c r="J1158" t="s">
        <v>160</v>
      </c>
      <c r="K1158" s="21">
        <v>0</v>
      </c>
      <c r="L1158" s="21">
        <v>3565768.56</v>
      </c>
      <c r="M1158" s="21">
        <v>3540647.9</v>
      </c>
      <c r="N1158" s="21">
        <v>3304814.46</v>
      </c>
      <c r="O1158" s="21">
        <v>2924304.35</v>
      </c>
      <c r="P1158" s="22" t="e">
        <f>VLOOKUP(Tabela1[[#This Row],[cdsubacao]],LDO!$B$2:$D$115,3,0)</f>
        <v>#N/A</v>
      </c>
      <c r="Q1158" s="22" t="str">
        <f>CONCATENATE(Tabela1[[#This Row],[cdunidadegestora]]," - ",Tabela1[[#This Row],[nmunidadegestora]])</f>
        <v>440023 - Empresa de Pesquisa Agropecuária e Extensão Rural de Santa Catarina S.A.</v>
      </c>
      <c r="R1158" s="22" t="str">
        <f>CONCATENATE(Tabela1[[#This Row],[cdfuncao]]," - ",Tabela1[[#This Row],[nmfuncao]])</f>
        <v>19 - Ciência e Tecnologia</v>
      </c>
      <c r="S1158" s="23" t="e">
        <f>VLOOKUP(Tabela1[[#This Row],[cdsubacao]],LDO!$B$2:$E$115,4,0)</f>
        <v>#N/A</v>
      </c>
      <c r="T1158" s="23" t="str">
        <f>CONCATENATE(Tabela1[[#This Row],[cdprograma]]," - ",Tabela1[[#This Row],[nmprograma]])</f>
        <v>230 - CTI - Fomento à Ciência, Tecnologia e Inovação</v>
      </c>
    </row>
    <row r="1159" spans="1:20" x14ac:dyDescent="0.25">
      <c r="A1159">
        <v>530001</v>
      </c>
      <c r="B1159" t="s">
        <v>178</v>
      </c>
      <c r="C1159">
        <v>26</v>
      </c>
      <c r="D1159" t="s">
        <v>179</v>
      </c>
      <c r="E1159">
        <v>101</v>
      </c>
      <c r="F1159" t="s">
        <v>254</v>
      </c>
      <c r="G1159">
        <v>14300</v>
      </c>
      <c r="H1159" t="s">
        <v>383</v>
      </c>
      <c r="I1159">
        <v>33</v>
      </c>
      <c r="J1159" t="s">
        <v>160</v>
      </c>
      <c r="K1159" s="21">
        <v>0</v>
      </c>
      <c r="L1159" s="21">
        <v>20389.03</v>
      </c>
      <c r="M1159" s="21">
        <v>20389.03</v>
      </c>
      <c r="N1159" s="21">
        <v>9865.66</v>
      </c>
      <c r="O1159" s="21">
        <v>9865.66</v>
      </c>
      <c r="P1159" s="22" t="e">
        <f>VLOOKUP(Tabela1[[#This Row],[cdsubacao]],LDO!$B$2:$D$115,3,0)</f>
        <v>#N/A</v>
      </c>
      <c r="Q1159" s="22" t="str">
        <f>CONCATENATE(Tabela1[[#This Row],[cdunidadegestora]]," - ",Tabela1[[#This Row],[nmunidadegestora]])</f>
        <v>530001 - Secretaria de Estado da Infraestrutura e Mobilidade</v>
      </c>
      <c r="R1159" s="22" t="str">
        <f>CONCATENATE(Tabela1[[#This Row],[cdfuncao]]," - ",Tabela1[[#This Row],[nmfuncao]])</f>
        <v>26 - Transporte</v>
      </c>
      <c r="S1159" s="23" t="e">
        <f>VLOOKUP(Tabela1[[#This Row],[cdsubacao]],LDO!$B$2:$E$115,4,0)</f>
        <v>#N/A</v>
      </c>
      <c r="T1159" s="23" t="str">
        <f>CONCATENATE(Tabela1[[#This Row],[cdprograma]]," - ",Tabela1[[#This Row],[nmprograma]])</f>
        <v>101 - Acelera Santa Catarina</v>
      </c>
    </row>
    <row r="1160" spans="1:20" x14ac:dyDescent="0.25">
      <c r="A1160">
        <v>540096</v>
      </c>
      <c r="B1160" t="s">
        <v>235</v>
      </c>
      <c r="C1160">
        <v>14</v>
      </c>
      <c r="D1160" t="s">
        <v>216</v>
      </c>
      <c r="E1160">
        <v>750</v>
      </c>
      <c r="F1160" t="s">
        <v>417</v>
      </c>
      <c r="G1160">
        <v>11044</v>
      </c>
      <c r="H1160" t="s">
        <v>621</v>
      </c>
      <c r="I1160">
        <v>44</v>
      </c>
      <c r="J1160" t="s">
        <v>219</v>
      </c>
      <c r="K1160" s="21">
        <v>1000000</v>
      </c>
      <c r="L1160" s="21">
        <v>10151532.439999999</v>
      </c>
      <c r="M1160" s="21">
        <v>7974002.2300000004</v>
      </c>
      <c r="N1160" s="21">
        <v>6680103.3899999997</v>
      </c>
      <c r="O1160" s="21">
        <v>6680103.3899999997</v>
      </c>
      <c r="P1160" s="22" t="e">
        <f>VLOOKUP(Tabela1[[#This Row],[cdsubacao]],LDO!$B$2:$D$115,3,0)</f>
        <v>#N/A</v>
      </c>
      <c r="Q1160" s="22" t="str">
        <f>CONCATENATE(Tabela1[[#This Row],[cdunidadegestora]]," - ",Tabela1[[#This Row],[nmunidadegestora]])</f>
        <v>540096 - Fundo Penitenciário do Estado de Santa Catarina - FUPESC</v>
      </c>
      <c r="R1160" s="22" t="str">
        <f>CONCATENATE(Tabela1[[#This Row],[cdfuncao]]," - ",Tabela1[[#This Row],[nmfuncao]])</f>
        <v>14 - Direitos da Cidadania</v>
      </c>
      <c r="S1160" s="23" t="e">
        <f>VLOOKUP(Tabela1[[#This Row],[cdsubacao]],LDO!$B$2:$E$115,4,0)</f>
        <v>#N/A</v>
      </c>
      <c r="T1160" s="23" t="str">
        <f>CONCATENATE(Tabela1[[#This Row],[cdprograma]]," - ",Tabela1[[#This Row],[nmprograma]])</f>
        <v>750 - Expansão e Modernização do Sistema Prisional e Socioeducativo</v>
      </c>
    </row>
    <row r="1161" spans="1:20" x14ac:dyDescent="0.25">
      <c r="A1161">
        <v>550091</v>
      </c>
      <c r="B1161" t="s">
        <v>513</v>
      </c>
      <c r="C1161">
        <v>6</v>
      </c>
      <c r="D1161" t="s">
        <v>182</v>
      </c>
      <c r="E1161">
        <v>730</v>
      </c>
      <c r="F1161" t="s">
        <v>315</v>
      </c>
      <c r="G1161">
        <v>11883</v>
      </c>
      <c r="H1161" t="s">
        <v>1145</v>
      </c>
      <c r="I1161">
        <v>44</v>
      </c>
      <c r="J1161" t="s">
        <v>219</v>
      </c>
      <c r="K1161" s="21">
        <v>415943</v>
      </c>
      <c r="L1161" s="21">
        <v>813381.92</v>
      </c>
      <c r="M1161" s="21">
        <v>451859.4</v>
      </c>
      <c r="N1161" s="21">
        <v>386409.4</v>
      </c>
      <c r="O1161" s="21">
        <v>386409.4</v>
      </c>
      <c r="P1161" s="22" t="e">
        <f>VLOOKUP(Tabela1[[#This Row],[cdsubacao]],LDO!$B$2:$D$115,3,0)</f>
        <v>#N/A</v>
      </c>
      <c r="Q1161" s="22" t="str">
        <f>CONCATENATE(Tabela1[[#This Row],[cdunidadegestora]]," - ",Tabela1[[#This Row],[nmunidadegestora]])</f>
        <v>550091 - Fundo Estadual de Defesa Civil</v>
      </c>
      <c r="R1161" s="22" t="str">
        <f>CONCATENATE(Tabela1[[#This Row],[cdfuncao]]," - ",Tabela1[[#This Row],[nmfuncao]])</f>
        <v>6 - Segurança Pública</v>
      </c>
      <c r="S1161" s="23" t="e">
        <f>VLOOKUP(Tabela1[[#This Row],[cdsubacao]],LDO!$B$2:$E$115,4,0)</f>
        <v>#N/A</v>
      </c>
      <c r="T1161" s="23" t="str">
        <f>CONCATENATE(Tabela1[[#This Row],[cdprograma]]," - ",Tabela1[[#This Row],[nmprograma]])</f>
        <v>730 - Gestão de Riscos</v>
      </c>
    </row>
    <row r="1162" spans="1:20" x14ac:dyDescent="0.25">
      <c r="A1162">
        <v>270025</v>
      </c>
      <c r="B1162" t="s">
        <v>430</v>
      </c>
      <c r="C1162">
        <v>4</v>
      </c>
      <c r="D1162" t="s">
        <v>169</v>
      </c>
      <c r="E1162">
        <v>850</v>
      </c>
      <c r="F1162" t="s">
        <v>163</v>
      </c>
      <c r="G1162">
        <v>3133</v>
      </c>
      <c r="H1162" t="s">
        <v>1146</v>
      </c>
      <c r="I1162">
        <v>31</v>
      </c>
      <c r="J1162" t="s">
        <v>165</v>
      </c>
      <c r="K1162" s="21">
        <v>13756807</v>
      </c>
      <c r="L1162" s="21">
        <v>16229872.57</v>
      </c>
      <c r="M1162" s="21">
        <v>11675677.619999999</v>
      </c>
      <c r="N1162" s="21">
        <v>11669797.25</v>
      </c>
      <c r="O1162" s="21">
        <v>11669797.25</v>
      </c>
      <c r="P1162" s="22" t="e">
        <f>VLOOKUP(Tabela1[[#This Row],[cdsubacao]],LDO!$B$2:$D$115,3,0)</f>
        <v>#N/A</v>
      </c>
      <c r="Q1162" s="22" t="str">
        <f>CONCATENATE(Tabela1[[#This Row],[cdunidadegestora]]," - ",Tabela1[[#This Row],[nmunidadegestora]])</f>
        <v>270025 - Instituto de Metrologia de Santa Catarina</v>
      </c>
      <c r="R1162" s="22" t="str">
        <f>CONCATENATE(Tabela1[[#This Row],[cdfuncao]]," - ",Tabela1[[#This Row],[nmfuncao]])</f>
        <v>4 - Administração</v>
      </c>
      <c r="S1162" s="23" t="e">
        <f>VLOOKUP(Tabela1[[#This Row],[cdsubacao]],LDO!$B$2:$E$115,4,0)</f>
        <v>#N/A</v>
      </c>
      <c r="T116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63" spans="1:20" x14ac:dyDescent="0.25">
      <c r="A1163">
        <v>540096</v>
      </c>
      <c r="B1163" t="s">
        <v>235</v>
      </c>
      <c r="C1163">
        <v>14</v>
      </c>
      <c r="D1163" t="s">
        <v>216</v>
      </c>
      <c r="E1163">
        <v>750</v>
      </c>
      <c r="F1163" t="s">
        <v>417</v>
      </c>
      <c r="G1163">
        <v>10924</v>
      </c>
      <c r="H1163" t="s">
        <v>1433</v>
      </c>
      <c r="I1163">
        <v>44</v>
      </c>
      <c r="J1163" t="s">
        <v>219</v>
      </c>
      <c r="K1163" s="21">
        <v>78635771</v>
      </c>
      <c r="L1163" s="21">
        <v>83256629.310000002</v>
      </c>
      <c r="M1163" s="21">
        <v>11138532.51</v>
      </c>
      <c r="N1163" s="21">
        <v>8408725.7699999996</v>
      </c>
      <c r="O1163" s="21">
        <v>8408725.7699999996</v>
      </c>
      <c r="P1163" s="22" t="str">
        <f>VLOOKUP(Tabela1[[#This Row],[cdsubacao]],LDO!$B$2:$D$115,3,0)</f>
        <v>LDO</v>
      </c>
      <c r="Q1163" s="22" t="str">
        <f>CONCATENATE(Tabela1[[#This Row],[cdunidadegestora]]," - ",Tabela1[[#This Row],[nmunidadegestora]])</f>
        <v>540096 - Fundo Penitenciário do Estado de Santa Catarina - FUPESC</v>
      </c>
      <c r="R1163" s="22" t="str">
        <f>CONCATENATE(Tabela1[[#This Row],[cdfuncao]]," - ",Tabela1[[#This Row],[nmfuncao]])</f>
        <v>14 - Direitos da Cidadania</v>
      </c>
      <c r="S1163" s="23" t="str">
        <f>VLOOKUP(Tabela1[[#This Row],[cdsubacao]],LDO!$B$2:$E$115,4,0)</f>
        <v>10924 - Construção reforma e ampliação de unidades d o sistema prisional e socioeducativo (penitenciária de Tijucas)</v>
      </c>
      <c r="T1163" s="23" t="str">
        <f>CONCATENATE(Tabela1[[#This Row],[cdprograma]]," - ",Tabela1[[#This Row],[nmprograma]])</f>
        <v>750 - Expansão e Modernização do Sistema Prisional e Socioeducativo</v>
      </c>
    </row>
    <row r="1164" spans="1:20" x14ac:dyDescent="0.25">
      <c r="A1164">
        <v>410044</v>
      </c>
      <c r="B1164" t="s">
        <v>271</v>
      </c>
      <c r="C1164">
        <v>4</v>
      </c>
      <c r="D1164" t="s">
        <v>169</v>
      </c>
      <c r="E1164">
        <v>850</v>
      </c>
      <c r="F1164" t="s">
        <v>163</v>
      </c>
      <c r="G1164">
        <v>13756</v>
      </c>
      <c r="H1164" t="s">
        <v>378</v>
      </c>
      <c r="I1164">
        <v>31</v>
      </c>
      <c r="J1164" t="s">
        <v>165</v>
      </c>
      <c r="K1164" s="21">
        <v>1105000</v>
      </c>
      <c r="L1164" s="21">
        <v>202874.25</v>
      </c>
      <c r="M1164" s="21">
        <v>202874.25</v>
      </c>
      <c r="N1164" s="21">
        <v>202874.25</v>
      </c>
      <c r="O1164" s="21">
        <v>202874.25</v>
      </c>
      <c r="P1164" s="22" t="e">
        <f>VLOOKUP(Tabela1[[#This Row],[cdsubacao]],LDO!$B$2:$D$115,3,0)</f>
        <v>#N/A</v>
      </c>
      <c r="Q1164" s="22" t="str">
        <f>CONCATENATE(Tabela1[[#This Row],[cdunidadegestora]]," - ",Tabela1[[#This Row],[nmunidadegestora]])</f>
        <v>410044 - Agência de Desenvolvimento Regional de Campos Novos</v>
      </c>
      <c r="R1164" s="22" t="str">
        <f>CONCATENATE(Tabela1[[#This Row],[cdfuncao]]," - ",Tabela1[[#This Row],[nmfuncao]])</f>
        <v>4 - Administração</v>
      </c>
      <c r="S1164" s="23" t="e">
        <f>VLOOKUP(Tabela1[[#This Row],[cdsubacao]],LDO!$B$2:$E$115,4,0)</f>
        <v>#N/A</v>
      </c>
      <c r="T116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65" spans="1:20" x14ac:dyDescent="0.25">
      <c r="A1165">
        <v>410038</v>
      </c>
      <c r="B1165" t="s">
        <v>273</v>
      </c>
      <c r="C1165">
        <v>12</v>
      </c>
      <c r="D1165" t="s">
        <v>188</v>
      </c>
      <c r="E1165">
        <v>610</v>
      </c>
      <c r="F1165" t="s">
        <v>189</v>
      </c>
      <c r="G1165">
        <v>13644</v>
      </c>
      <c r="H1165" t="s">
        <v>938</v>
      </c>
      <c r="I1165">
        <v>33</v>
      </c>
      <c r="J1165" t="s">
        <v>160</v>
      </c>
      <c r="K1165" s="21">
        <v>2975964</v>
      </c>
      <c r="L1165" s="21">
        <v>265552.07</v>
      </c>
      <c r="M1165" s="21">
        <v>265552.07</v>
      </c>
      <c r="N1165" s="21">
        <v>265552.07</v>
      </c>
      <c r="O1165" s="21">
        <v>265552.07</v>
      </c>
      <c r="P1165" s="22" t="e">
        <f>VLOOKUP(Tabela1[[#This Row],[cdsubacao]],LDO!$B$2:$D$115,3,0)</f>
        <v>#N/A</v>
      </c>
      <c r="Q1165" s="22" t="str">
        <f>CONCATENATE(Tabela1[[#This Row],[cdunidadegestora]]," - ",Tabela1[[#This Row],[nmunidadegestora]])</f>
        <v>410038 - Agência de Desenvolvimento Regional de Maravilha</v>
      </c>
      <c r="R1165" s="22" t="str">
        <f>CONCATENATE(Tabela1[[#This Row],[cdfuncao]]," - ",Tabela1[[#This Row],[nmfuncao]])</f>
        <v>12 - Educação</v>
      </c>
      <c r="S1165" s="23" t="e">
        <f>VLOOKUP(Tabela1[[#This Row],[cdsubacao]],LDO!$B$2:$E$115,4,0)</f>
        <v>#N/A</v>
      </c>
      <c r="T1165" s="23" t="str">
        <f>CONCATENATE(Tabela1[[#This Row],[cdprograma]]," - ",Tabela1[[#This Row],[nmprograma]])</f>
        <v>610 - Educação Básica com Qualidade e Equidade</v>
      </c>
    </row>
    <row r="1166" spans="1:20" x14ac:dyDescent="0.25">
      <c r="A1166">
        <v>450021</v>
      </c>
      <c r="B1166" t="s">
        <v>250</v>
      </c>
      <c r="C1166">
        <v>12</v>
      </c>
      <c r="D1166" t="s">
        <v>188</v>
      </c>
      <c r="E1166">
        <v>520</v>
      </c>
      <c r="F1166" t="s">
        <v>303</v>
      </c>
      <c r="G1166">
        <v>14118</v>
      </c>
      <c r="H1166" t="s">
        <v>1147</v>
      </c>
      <c r="I1166">
        <v>33</v>
      </c>
      <c r="J1166" t="s">
        <v>160</v>
      </c>
      <c r="K1166" s="21">
        <v>6000000</v>
      </c>
      <c r="L1166" s="21">
        <v>8611226.4499999993</v>
      </c>
      <c r="M1166" s="21">
        <v>7687226.4500000002</v>
      </c>
      <c r="N1166" s="21">
        <v>7687226.4500000002</v>
      </c>
      <c r="O1166" s="21">
        <v>7687226.4500000002</v>
      </c>
      <c r="P1166" s="22" t="e">
        <f>VLOOKUP(Tabela1[[#This Row],[cdsubacao]],LDO!$B$2:$D$115,3,0)</f>
        <v>#N/A</v>
      </c>
      <c r="Q1166" s="22" t="str">
        <f>CONCATENATE(Tabela1[[#This Row],[cdunidadegestora]]," - ",Tabela1[[#This Row],[nmunidadegestora]])</f>
        <v>450021 - Fundação Catarinense de Educação Especial</v>
      </c>
      <c r="R1166" s="22" t="str">
        <f>CONCATENATE(Tabela1[[#This Row],[cdfuncao]]," - ",Tabela1[[#This Row],[nmfuncao]])</f>
        <v>12 - Educação</v>
      </c>
      <c r="S1166" s="23" t="e">
        <f>VLOOKUP(Tabela1[[#This Row],[cdsubacao]],LDO!$B$2:$E$115,4,0)</f>
        <v>#N/A</v>
      </c>
      <c r="T1166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1167" spans="1:20" x14ac:dyDescent="0.25">
      <c r="A1167">
        <v>410012</v>
      </c>
      <c r="B1167" t="s">
        <v>540</v>
      </c>
      <c r="C1167">
        <v>6</v>
      </c>
      <c r="D1167" t="s">
        <v>182</v>
      </c>
      <c r="E1167">
        <v>706</v>
      </c>
      <c r="F1167" t="s">
        <v>183</v>
      </c>
      <c r="G1167">
        <v>6605</v>
      </c>
      <c r="H1167" t="s">
        <v>687</v>
      </c>
      <c r="I1167">
        <v>33</v>
      </c>
      <c r="J1167" t="s">
        <v>160</v>
      </c>
      <c r="K1167" s="21">
        <v>0</v>
      </c>
      <c r="L1167" s="21">
        <v>1004209.57</v>
      </c>
      <c r="M1167" s="21">
        <v>1004209.57</v>
      </c>
      <c r="N1167" s="21">
        <v>1004209.57</v>
      </c>
      <c r="O1167" s="21">
        <v>1004209.57</v>
      </c>
      <c r="P1167" s="22" t="e">
        <f>VLOOKUP(Tabela1[[#This Row],[cdsubacao]],LDO!$B$2:$D$115,3,0)</f>
        <v>#N/A</v>
      </c>
      <c r="Q1167" s="22" t="str">
        <f>CONCATENATE(Tabela1[[#This Row],[cdunidadegestora]]," - ",Tabela1[[#This Row],[nmunidadegestora]])</f>
        <v>410012 - Departamento Estadual de Trânsito</v>
      </c>
      <c r="R1167" s="22" t="str">
        <f>CONCATENATE(Tabela1[[#This Row],[cdfuncao]]," - ",Tabela1[[#This Row],[nmfuncao]])</f>
        <v>6 - Segurança Pública</v>
      </c>
      <c r="S1167" s="23" t="e">
        <f>VLOOKUP(Tabela1[[#This Row],[cdsubacao]],LDO!$B$2:$E$115,4,0)</f>
        <v>#N/A</v>
      </c>
      <c r="T1167" s="23" t="str">
        <f>CONCATENATE(Tabela1[[#This Row],[cdprograma]]," - ",Tabela1[[#This Row],[nmprograma]])</f>
        <v>706 - De Olho no Crime</v>
      </c>
    </row>
    <row r="1168" spans="1:20" x14ac:dyDescent="0.25">
      <c r="A1168">
        <v>410007</v>
      </c>
      <c r="B1168" t="s">
        <v>675</v>
      </c>
      <c r="C1168">
        <v>4</v>
      </c>
      <c r="D1168" t="s">
        <v>169</v>
      </c>
      <c r="E1168">
        <v>850</v>
      </c>
      <c r="F1168" t="s">
        <v>163</v>
      </c>
      <c r="G1168">
        <v>959</v>
      </c>
      <c r="H1168" t="s">
        <v>292</v>
      </c>
      <c r="I1168">
        <v>31</v>
      </c>
      <c r="J1168" t="s">
        <v>165</v>
      </c>
      <c r="K1168" s="21">
        <v>0</v>
      </c>
      <c r="L1168" s="21">
        <v>12532241.119999999</v>
      </c>
      <c r="M1168" s="21">
        <v>12532241.119999999</v>
      </c>
      <c r="N1168" s="21">
        <v>12532241.119999999</v>
      </c>
      <c r="O1168" s="21">
        <v>12516137.33</v>
      </c>
      <c r="P1168" s="22" t="e">
        <f>VLOOKUP(Tabela1[[#This Row],[cdsubacao]],LDO!$B$2:$D$115,3,0)</f>
        <v>#N/A</v>
      </c>
      <c r="Q1168" s="22" t="str">
        <f>CONCATENATE(Tabela1[[#This Row],[cdunidadegestora]]," - ",Tabela1[[#This Row],[nmunidadegestora]])</f>
        <v>410007 - Controladoria Geral do Estado</v>
      </c>
      <c r="R1168" s="22" t="str">
        <f>CONCATENATE(Tabela1[[#This Row],[cdfuncao]]," - ",Tabela1[[#This Row],[nmfuncao]])</f>
        <v>4 - Administração</v>
      </c>
      <c r="S1168" s="23" t="e">
        <f>VLOOKUP(Tabela1[[#This Row],[cdsubacao]],LDO!$B$2:$E$115,4,0)</f>
        <v>#N/A</v>
      </c>
      <c r="T116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69" spans="1:20" x14ac:dyDescent="0.25">
      <c r="A1169">
        <v>550091</v>
      </c>
      <c r="B1169" t="s">
        <v>513</v>
      </c>
      <c r="C1169">
        <v>6</v>
      </c>
      <c r="D1169" t="s">
        <v>182</v>
      </c>
      <c r="E1169">
        <v>900</v>
      </c>
      <c r="F1169" t="s">
        <v>176</v>
      </c>
      <c r="G1169">
        <v>12991</v>
      </c>
      <c r="H1169" t="s">
        <v>1076</v>
      </c>
      <c r="I1169">
        <v>44</v>
      </c>
      <c r="J1169" t="s">
        <v>219</v>
      </c>
      <c r="K1169" s="21">
        <v>0</v>
      </c>
      <c r="L1169" s="21">
        <v>57908.52</v>
      </c>
      <c r="M1169" s="21">
        <v>57908.52</v>
      </c>
      <c r="N1169" s="21">
        <v>57908.52</v>
      </c>
      <c r="O1169" s="21">
        <v>57908.52</v>
      </c>
      <c r="P1169" s="22" t="e">
        <f>VLOOKUP(Tabela1[[#This Row],[cdsubacao]],LDO!$B$2:$D$115,3,0)</f>
        <v>#N/A</v>
      </c>
      <c r="Q1169" s="22" t="str">
        <f>CONCATENATE(Tabela1[[#This Row],[cdunidadegestora]]," - ",Tabela1[[#This Row],[nmunidadegestora]])</f>
        <v>550091 - Fundo Estadual de Defesa Civil</v>
      </c>
      <c r="R1169" s="22" t="str">
        <f>CONCATENATE(Tabela1[[#This Row],[cdfuncao]]," - ",Tabela1[[#This Row],[nmfuncao]])</f>
        <v>6 - Segurança Pública</v>
      </c>
      <c r="S1169" s="23" t="e">
        <f>VLOOKUP(Tabela1[[#This Row],[cdsubacao]],LDO!$B$2:$E$115,4,0)</f>
        <v>#N/A</v>
      </c>
      <c r="T1169" s="23" t="str">
        <f>CONCATENATE(Tabela1[[#This Row],[cdprograma]]," - ",Tabela1[[#This Row],[nmprograma]])</f>
        <v>900 - Gestão Administrativa - Poder Executivo</v>
      </c>
    </row>
    <row r="1170" spans="1:20" x14ac:dyDescent="0.25">
      <c r="A1170">
        <v>160097</v>
      </c>
      <c r="B1170" t="s">
        <v>181</v>
      </c>
      <c r="C1170">
        <v>6</v>
      </c>
      <c r="D1170" t="s">
        <v>182</v>
      </c>
      <c r="E1170">
        <v>706</v>
      </c>
      <c r="F1170" t="s">
        <v>183</v>
      </c>
      <c r="G1170">
        <v>11814</v>
      </c>
      <c r="H1170" t="s">
        <v>660</v>
      </c>
      <c r="I1170">
        <v>44</v>
      </c>
      <c r="J1170" t="s">
        <v>219</v>
      </c>
      <c r="K1170" s="21">
        <v>0</v>
      </c>
      <c r="L1170" s="21">
        <v>450000</v>
      </c>
      <c r="M1170" s="21">
        <v>25865.14</v>
      </c>
      <c r="N1170" s="21">
        <v>0</v>
      </c>
      <c r="O1170" s="21">
        <v>0</v>
      </c>
      <c r="P1170" s="22" t="e">
        <f>VLOOKUP(Tabela1[[#This Row],[cdsubacao]],LDO!$B$2:$D$115,3,0)</f>
        <v>#N/A</v>
      </c>
      <c r="Q1170" s="22" t="str">
        <f>CONCATENATE(Tabela1[[#This Row],[cdunidadegestora]]," - ",Tabela1[[#This Row],[nmunidadegestora]])</f>
        <v>160097 - Fundo de Melhoria da Polícia Militar</v>
      </c>
      <c r="R1170" s="22" t="str">
        <f>CONCATENATE(Tabela1[[#This Row],[cdfuncao]]," - ",Tabela1[[#This Row],[nmfuncao]])</f>
        <v>6 - Segurança Pública</v>
      </c>
      <c r="S1170" s="23" t="e">
        <f>VLOOKUP(Tabela1[[#This Row],[cdsubacao]],LDO!$B$2:$E$115,4,0)</f>
        <v>#N/A</v>
      </c>
      <c r="T1170" s="23" t="str">
        <f>CONCATENATE(Tabela1[[#This Row],[cdprograma]]," - ",Tabela1[[#This Row],[nmprograma]])</f>
        <v>706 - De Olho no Crime</v>
      </c>
    </row>
    <row r="1171" spans="1:20" x14ac:dyDescent="0.25">
      <c r="A1171">
        <v>270001</v>
      </c>
      <c r="B1171" t="s">
        <v>418</v>
      </c>
      <c r="C1171">
        <v>23</v>
      </c>
      <c r="D1171" t="s">
        <v>258</v>
      </c>
      <c r="E1171">
        <v>342</v>
      </c>
      <c r="F1171" t="s">
        <v>605</v>
      </c>
      <c r="G1171">
        <v>13000</v>
      </c>
      <c r="H1171" t="s">
        <v>1046</v>
      </c>
      <c r="I1171">
        <v>33</v>
      </c>
      <c r="J1171" t="s">
        <v>160</v>
      </c>
      <c r="K1171" s="21">
        <v>8172475</v>
      </c>
      <c r="L1171" s="21">
        <v>7290533.79</v>
      </c>
      <c r="M1171" s="21">
        <v>5924895.6299999999</v>
      </c>
      <c r="N1171" s="21">
        <v>5922922.6600000001</v>
      </c>
      <c r="O1171" s="21">
        <v>5922922.6600000001</v>
      </c>
      <c r="P1171" s="22" t="e">
        <f>VLOOKUP(Tabela1[[#This Row],[cdsubacao]],LDO!$B$2:$D$115,3,0)</f>
        <v>#N/A</v>
      </c>
      <c r="Q1171" s="22" t="str">
        <f>CONCATENATE(Tabela1[[#This Row],[cdunidadegestora]]," - ",Tabela1[[#This Row],[nmunidadegestora]])</f>
        <v>270001 - Secretaria de Estado do Desenvolvimento Econômico Sustentável</v>
      </c>
      <c r="R1171" s="22" t="str">
        <f>CONCATENATE(Tabela1[[#This Row],[cdfuncao]]," - ",Tabela1[[#This Row],[nmfuncao]])</f>
        <v>23 - Comércio e Serviços</v>
      </c>
      <c r="S1171" s="23" t="e">
        <f>VLOOKUP(Tabela1[[#This Row],[cdsubacao]],LDO!$B$2:$E$115,4,0)</f>
        <v>#N/A</v>
      </c>
      <c r="T1171" s="23" t="str">
        <f>CONCATENATE(Tabela1[[#This Row],[cdprograma]]," - ",Tabela1[[#This Row],[nmprograma]])</f>
        <v>342 - Revitalização da Economia Catarinense - PREC</v>
      </c>
    </row>
    <row r="1172" spans="1:20" x14ac:dyDescent="0.25">
      <c r="A1172">
        <v>270091</v>
      </c>
      <c r="B1172" t="s">
        <v>1126</v>
      </c>
      <c r="C1172">
        <v>18</v>
      </c>
      <c r="D1172" t="s">
        <v>192</v>
      </c>
      <c r="E1172">
        <v>348</v>
      </c>
      <c r="F1172" t="s">
        <v>650</v>
      </c>
      <c r="G1172">
        <v>11708</v>
      </c>
      <c r="H1172" t="s">
        <v>1148</v>
      </c>
      <c r="I1172">
        <v>33</v>
      </c>
      <c r="J1172" t="s">
        <v>160</v>
      </c>
      <c r="K1172" s="21">
        <v>50000</v>
      </c>
      <c r="L1172" s="21">
        <v>1380000</v>
      </c>
      <c r="M1172" s="21">
        <v>1207901.8700000001</v>
      </c>
      <c r="N1172" s="21">
        <v>1153126.3999999999</v>
      </c>
      <c r="O1172" s="21">
        <v>1153126.3999999999</v>
      </c>
      <c r="P1172" s="22" t="e">
        <f>VLOOKUP(Tabela1[[#This Row],[cdsubacao]],LDO!$B$2:$D$115,3,0)</f>
        <v>#N/A</v>
      </c>
      <c r="Q1172" s="22" t="str">
        <f>CONCATENATE(Tabela1[[#This Row],[cdunidadegestora]]," - ",Tabela1[[#This Row],[nmunidadegestora]])</f>
        <v>270091 - Fundo Especial de Proteção ao Meio Ambiente</v>
      </c>
      <c r="R1172" s="22" t="str">
        <f>CONCATENATE(Tabela1[[#This Row],[cdfuncao]]," - ",Tabela1[[#This Row],[nmfuncao]])</f>
        <v>18 - Gestão Ambiental</v>
      </c>
      <c r="S1172" s="23" t="e">
        <f>VLOOKUP(Tabela1[[#This Row],[cdsubacao]],LDO!$B$2:$E$115,4,0)</f>
        <v>#N/A</v>
      </c>
      <c r="T1172" s="23" t="str">
        <f>CONCATENATE(Tabela1[[#This Row],[cdprograma]]," - ",Tabela1[[#This Row],[nmprograma]])</f>
        <v>348 - Gestão Ambiental Estratégica</v>
      </c>
    </row>
    <row r="1173" spans="1:20" x14ac:dyDescent="0.25">
      <c r="A1173">
        <v>410047</v>
      </c>
      <c r="B1173" t="s">
        <v>269</v>
      </c>
      <c r="C1173">
        <v>12</v>
      </c>
      <c r="D1173" t="s">
        <v>188</v>
      </c>
      <c r="E1173">
        <v>625</v>
      </c>
      <c r="F1173" t="s">
        <v>196</v>
      </c>
      <c r="G1173">
        <v>13839</v>
      </c>
      <c r="H1173" t="s">
        <v>1135</v>
      </c>
      <c r="I1173">
        <v>31</v>
      </c>
      <c r="J1173" t="s">
        <v>165</v>
      </c>
      <c r="K1173" s="21">
        <v>3354765</v>
      </c>
      <c r="L1173" s="21">
        <v>827412.3</v>
      </c>
      <c r="M1173" s="21">
        <v>827412.3</v>
      </c>
      <c r="N1173" s="21">
        <v>827412.3</v>
      </c>
      <c r="O1173" s="21">
        <v>827412.3</v>
      </c>
      <c r="P1173" s="22" t="e">
        <f>VLOOKUP(Tabela1[[#This Row],[cdsubacao]],LDO!$B$2:$D$115,3,0)</f>
        <v>#N/A</v>
      </c>
      <c r="Q1173" s="22" t="str">
        <f>CONCATENATE(Tabela1[[#This Row],[cdunidadegestora]]," - ",Tabela1[[#This Row],[nmunidadegestora]])</f>
        <v>410047 - Agência de Desenvolvimento Regional de Curitibanos</v>
      </c>
      <c r="R1173" s="22" t="str">
        <f>CONCATENATE(Tabela1[[#This Row],[cdfuncao]]," - ",Tabela1[[#This Row],[nmfuncao]])</f>
        <v>12 - Educação</v>
      </c>
      <c r="S1173" s="23" t="e">
        <f>VLOOKUP(Tabela1[[#This Row],[cdsubacao]],LDO!$B$2:$E$115,4,0)</f>
        <v>#N/A</v>
      </c>
      <c r="T1173" s="23" t="str">
        <f>CONCATENATE(Tabela1[[#This Row],[cdprograma]]," - ",Tabela1[[#This Row],[nmprograma]])</f>
        <v>625 - Valorização dos Profissionais da Educação</v>
      </c>
    </row>
    <row r="1174" spans="1:20" x14ac:dyDescent="0.25">
      <c r="A1174">
        <v>440022</v>
      </c>
      <c r="B1174" t="s">
        <v>412</v>
      </c>
      <c r="C1174">
        <v>20</v>
      </c>
      <c r="D1174" t="s">
        <v>203</v>
      </c>
      <c r="E1174">
        <v>310</v>
      </c>
      <c r="F1174" t="s">
        <v>204</v>
      </c>
      <c r="G1174">
        <v>183</v>
      </c>
      <c r="H1174" t="s">
        <v>1149</v>
      </c>
      <c r="I1174">
        <v>44</v>
      </c>
      <c r="J1174" t="s">
        <v>219</v>
      </c>
      <c r="K1174" s="21">
        <v>3000000</v>
      </c>
      <c r="L1174" s="21">
        <v>4500000</v>
      </c>
      <c r="M1174" s="21">
        <v>156930.21</v>
      </c>
      <c r="N1174" s="21">
        <v>156930.21</v>
      </c>
      <c r="O1174" s="21">
        <v>156930.21</v>
      </c>
      <c r="P1174" s="22" t="e">
        <f>VLOOKUP(Tabela1[[#This Row],[cdsubacao]],LDO!$B$2:$D$115,3,0)</f>
        <v>#N/A</v>
      </c>
      <c r="Q1174" s="22" t="str">
        <f>CONCATENATE(Tabela1[[#This Row],[cdunidadegestora]]," - ",Tabela1[[#This Row],[nmunidadegestora]])</f>
        <v>440022 - Companhia Integrada de Desenvolvimento Agrícola de Santa Catarina</v>
      </c>
      <c r="R1174" s="22" t="str">
        <f>CONCATENATE(Tabela1[[#This Row],[cdfuncao]]," - ",Tabela1[[#This Row],[nmfuncao]])</f>
        <v>20 - Agricultura</v>
      </c>
      <c r="S1174" s="23" t="e">
        <f>VLOOKUP(Tabela1[[#This Row],[cdsubacao]],LDO!$B$2:$E$115,4,0)</f>
        <v>#N/A</v>
      </c>
      <c r="T1174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175" spans="1:20" x14ac:dyDescent="0.25">
      <c r="A1175">
        <v>270021</v>
      </c>
      <c r="B1175" t="s">
        <v>191</v>
      </c>
      <c r="C1175">
        <v>18</v>
      </c>
      <c r="D1175" t="s">
        <v>192</v>
      </c>
      <c r="E1175">
        <v>850</v>
      </c>
      <c r="F1175" t="s">
        <v>163</v>
      </c>
      <c r="G1175">
        <v>1001</v>
      </c>
      <c r="H1175" t="s">
        <v>1150</v>
      </c>
      <c r="I1175">
        <v>33</v>
      </c>
      <c r="J1175" t="s">
        <v>160</v>
      </c>
      <c r="K1175" s="21">
        <v>0</v>
      </c>
      <c r="L1175" s="21">
        <v>2447100</v>
      </c>
      <c r="M1175" s="21">
        <v>2241914.7400000002</v>
      </c>
      <c r="N1175" s="21">
        <v>2241914.7400000002</v>
      </c>
      <c r="O1175" s="21">
        <v>2166556.1800000002</v>
      </c>
      <c r="P1175" s="22" t="e">
        <f>VLOOKUP(Tabela1[[#This Row],[cdsubacao]],LDO!$B$2:$D$115,3,0)</f>
        <v>#N/A</v>
      </c>
      <c r="Q1175" s="22" t="str">
        <f>CONCATENATE(Tabela1[[#This Row],[cdunidadegestora]]," - ",Tabela1[[#This Row],[nmunidadegestora]])</f>
        <v>270021 - Instituto do Meio Ambiente do Estado de Santa Catarina - IMA</v>
      </c>
      <c r="R1175" s="22" t="str">
        <f>CONCATENATE(Tabela1[[#This Row],[cdfuncao]]," - ",Tabela1[[#This Row],[nmfuncao]])</f>
        <v>18 - Gestão Ambiental</v>
      </c>
      <c r="S1175" s="23" t="e">
        <f>VLOOKUP(Tabela1[[#This Row],[cdsubacao]],LDO!$B$2:$E$115,4,0)</f>
        <v>#N/A</v>
      </c>
      <c r="T117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76" spans="1:20" x14ac:dyDescent="0.25">
      <c r="A1176">
        <v>410091</v>
      </c>
      <c r="B1176" t="s">
        <v>305</v>
      </c>
      <c r="C1176">
        <v>3</v>
      </c>
      <c r="D1176" t="s">
        <v>306</v>
      </c>
      <c r="E1176">
        <v>900</v>
      </c>
      <c r="F1176" t="s">
        <v>176</v>
      </c>
      <c r="G1176">
        <v>8094</v>
      </c>
      <c r="H1176" t="s">
        <v>1151</v>
      </c>
      <c r="I1176">
        <v>44</v>
      </c>
      <c r="J1176" t="s">
        <v>219</v>
      </c>
      <c r="K1176" s="21">
        <v>1910000</v>
      </c>
      <c r="L1176" s="21">
        <v>4372053.8099999996</v>
      </c>
      <c r="M1176" s="21">
        <v>1524039.58</v>
      </c>
      <c r="N1176" s="21">
        <v>1471087.56</v>
      </c>
      <c r="O1176" s="21">
        <v>1469917.56</v>
      </c>
      <c r="P1176" s="22" t="e">
        <f>VLOOKUP(Tabela1[[#This Row],[cdsubacao]],LDO!$B$2:$D$115,3,0)</f>
        <v>#N/A</v>
      </c>
      <c r="Q1176" s="22" t="str">
        <f>CONCATENATE(Tabela1[[#This Row],[cdunidadegestora]]," - ",Tabela1[[#This Row],[nmunidadegestora]])</f>
        <v>410091 - Fundo Especial de Estudos Jurídicos e de Reaparelhamento</v>
      </c>
      <c r="R1176" s="22" t="str">
        <f>CONCATENATE(Tabela1[[#This Row],[cdfuncao]]," - ",Tabela1[[#This Row],[nmfuncao]])</f>
        <v>3 - Essencial à Justiça</v>
      </c>
      <c r="S1176" s="23" t="e">
        <f>VLOOKUP(Tabela1[[#This Row],[cdsubacao]],LDO!$B$2:$E$115,4,0)</f>
        <v>#N/A</v>
      </c>
      <c r="T1176" s="23" t="str">
        <f>CONCATENATE(Tabela1[[#This Row],[cdprograma]]," - ",Tabela1[[#This Row],[nmprograma]])</f>
        <v>900 - Gestão Administrativa - Poder Executivo</v>
      </c>
    </row>
    <row r="1177" spans="1:20" x14ac:dyDescent="0.25">
      <c r="A1177">
        <v>530023</v>
      </c>
      <c r="B1177" t="s">
        <v>198</v>
      </c>
      <c r="C1177">
        <v>26</v>
      </c>
      <c r="D1177" t="s">
        <v>179</v>
      </c>
      <c r="E1177">
        <v>115</v>
      </c>
      <c r="F1177" t="s">
        <v>275</v>
      </c>
      <c r="G1177">
        <v>4873</v>
      </c>
      <c r="H1177" t="s">
        <v>1152</v>
      </c>
      <c r="I1177">
        <v>33</v>
      </c>
      <c r="J1177" t="s">
        <v>160</v>
      </c>
      <c r="K1177" s="21">
        <v>7220882</v>
      </c>
      <c r="L1177" s="21">
        <v>3966726.93</v>
      </c>
      <c r="M1177" s="21">
        <v>3966726.93</v>
      </c>
      <c r="N1177" s="21">
        <v>3966726.93</v>
      </c>
      <c r="O1177" s="21">
        <v>3966726.93</v>
      </c>
      <c r="P1177" s="22" t="e">
        <f>VLOOKUP(Tabela1[[#This Row],[cdsubacao]],LDO!$B$2:$D$115,3,0)</f>
        <v>#N/A</v>
      </c>
      <c r="Q1177" s="22" t="str">
        <f>CONCATENATE(Tabela1[[#This Row],[cdunidadegestora]]," - ",Tabela1[[#This Row],[nmunidadegestora]])</f>
        <v>530023 - Departamento de Transportes e Terminais</v>
      </c>
      <c r="R1177" s="22" t="str">
        <f>CONCATENATE(Tabela1[[#This Row],[cdfuncao]]," - ",Tabela1[[#This Row],[nmfuncao]])</f>
        <v>26 - Transporte</v>
      </c>
      <c r="S1177" s="23" t="e">
        <f>VLOOKUP(Tabela1[[#This Row],[cdsubacao]],LDO!$B$2:$E$115,4,0)</f>
        <v>#N/A</v>
      </c>
      <c r="T1177" s="23" t="str">
        <f>CONCATENATE(Tabela1[[#This Row],[cdprograma]]," - ",Tabela1[[#This Row],[nmprograma]])</f>
        <v>115 - Gestão do Sistema de Transporte Intermunicipal de Pessoas</v>
      </c>
    </row>
    <row r="1178" spans="1:20" x14ac:dyDescent="0.25">
      <c r="A1178">
        <v>410044</v>
      </c>
      <c r="B1178" t="s">
        <v>271</v>
      </c>
      <c r="C1178">
        <v>4</v>
      </c>
      <c r="D1178" t="s">
        <v>169</v>
      </c>
      <c r="E1178">
        <v>900</v>
      </c>
      <c r="F1178" t="s">
        <v>176</v>
      </c>
      <c r="G1178">
        <v>13771</v>
      </c>
      <c r="H1178" t="s">
        <v>792</v>
      </c>
      <c r="I1178">
        <v>33</v>
      </c>
      <c r="J1178" t="s">
        <v>160</v>
      </c>
      <c r="K1178" s="21">
        <v>15000</v>
      </c>
      <c r="L1178" s="21">
        <v>25203.279999999999</v>
      </c>
      <c r="M1178" s="21">
        <v>25203.279999999999</v>
      </c>
      <c r="N1178" s="21">
        <v>25203.279999999999</v>
      </c>
      <c r="O1178" s="21">
        <v>25203.279999999999</v>
      </c>
      <c r="P1178" s="22" t="e">
        <f>VLOOKUP(Tabela1[[#This Row],[cdsubacao]],LDO!$B$2:$D$115,3,0)</f>
        <v>#N/A</v>
      </c>
      <c r="Q1178" s="22" t="str">
        <f>CONCATENATE(Tabela1[[#This Row],[cdunidadegestora]]," - ",Tabela1[[#This Row],[nmunidadegestora]])</f>
        <v>410044 - Agência de Desenvolvimento Regional de Campos Novos</v>
      </c>
      <c r="R1178" s="22" t="str">
        <f>CONCATENATE(Tabela1[[#This Row],[cdfuncao]]," - ",Tabela1[[#This Row],[nmfuncao]])</f>
        <v>4 - Administração</v>
      </c>
      <c r="S1178" s="23" t="e">
        <f>VLOOKUP(Tabela1[[#This Row],[cdsubacao]],LDO!$B$2:$E$115,4,0)</f>
        <v>#N/A</v>
      </c>
      <c r="T1178" s="23" t="str">
        <f>CONCATENATE(Tabela1[[#This Row],[cdprograma]]," - ",Tabela1[[#This Row],[nmprograma]])</f>
        <v>900 - Gestão Administrativa - Poder Executivo</v>
      </c>
    </row>
    <row r="1179" spans="1:20" x14ac:dyDescent="0.25">
      <c r="A1179">
        <v>410043</v>
      </c>
      <c r="B1179" t="s">
        <v>185</v>
      </c>
      <c r="C1179">
        <v>12</v>
      </c>
      <c r="D1179" t="s">
        <v>188</v>
      </c>
      <c r="E1179">
        <v>610</v>
      </c>
      <c r="F1179" t="s">
        <v>189</v>
      </c>
      <c r="G1179">
        <v>13734</v>
      </c>
      <c r="H1179" t="s">
        <v>1153</v>
      </c>
      <c r="I1179">
        <v>44</v>
      </c>
      <c r="J1179" t="s">
        <v>219</v>
      </c>
      <c r="K1179" s="21">
        <v>19645</v>
      </c>
      <c r="L1179" s="21">
        <v>16259</v>
      </c>
      <c r="M1179" s="21">
        <v>16259</v>
      </c>
      <c r="N1179" s="21">
        <v>16259</v>
      </c>
      <c r="O1179" s="21">
        <v>16259</v>
      </c>
      <c r="P1179" s="22" t="e">
        <f>VLOOKUP(Tabela1[[#This Row],[cdsubacao]],LDO!$B$2:$D$115,3,0)</f>
        <v>#N/A</v>
      </c>
      <c r="Q1179" s="22" t="str">
        <f>CONCATENATE(Tabela1[[#This Row],[cdunidadegestora]]," - ",Tabela1[[#This Row],[nmunidadegestora]])</f>
        <v>410043 - Agência de Desenvolvimento Regional de Joaçaba</v>
      </c>
      <c r="R1179" s="22" t="str">
        <f>CONCATENATE(Tabela1[[#This Row],[cdfuncao]]," - ",Tabela1[[#This Row],[nmfuncao]])</f>
        <v>12 - Educação</v>
      </c>
      <c r="S1179" s="23" t="e">
        <f>VLOOKUP(Tabela1[[#This Row],[cdsubacao]],LDO!$B$2:$E$115,4,0)</f>
        <v>#N/A</v>
      </c>
      <c r="T1179" s="23" t="str">
        <f>CONCATENATE(Tabela1[[#This Row],[cdprograma]]," - ",Tabela1[[#This Row],[nmprograma]])</f>
        <v>610 - Educação Básica com Qualidade e Equidade</v>
      </c>
    </row>
    <row r="1180" spans="1:20" x14ac:dyDescent="0.25">
      <c r="A1180">
        <v>410062</v>
      </c>
      <c r="B1180" t="s">
        <v>213</v>
      </c>
      <c r="C1180">
        <v>12</v>
      </c>
      <c r="D1180" t="s">
        <v>188</v>
      </c>
      <c r="E1180">
        <v>625</v>
      </c>
      <c r="F1180" t="s">
        <v>196</v>
      </c>
      <c r="G1180">
        <v>13942</v>
      </c>
      <c r="H1180" t="s">
        <v>1154</v>
      </c>
      <c r="I1180">
        <v>33</v>
      </c>
      <c r="J1180" t="s">
        <v>160</v>
      </c>
      <c r="K1180" s="21">
        <v>221197</v>
      </c>
      <c r="L1180" s="21">
        <v>0</v>
      </c>
      <c r="M1180" s="21">
        <v>0</v>
      </c>
      <c r="N1180" s="21">
        <v>0</v>
      </c>
      <c r="O1180" s="21">
        <v>0</v>
      </c>
      <c r="P1180" s="22" t="e">
        <f>VLOOKUP(Tabela1[[#This Row],[cdsubacao]],LDO!$B$2:$D$115,3,0)</f>
        <v>#N/A</v>
      </c>
      <c r="Q1180" s="22" t="str">
        <f>CONCATENATE(Tabela1[[#This Row],[cdunidadegestora]]," - ",Tabela1[[#This Row],[nmunidadegestora]])</f>
        <v>410062 - Agência de Desenvolvimento Regional de Lages</v>
      </c>
      <c r="R1180" s="22" t="str">
        <f>CONCATENATE(Tabela1[[#This Row],[cdfuncao]]," - ",Tabela1[[#This Row],[nmfuncao]])</f>
        <v>12 - Educação</v>
      </c>
      <c r="S1180" s="23" t="e">
        <f>VLOOKUP(Tabela1[[#This Row],[cdsubacao]],LDO!$B$2:$E$115,4,0)</f>
        <v>#N/A</v>
      </c>
      <c r="T1180" s="23" t="str">
        <f>CONCATENATE(Tabela1[[#This Row],[cdprograma]]," - ",Tabela1[[#This Row],[nmprograma]])</f>
        <v>625 - Valorização dos Profissionais da Educação</v>
      </c>
    </row>
    <row r="1181" spans="1:20" x14ac:dyDescent="0.25">
      <c r="A1181">
        <v>270024</v>
      </c>
      <c r="B1181" t="s">
        <v>372</v>
      </c>
      <c r="C1181">
        <v>19</v>
      </c>
      <c r="D1181" t="s">
        <v>373</v>
      </c>
      <c r="E1181">
        <v>230</v>
      </c>
      <c r="F1181" t="s">
        <v>568</v>
      </c>
      <c r="G1181">
        <v>11449</v>
      </c>
      <c r="H1181" t="s">
        <v>966</v>
      </c>
      <c r="I1181">
        <v>44</v>
      </c>
      <c r="J1181" t="s">
        <v>219</v>
      </c>
      <c r="K1181" s="21">
        <v>6579000</v>
      </c>
      <c r="L1181" s="21">
        <v>881000</v>
      </c>
      <c r="M1181" s="21">
        <v>100450</v>
      </c>
      <c r="N1181" s="21">
        <v>100450</v>
      </c>
      <c r="O1181" s="21">
        <v>100450</v>
      </c>
      <c r="P1181" s="22" t="e">
        <f>VLOOKUP(Tabela1[[#This Row],[cdsubacao]],LDO!$B$2:$D$115,3,0)</f>
        <v>#N/A</v>
      </c>
      <c r="Q1181" s="22" t="str">
        <f>CONCATENATE(Tabela1[[#This Row],[cdunidadegestora]]," - ",Tabela1[[#This Row],[nmunidadegestora]])</f>
        <v>270024 - Fundação de Amparo à Pesquisa e Inovação do Estado de Santa Catarina</v>
      </c>
      <c r="R1181" s="22" t="str">
        <f>CONCATENATE(Tabela1[[#This Row],[cdfuncao]]," - ",Tabela1[[#This Row],[nmfuncao]])</f>
        <v>19 - Ciência e Tecnologia</v>
      </c>
      <c r="S1181" s="23" t="e">
        <f>VLOOKUP(Tabela1[[#This Row],[cdsubacao]],LDO!$B$2:$E$115,4,0)</f>
        <v>#N/A</v>
      </c>
      <c r="T1181" s="23" t="str">
        <f>CONCATENATE(Tabela1[[#This Row],[cdprograma]]," - ",Tabela1[[#This Row],[nmprograma]])</f>
        <v>230 - CTI - Fomento à Ciência, Tecnologia e Inovação</v>
      </c>
    </row>
    <row r="1182" spans="1:20" x14ac:dyDescent="0.25">
      <c r="A1182">
        <v>520090</v>
      </c>
      <c r="B1182" t="s">
        <v>390</v>
      </c>
      <c r="C1182">
        <v>4</v>
      </c>
      <c r="D1182" t="s">
        <v>169</v>
      </c>
      <c r="E1182">
        <v>210</v>
      </c>
      <c r="F1182" t="s">
        <v>261</v>
      </c>
      <c r="G1182">
        <v>14203</v>
      </c>
      <c r="H1182" t="s">
        <v>262</v>
      </c>
      <c r="I1182">
        <v>44</v>
      </c>
      <c r="J1182" t="s">
        <v>219</v>
      </c>
      <c r="K1182" s="21">
        <v>75000000</v>
      </c>
      <c r="L1182" s="21">
        <v>55284199</v>
      </c>
      <c r="M1182" s="21">
        <v>0</v>
      </c>
      <c r="N1182" s="21">
        <v>0</v>
      </c>
      <c r="O1182" s="21">
        <v>0</v>
      </c>
      <c r="P1182" s="22" t="e">
        <f>VLOOKUP(Tabela1[[#This Row],[cdsubacao]],LDO!$B$2:$D$115,3,0)</f>
        <v>#N/A</v>
      </c>
      <c r="Q1182" s="22" t="str">
        <f>CONCATENATE(Tabela1[[#This Row],[cdunidadegestora]]," - ",Tabela1[[#This Row],[nmunidadegestora]])</f>
        <v>520090 - Fundo Estadual de Apoio aos Municípios</v>
      </c>
      <c r="R1182" s="22" t="str">
        <f>CONCATENATE(Tabela1[[#This Row],[cdfuncao]]," - ",Tabela1[[#This Row],[nmfuncao]])</f>
        <v>4 - Administração</v>
      </c>
      <c r="S1182" s="23" t="e">
        <f>VLOOKUP(Tabela1[[#This Row],[cdsubacao]],LDO!$B$2:$E$115,4,0)</f>
        <v>#N/A</v>
      </c>
      <c r="T1182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183" spans="1:20" x14ac:dyDescent="0.25">
      <c r="A1183">
        <v>440023</v>
      </c>
      <c r="B1183" t="s">
        <v>202</v>
      </c>
      <c r="C1183">
        <v>20</v>
      </c>
      <c r="D1183" t="s">
        <v>203</v>
      </c>
      <c r="E1183">
        <v>310</v>
      </c>
      <c r="F1183" t="s">
        <v>204</v>
      </c>
      <c r="G1183">
        <v>3698</v>
      </c>
      <c r="H1183" t="s">
        <v>1155</v>
      </c>
      <c r="I1183">
        <v>44</v>
      </c>
      <c r="J1183" t="s">
        <v>219</v>
      </c>
      <c r="K1183" s="21">
        <v>550000</v>
      </c>
      <c r="L1183" s="21">
        <v>264896.52</v>
      </c>
      <c r="M1183" s="21">
        <v>24409.85</v>
      </c>
      <c r="N1183" s="21">
        <v>24409.85</v>
      </c>
      <c r="O1183" s="21">
        <v>24409.85</v>
      </c>
      <c r="P1183" s="22" t="e">
        <f>VLOOKUP(Tabela1[[#This Row],[cdsubacao]],LDO!$B$2:$D$115,3,0)</f>
        <v>#N/A</v>
      </c>
      <c r="Q1183" s="22" t="str">
        <f>CONCATENATE(Tabela1[[#This Row],[cdunidadegestora]]," - ",Tabela1[[#This Row],[nmunidadegestora]])</f>
        <v>440023 - Empresa de Pesquisa Agropecuária e Extensão Rural de Santa Catarina S.A.</v>
      </c>
      <c r="R1183" s="22" t="str">
        <f>CONCATENATE(Tabela1[[#This Row],[cdfuncao]]," - ",Tabela1[[#This Row],[nmfuncao]])</f>
        <v>20 - Agricultura</v>
      </c>
      <c r="S1183" s="23" t="e">
        <f>VLOOKUP(Tabela1[[#This Row],[cdsubacao]],LDO!$B$2:$E$115,4,0)</f>
        <v>#N/A</v>
      </c>
      <c r="T1183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184" spans="1:20" x14ac:dyDescent="0.25">
      <c r="A1184">
        <v>450001</v>
      </c>
      <c r="B1184" t="s">
        <v>318</v>
      </c>
      <c r="C1184">
        <v>12</v>
      </c>
      <c r="D1184" t="s">
        <v>188</v>
      </c>
      <c r="E1184">
        <v>610</v>
      </c>
      <c r="F1184" t="s">
        <v>189</v>
      </c>
      <c r="G1184">
        <v>14227</v>
      </c>
      <c r="H1184" t="s">
        <v>401</v>
      </c>
      <c r="I1184">
        <v>44</v>
      </c>
      <c r="J1184" t="s">
        <v>219</v>
      </c>
      <c r="K1184" s="21">
        <v>60000000</v>
      </c>
      <c r="L1184" s="21">
        <v>49686000</v>
      </c>
      <c r="M1184" s="21">
        <v>37353222.490000002</v>
      </c>
      <c r="N1184" s="21">
        <v>17084751.77</v>
      </c>
      <c r="O1184" s="21">
        <v>16740760.65</v>
      </c>
      <c r="P1184" s="22" t="e">
        <f>VLOOKUP(Tabela1[[#This Row],[cdsubacao]],LDO!$B$2:$D$115,3,0)</f>
        <v>#N/A</v>
      </c>
      <c r="Q1184" s="22" t="str">
        <f>CONCATENATE(Tabela1[[#This Row],[cdunidadegestora]]," - ",Tabela1[[#This Row],[nmunidadegestora]])</f>
        <v>450001 - Secretaria de Estado da Educação</v>
      </c>
      <c r="R1184" s="22" t="str">
        <f>CONCATENATE(Tabela1[[#This Row],[cdfuncao]]," - ",Tabela1[[#This Row],[nmfuncao]])</f>
        <v>12 - Educação</v>
      </c>
      <c r="S1184" s="23" t="e">
        <f>VLOOKUP(Tabela1[[#This Row],[cdsubacao]],LDO!$B$2:$E$115,4,0)</f>
        <v>#N/A</v>
      </c>
      <c r="T1184" s="23" t="str">
        <f>CONCATENATE(Tabela1[[#This Row],[cdprograma]]," - ",Tabela1[[#This Row],[nmprograma]])</f>
        <v>610 - Educação Básica com Qualidade e Equidade</v>
      </c>
    </row>
    <row r="1185" spans="1:20" x14ac:dyDescent="0.25">
      <c r="A1185">
        <v>480091</v>
      </c>
      <c r="B1185" t="s">
        <v>157</v>
      </c>
      <c r="C1185">
        <v>10</v>
      </c>
      <c r="D1185" t="s">
        <v>158</v>
      </c>
      <c r="E1185">
        <v>430</v>
      </c>
      <c r="F1185" t="s">
        <v>159</v>
      </c>
      <c r="G1185">
        <v>13329</v>
      </c>
      <c r="H1185" t="s">
        <v>1156</v>
      </c>
      <c r="I1185">
        <v>44</v>
      </c>
      <c r="J1185" t="s">
        <v>219</v>
      </c>
      <c r="K1185" s="21">
        <v>100000</v>
      </c>
      <c r="L1185" s="21">
        <v>0</v>
      </c>
      <c r="M1185" s="21">
        <v>0</v>
      </c>
      <c r="N1185" s="21">
        <v>0</v>
      </c>
      <c r="O1185" s="21">
        <v>0</v>
      </c>
      <c r="P1185" s="22" t="e">
        <f>VLOOKUP(Tabela1[[#This Row],[cdsubacao]],LDO!$B$2:$D$115,3,0)</f>
        <v>#N/A</v>
      </c>
      <c r="Q1185" s="22" t="str">
        <f>CONCATENATE(Tabela1[[#This Row],[cdunidadegestora]]," - ",Tabela1[[#This Row],[nmunidadegestora]])</f>
        <v>480091 - Fundo Estadual de Saúde</v>
      </c>
      <c r="R1185" s="22" t="str">
        <f>CONCATENATE(Tabela1[[#This Row],[cdfuncao]]," - ",Tabela1[[#This Row],[nmfuncao]])</f>
        <v>10 - Saúde</v>
      </c>
      <c r="S1185" s="23" t="e">
        <f>VLOOKUP(Tabela1[[#This Row],[cdsubacao]],LDO!$B$2:$E$115,4,0)</f>
        <v>#N/A</v>
      </c>
      <c r="T1185" s="23" t="str">
        <f>CONCATENATE(Tabela1[[#This Row],[cdprograma]]," - ",Tabela1[[#This Row],[nmprograma]])</f>
        <v>430 - Atenção de Média e Alta Complexidade Ambulatorial e Hospitalar</v>
      </c>
    </row>
    <row r="1186" spans="1:20" x14ac:dyDescent="0.25">
      <c r="A1186">
        <v>530025</v>
      </c>
      <c r="B1186" t="s">
        <v>238</v>
      </c>
      <c r="C1186">
        <v>18</v>
      </c>
      <c r="D1186" t="s">
        <v>192</v>
      </c>
      <c r="E1186">
        <v>350</v>
      </c>
      <c r="F1186" t="s">
        <v>282</v>
      </c>
      <c r="G1186">
        <v>251</v>
      </c>
      <c r="H1186" t="s">
        <v>1157</v>
      </c>
      <c r="I1186">
        <v>44</v>
      </c>
      <c r="J1186" t="s">
        <v>219</v>
      </c>
      <c r="K1186" s="21">
        <v>700000</v>
      </c>
      <c r="L1186" s="21">
        <v>0</v>
      </c>
      <c r="M1186" s="21">
        <v>0</v>
      </c>
      <c r="N1186" s="21">
        <v>0</v>
      </c>
      <c r="O1186" s="21">
        <v>0</v>
      </c>
      <c r="P1186" s="22" t="e">
        <f>VLOOKUP(Tabela1[[#This Row],[cdsubacao]],LDO!$B$2:$D$115,3,0)</f>
        <v>#N/A</v>
      </c>
      <c r="Q1186" s="22" t="str">
        <f>CONCATENATE(Tabela1[[#This Row],[cdunidadegestora]]," - ",Tabela1[[#This Row],[nmunidadegestora]])</f>
        <v>530025 - Departamento Estadual de Infraestrutura</v>
      </c>
      <c r="R1186" s="22" t="str">
        <f>CONCATENATE(Tabela1[[#This Row],[cdfuncao]]," - ",Tabela1[[#This Row],[nmfuncao]])</f>
        <v>18 - Gestão Ambiental</v>
      </c>
      <c r="S1186" s="23" t="e">
        <f>VLOOKUP(Tabela1[[#This Row],[cdsubacao]],LDO!$B$2:$E$115,4,0)</f>
        <v>#N/A</v>
      </c>
      <c r="T1186" s="23" t="str">
        <f>CONCATENATE(Tabela1[[#This Row],[cdprograma]]," - ",Tabela1[[#This Row],[nmprograma]])</f>
        <v>350 - Gestão dos Recursos Hídricos</v>
      </c>
    </row>
    <row r="1187" spans="1:20" x14ac:dyDescent="0.25">
      <c r="A1187">
        <v>410057</v>
      </c>
      <c r="B1187" t="s">
        <v>249</v>
      </c>
      <c r="C1187">
        <v>4</v>
      </c>
      <c r="D1187" t="s">
        <v>169</v>
      </c>
      <c r="E1187">
        <v>850</v>
      </c>
      <c r="F1187" t="s">
        <v>163</v>
      </c>
      <c r="G1187">
        <v>13846</v>
      </c>
      <c r="H1187" t="s">
        <v>1158</v>
      </c>
      <c r="I1187">
        <v>33</v>
      </c>
      <c r="J1187" t="s">
        <v>160</v>
      </c>
      <c r="K1187" s="21">
        <v>21000</v>
      </c>
      <c r="L1187" s="21">
        <v>0</v>
      </c>
      <c r="M1187" s="21">
        <v>0</v>
      </c>
      <c r="N1187" s="21">
        <v>0</v>
      </c>
      <c r="O1187" s="21">
        <v>0</v>
      </c>
      <c r="P1187" s="22" t="e">
        <f>VLOOKUP(Tabela1[[#This Row],[cdsubacao]],LDO!$B$2:$D$115,3,0)</f>
        <v>#N/A</v>
      </c>
      <c r="Q1187" s="22" t="str">
        <f>CONCATENATE(Tabela1[[#This Row],[cdunidadegestora]]," - ",Tabela1[[#This Row],[nmunidadegestora]])</f>
        <v>410057 - Agência de Desenvolvimento Regional de Araranguá</v>
      </c>
      <c r="R1187" s="22" t="str">
        <f>CONCATENATE(Tabela1[[#This Row],[cdfuncao]]," - ",Tabela1[[#This Row],[nmfuncao]])</f>
        <v>4 - Administração</v>
      </c>
      <c r="S1187" s="23" t="e">
        <f>VLOOKUP(Tabela1[[#This Row],[cdsubacao]],LDO!$B$2:$E$115,4,0)</f>
        <v>#N/A</v>
      </c>
      <c r="T118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88" spans="1:20" x14ac:dyDescent="0.25">
      <c r="A1188">
        <v>530025</v>
      </c>
      <c r="B1188" t="s">
        <v>238</v>
      </c>
      <c r="C1188">
        <v>26</v>
      </c>
      <c r="D1188" t="s">
        <v>179</v>
      </c>
      <c r="E1188">
        <v>130</v>
      </c>
      <c r="F1188" t="s">
        <v>208</v>
      </c>
      <c r="G1188">
        <v>126</v>
      </c>
      <c r="H1188" t="s">
        <v>1003</v>
      </c>
      <c r="I1188">
        <v>44</v>
      </c>
      <c r="J1188" t="s">
        <v>219</v>
      </c>
      <c r="K1188" s="21">
        <v>700000</v>
      </c>
      <c r="L1188" s="21">
        <v>0</v>
      </c>
      <c r="M1188" s="21">
        <v>0</v>
      </c>
      <c r="N1188" s="21">
        <v>0</v>
      </c>
      <c r="O1188" s="21">
        <v>0</v>
      </c>
      <c r="P1188" s="22" t="e">
        <f>VLOOKUP(Tabela1[[#This Row],[cdsubacao]],LDO!$B$2:$D$115,3,0)</f>
        <v>#N/A</v>
      </c>
      <c r="Q1188" s="22" t="str">
        <f>CONCATENATE(Tabela1[[#This Row],[cdunidadegestora]]," - ",Tabela1[[#This Row],[nmunidadegestora]])</f>
        <v>530025 - Departamento Estadual de Infraestrutura</v>
      </c>
      <c r="R1188" s="22" t="str">
        <f>CONCATENATE(Tabela1[[#This Row],[cdfuncao]]," - ",Tabela1[[#This Row],[nmfuncao]])</f>
        <v>26 - Transporte</v>
      </c>
      <c r="S1188" s="23" t="e">
        <f>VLOOKUP(Tabela1[[#This Row],[cdsubacao]],LDO!$B$2:$E$115,4,0)</f>
        <v>#N/A</v>
      </c>
      <c r="T1188" s="23" t="str">
        <f>CONCATENATE(Tabela1[[#This Row],[cdprograma]]," - ",Tabela1[[#This Row],[nmprograma]])</f>
        <v>130 - Conservação e Segurança Rodoviária</v>
      </c>
    </row>
    <row r="1189" spans="1:20" x14ac:dyDescent="0.25">
      <c r="A1189">
        <v>530023</v>
      </c>
      <c r="B1189" t="s">
        <v>198</v>
      </c>
      <c r="C1189">
        <v>26</v>
      </c>
      <c r="D1189" t="s">
        <v>179</v>
      </c>
      <c r="E1189">
        <v>115</v>
      </c>
      <c r="F1189" t="s">
        <v>275</v>
      </c>
      <c r="G1189">
        <v>4953</v>
      </c>
      <c r="H1189" t="s">
        <v>1159</v>
      </c>
      <c r="I1189">
        <v>33</v>
      </c>
      <c r="J1189" t="s">
        <v>160</v>
      </c>
      <c r="K1189" s="21">
        <v>370000</v>
      </c>
      <c r="L1189" s="21">
        <v>266240</v>
      </c>
      <c r="M1189" s="21">
        <v>266240</v>
      </c>
      <c r="N1189" s="21">
        <v>266240</v>
      </c>
      <c r="O1189" s="21">
        <v>266240</v>
      </c>
      <c r="P1189" s="22" t="e">
        <f>VLOOKUP(Tabela1[[#This Row],[cdsubacao]],LDO!$B$2:$D$115,3,0)</f>
        <v>#N/A</v>
      </c>
      <c r="Q1189" s="22" t="str">
        <f>CONCATENATE(Tabela1[[#This Row],[cdunidadegestora]]," - ",Tabela1[[#This Row],[nmunidadegestora]])</f>
        <v>530023 - Departamento de Transportes e Terminais</v>
      </c>
      <c r="R1189" s="22" t="str">
        <f>CONCATENATE(Tabela1[[#This Row],[cdfuncao]]," - ",Tabela1[[#This Row],[nmfuncao]])</f>
        <v>26 - Transporte</v>
      </c>
      <c r="S1189" s="23" t="e">
        <f>VLOOKUP(Tabela1[[#This Row],[cdsubacao]],LDO!$B$2:$E$115,4,0)</f>
        <v>#N/A</v>
      </c>
      <c r="T1189" s="23" t="str">
        <f>CONCATENATE(Tabela1[[#This Row],[cdprograma]]," - ",Tabela1[[#This Row],[nmprograma]])</f>
        <v>115 - Gestão do Sistema de Transporte Intermunicipal de Pessoas</v>
      </c>
    </row>
    <row r="1190" spans="1:20" x14ac:dyDescent="0.25">
      <c r="A1190">
        <v>520092</v>
      </c>
      <c r="B1190" t="s">
        <v>667</v>
      </c>
      <c r="C1190">
        <v>4</v>
      </c>
      <c r="D1190" t="s">
        <v>169</v>
      </c>
      <c r="E1190">
        <v>830</v>
      </c>
      <c r="F1190" t="s">
        <v>575</v>
      </c>
      <c r="G1190">
        <v>14247</v>
      </c>
      <c r="H1190" t="s">
        <v>840</v>
      </c>
      <c r="I1190">
        <v>33</v>
      </c>
      <c r="J1190" t="s">
        <v>160</v>
      </c>
      <c r="K1190" s="21">
        <v>1500000</v>
      </c>
      <c r="L1190" s="21">
        <v>1500000</v>
      </c>
      <c r="M1190" s="21">
        <v>0</v>
      </c>
      <c r="N1190" s="21">
        <v>0</v>
      </c>
      <c r="O1190" s="21">
        <v>0</v>
      </c>
      <c r="P1190" s="22" t="e">
        <f>VLOOKUP(Tabela1[[#This Row],[cdsubacao]],LDO!$B$2:$D$115,3,0)</f>
        <v>#N/A</v>
      </c>
      <c r="Q1190" s="22" t="str">
        <f>CONCATENATE(Tabela1[[#This Row],[cdunidadegestora]]," - ",Tabela1[[#This Row],[nmunidadegestora]])</f>
        <v>520092 - Fundo de Esforço Fiscal</v>
      </c>
      <c r="R1190" s="22" t="str">
        <f>CONCATENATE(Tabela1[[#This Row],[cdfuncao]]," - ",Tabela1[[#This Row],[nmfuncao]])</f>
        <v>4 - Administração</v>
      </c>
      <c r="S1190" s="23" t="e">
        <f>VLOOKUP(Tabela1[[#This Row],[cdsubacao]],LDO!$B$2:$E$115,4,0)</f>
        <v>#N/A</v>
      </c>
      <c r="T1190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191" spans="1:20" x14ac:dyDescent="0.25">
      <c r="A1191">
        <v>410060</v>
      </c>
      <c r="B1191" t="s">
        <v>168</v>
      </c>
      <c r="C1191">
        <v>4</v>
      </c>
      <c r="D1191" t="s">
        <v>169</v>
      </c>
      <c r="E1191">
        <v>900</v>
      </c>
      <c r="F1191" t="s">
        <v>176</v>
      </c>
      <c r="G1191">
        <v>13902</v>
      </c>
      <c r="H1191" t="s">
        <v>1160</v>
      </c>
      <c r="I1191">
        <v>33</v>
      </c>
      <c r="J1191" t="s">
        <v>160</v>
      </c>
      <c r="K1191" s="21">
        <v>25000</v>
      </c>
      <c r="L1191" s="21">
        <v>0</v>
      </c>
      <c r="M1191" s="21">
        <v>0</v>
      </c>
      <c r="N1191" s="21">
        <v>0</v>
      </c>
      <c r="O1191" s="21">
        <v>0</v>
      </c>
      <c r="P1191" s="22" t="e">
        <f>VLOOKUP(Tabela1[[#This Row],[cdsubacao]],LDO!$B$2:$D$115,3,0)</f>
        <v>#N/A</v>
      </c>
      <c r="Q1191" s="22" t="str">
        <f>CONCATENATE(Tabela1[[#This Row],[cdunidadegestora]]," - ",Tabela1[[#This Row],[nmunidadegestora]])</f>
        <v>410060 - Agência de Desenvolvimento Regional de Mafra</v>
      </c>
      <c r="R1191" s="22" t="str">
        <f>CONCATENATE(Tabela1[[#This Row],[cdfuncao]]," - ",Tabela1[[#This Row],[nmfuncao]])</f>
        <v>4 - Administração</v>
      </c>
      <c r="S1191" s="23" t="e">
        <f>VLOOKUP(Tabela1[[#This Row],[cdsubacao]],LDO!$B$2:$E$115,4,0)</f>
        <v>#N/A</v>
      </c>
      <c r="T1191" s="23" t="str">
        <f>CONCATENATE(Tabela1[[#This Row],[cdprograma]]," - ",Tabela1[[#This Row],[nmprograma]])</f>
        <v>900 - Gestão Administrativa - Poder Executivo</v>
      </c>
    </row>
    <row r="1192" spans="1:20" x14ac:dyDescent="0.25">
      <c r="A1192">
        <v>160091</v>
      </c>
      <c r="B1192" t="s">
        <v>442</v>
      </c>
      <c r="C1192">
        <v>6</v>
      </c>
      <c r="D1192" t="s">
        <v>182</v>
      </c>
      <c r="E1192">
        <v>707</v>
      </c>
      <c r="F1192" t="s">
        <v>336</v>
      </c>
      <c r="G1192">
        <v>13170</v>
      </c>
      <c r="H1192" t="s">
        <v>567</v>
      </c>
      <c r="I1192">
        <v>33</v>
      </c>
      <c r="J1192" t="s">
        <v>160</v>
      </c>
      <c r="K1192" s="21">
        <v>0</v>
      </c>
      <c r="L1192" s="21">
        <v>444598</v>
      </c>
      <c r="M1192" s="21">
        <v>444598</v>
      </c>
      <c r="N1192" s="21">
        <v>444598</v>
      </c>
      <c r="O1192" s="21">
        <v>444598</v>
      </c>
      <c r="P1192" s="22" t="e">
        <f>VLOOKUP(Tabela1[[#This Row],[cdsubacao]],LDO!$B$2:$D$115,3,0)</f>
        <v>#N/A</v>
      </c>
      <c r="Q1192" s="22" t="str">
        <f>CONCATENATE(Tabela1[[#This Row],[cdunidadegestora]]," - ",Tabela1[[#This Row],[nmunidadegestora]])</f>
        <v>160091 - Fundo para Melhoria da Segurança Pública</v>
      </c>
      <c r="R1192" s="22" t="str">
        <f>CONCATENATE(Tabela1[[#This Row],[cdfuncao]]," - ",Tabela1[[#This Row],[nmfuncao]])</f>
        <v>6 - Segurança Pública</v>
      </c>
      <c r="S1192" s="23" t="e">
        <f>VLOOKUP(Tabela1[[#This Row],[cdsubacao]],LDO!$B$2:$E$115,4,0)</f>
        <v>#N/A</v>
      </c>
      <c r="T1192" s="23" t="str">
        <f>CONCATENATE(Tabela1[[#This Row],[cdprograma]]," - ",Tabela1[[#This Row],[nmprograma]])</f>
        <v>707 - Suporte Institucional Integrado</v>
      </c>
    </row>
    <row r="1193" spans="1:20" x14ac:dyDescent="0.25">
      <c r="A1193">
        <v>230023</v>
      </c>
      <c r="B1193" t="s">
        <v>439</v>
      </c>
      <c r="C1193">
        <v>23</v>
      </c>
      <c r="D1193" t="s">
        <v>258</v>
      </c>
      <c r="E1193">
        <v>640</v>
      </c>
      <c r="F1193" t="s">
        <v>259</v>
      </c>
      <c r="G1193">
        <v>11522</v>
      </c>
      <c r="H1193" t="s">
        <v>854</v>
      </c>
      <c r="I1193">
        <v>33</v>
      </c>
      <c r="J1193" t="s">
        <v>160</v>
      </c>
      <c r="K1193" s="21">
        <v>15000</v>
      </c>
      <c r="L1193" s="21">
        <v>0</v>
      </c>
      <c r="M1193" s="21">
        <v>0</v>
      </c>
      <c r="N1193" s="21">
        <v>0</v>
      </c>
      <c r="O1193" s="21">
        <v>0</v>
      </c>
      <c r="P1193" s="22" t="e">
        <f>VLOOKUP(Tabela1[[#This Row],[cdsubacao]],LDO!$B$2:$D$115,3,0)</f>
        <v>#N/A</v>
      </c>
      <c r="Q1193" s="22" t="str">
        <f>CONCATENATE(Tabela1[[#This Row],[cdunidadegestora]]," - ",Tabela1[[#This Row],[nmunidadegestora]])</f>
        <v>230023 - Santa Catarina Turismo S.A.</v>
      </c>
      <c r="R1193" s="22" t="str">
        <f>CONCATENATE(Tabela1[[#This Row],[cdfuncao]]," - ",Tabela1[[#This Row],[nmfuncao]])</f>
        <v>23 - Comércio e Serviços</v>
      </c>
      <c r="S1193" s="23" t="e">
        <f>VLOOKUP(Tabela1[[#This Row],[cdsubacao]],LDO!$B$2:$E$115,4,0)</f>
        <v>#N/A</v>
      </c>
      <c r="T1193" s="23" t="str">
        <f>CONCATENATE(Tabela1[[#This Row],[cdprograma]]," - ",Tabela1[[#This Row],[nmprograma]])</f>
        <v>640 - Desenvolvimento do Turismo Catarinense</v>
      </c>
    </row>
    <row r="1194" spans="1:20" x14ac:dyDescent="0.25">
      <c r="A1194">
        <v>440023</v>
      </c>
      <c r="B1194" t="s">
        <v>202</v>
      </c>
      <c r="C1194">
        <v>4</v>
      </c>
      <c r="D1194" t="s">
        <v>169</v>
      </c>
      <c r="E1194">
        <v>210</v>
      </c>
      <c r="F1194" t="s">
        <v>261</v>
      </c>
      <c r="G1194">
        <v>14203</v>
      </c>
      <c r="H1194" t="s">
        <v>262</v>
      </c>
      <c r="I1194">
        <v>44</v>
      </c>
      <c r="J1194" t="s">
        <v>219</v>
      </c>
      <c r="K1194" s="21">
        <v>0</v>
      </c>
      <c r="L1194" s="21">
        <v>60793.45</v>
      </c>
      <c r="M1194" s="21">
        <v>60793.45</v>
      </c>
      <c r="N1194" s="21">
        <v>23903.97</v>
      </c>
      <c r="O1194" s="21">
        <v>0</v>
      </c>
      <c r="P1194" s="22" t="e">
        <f>VLOOKUP(Tabela1[[#This Row],[cdsubacao]],LDO!$B$2:$D$115,3,0)</f>
        <v>#N/A</v>
      </c>
      <c r="Q1194" s="22" t="str">
        <f>CONCATENATE(Tabela1[[#This Row],[cdunidadegestora]]," - ",Tabela1[[#This Row],[nmunidadegestora]])</f>
        <v>440023 - Empresa de Pesquisa Agropecuária e Extensão Rural de Santa Catarina S.A.</v>
      </c>
      <c r="R1194" s="22" t="str">
        <f>CONCATENATE(Tabela1[[#This Row],[cdfuncao]]," - ",Tabela1[[#This Row],[nmfuncao]])</f>
        <v>4 - Administração</v>
      </c>
      <c r="S1194" s="23" t="e">
        <f>VLOOKUP(Tabela1[[#This Row],[cdsubacao]],LDO!$B$2:$E$115,4,0)</f>
        <v>#N/A</v>
      </c>
      <c r="T1194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195" spans="1:20" x14ac:dyDescent="0.25">
      <c r="A1195">
        <v>410055</v>
      </c>
      <c r="B1195" t="s">
        <v>447</v>
      </c>
      <c r="C1195">
        <v>12</v>
      </c>
      <c r="D1195" t="s">
        <v>188</v>
      </c>
      <c r="E1195">
        <v>610</v>
      </c>
      <c r="F1195" t="s">
        <v>189</v>
      </c>
      <c r="G1195">
        <v>13781</v>
      </c>
      <c r="H1195" t="s">
        <v>1161</v>
      </c>
      <c r="I1195">
        <v>44</v>
      </c>
      <c r="J1195" t="s">
        <v>219</v>
      </c>
      <c r="K1195" s="21">
        <v>145605</v>
      </c>
      <c r="L1195" s="21">
        <v>13040.96</v>
      </c>
      <c r="M1195" s="21">
        <v>13040.96</v>
      </c>
      <c r="N1195" s="21">
        <v>13040.96</v>
      </c>
      <c r="O1195" s="21">
        <v>13040.96</v>
      </c>
      <c r="P1195" s="22" t="e">
        <f>VLOOKUP(Tabela1[[#This Row],[cdsubacao]],LDO!$B$2:$D$115,3,0)</f>
        <v>#N/A</v>
      </c>
      <c r="Q1195" s="22" t="str">
        <f>CONCATENATE(Tabela1[[#This Row],[cdunidadegestora]]," - ",Tabela1[[#This Row],[nmunidadegestora]])</f>
        <v>410055 - Agência de Desenvolvimento Regional de Tubarão</v>
      </c>
      <c r="R1195" s="22" t="str">
        <f>CONCATENATE(Tabela1[[#This Row],[cdfuncao]]," - ",Tabela1[[#This Row],[nmfuncao]])</f>
        <v>12 - Educação</v>
      </c>
      <c r="S1195" s="23" t="e">
        <f>VLOOKUP(Tabela1[[#This Row],[cdsubacao]],LDO!$B$2:$E$115,4,0)</f>
        <v>#N/A</v>
      </c>
      <c r="T1195" s="23" t="str">
        <f>CONCATENATE(Tabela1[[#This Row],[cdprograma]]," - ",Tabela1[[#This Row],[nmprograma]])</f>
        <v>610 - Educação Básica com Qualidade e Equidade</v>
      </c>
    </row>
    <row r="1196" spans="1:20" x14ac:dyDescent="0.25">
      <c r="A1196">
        <v>530025</v>
      </c>
      <c r="B1196" t="s">
        <v>238</v>
      </c>
      <c r="C1196">
        <v>26</v>
      </c>
      <c r="D1196" t="s">
        <v>179</v>
      </c>
      <c r="E1196">
        <v>110</v>
      </c>
      <c r="F1196" t="s">
        <v>228</v>
      </c>
      <c r="G1196">
        <v>3844</v>
      </c>
      <c r="H1196" t="s">
        <v>1162</v>
      </c>
      <c r="I1196">
        <v>44</v>
      </c>
      <c r="J1196" t="s">
        <v>219</v>
      </c>
      <c r="K1196" s="21">
        <v>1500000</v>
      </c>
      <c r="L1196" s="21">
        <v>218913.84</v>
      </c>
      <c r="M1196" s="21">
        <v>218913.84</v>
      </c>
      <c r="N1196" s="21">
        <v>218913.84</v>
      </c>
      <c r="O1196" s="21">
        <v>218913.84</v>
      </c>
      <c r="P1196" s="22" t="e">
        <f>VLOOKUP(Tabela1[[#This Row],[cdsubacao]],LDO!$B$2:$D$115,3,0)</f>
        <v>#N/A</v>
      </c>
      <c r="Q1196" s="22" t="str">
        <f>CONCATENATE(Tabela1[[#This Row],[cdunidadegestora]]," - ",Tabela1[[#This Row],[nmunidadegestora]])</f>
        <v>530025 - Departamento Estadual de Infraestrutura</v>
      </c>
      <c r="R1196" s="22" t="str">
        <f>CONCATENATE(Tabela1[[#This Row],[cdfuncao]]," - ",Tabela1[[#This Row],[nmfuncao]])</f>
        <v>26 - Transporte</v>
      </c>
      <c r="S1196" s="23" t="e">
        <f>VLOOKUP(Tabela1[[#This Row],[cdsubacao]],LDO!$B$2:$E$115,4,0)</f>
        <v>#N/A</v>
      </c>
      <c r="T1196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197" spans="1:20" x14ac:dyDescent="0.25">
      <c r="A1197">
        <v>410007</v>
      </c>
      <c r="B1197" t="s">
        <v>675</v>
      </c>
      <c r="C1197">
        <v>4</v>
      </c>
      <c r="D1197" t="s">
        <v>169</v>
      </c>
      <c r="E1197">
        <v>850</v>
      </c>
      <c r="F1197" t="s">
        <v>163</v>
      </c>
      <c r="G1197">
        <v>959</v>
      </c>
      <c r="H1197" t="s">
        <v>292</v>
      </c>
      <c r="I1197">
        <v>33</v>
      </c>
      <c r="J1197" t="s">
        <v>160</v>
      </c>
      <c r="K1197" s="21">
        <v>0</v>
      </c>
      <c r="L1197" s="21">
        <v>1252907.5</v>
      </c>
      <c r="M1197" s="21">
        <v>1130783.52</v>
      </c>
      <c r="N1197" s="21">
        <v>1130783.52</v>
      </c>
      <c r="O1197" s="21">
        <v>1115670.81</v>
      </c>
      <c r="P1197" s="22" t="e">
        <f>VLOOKUP(Tabela1[[#This Row],[cdsubacao]],LDO!$B$2:$D$115,3,0)</f>
        <v>#N/A</v>
      </c>
      <c r="Q1197" s="22" t="str">
        <f>CONCATENATE(Tabela1[[#This Row],[cdunidadegestora]]," - ",Tabela1[[#This Row],[nmunidadegestora]])</f>
        <v>410007 - Controladoria Geral do Estado</v>
      </c>
      <c r="R1197" s="22" t="str">
        <f>CONCATENATE(Tabela1[[#This Row],[cdfuncao]]," - ",Tabela1[[#This Row],[nmfuncao]])</f>
        <v>4 - Administração</v>
      </c>
      <c r="S1197" s="23" t="e">
        <f>VLOOKUP(Tabela1[[#This Row],[cdsubacao]],LDO!$B$2:$E$115,4,0)</f>
        <v>#N/A</v>
      </c>
      <c r="T119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198" spans="1:20" x14ac:dyDescent="0.25">
      <c r="A1198">
        <v>530001</v>
      </c>
      <c r="B1198" t="s">
        <v>178</v>
      </c>
      <c r="C1198">
        <v>26</v>
      </c>
      <c r="D1198" t="s">
        <v>179</v>
      </c>
      <c r="E1198">
        <v>101</v>
      </c>
      <c r="F1198" t="s">
        <v>254</v>
      </c>
      <c r="G1198">
        <v>12619</v>
      </c>
      <c r="H1198" t="s">
        <v>1163</v>
      </c>
      <c r="I1198">
        <v>44</v>
      </c>
      <c r="J1198" t="s">
        <v>219</v>
      </c>
      <c r="K1198" s="21">
        <v>0</v>
      </c>
      <c r="L1198" s="21">
        <v>77401.7</v>
      </c>
      <c r="M1198" s="21">
        <v>77401.7</v>
      </c>
      <c r="N1198" s="21">
        <v>0</v>
      </c>
      <c r="O1198" s="21">
        <v>0</v>
      </c>
      <c r="P1198" s="22" t="e">
        <f>VLOOKUP(Tabela1[[#This Row],[cdsubacao]],LDO!$B$2:$D$115,3,0)</f>
        <v>#N/A</v>
      </c>
      <c r="Q1198" s="22" t="str">
        <f>CONCATENATE(Tabela1[[#This Row],[cdunidadegestora]]," - ",Tabela1[[#This Row],[nmunidadegestora]])</f>
        <v>530001 - Secretaria de Estado da Infraestrutura e Mobilidade</v>
      </c>
      <c r="R1198" s="22" t="str">
        <f>CONCATENATE(Tabela1[[#This Row],[cdfuncao]]," - ",Tabela1[[#This Row],[nmfuncao]])</f>
        <v>26 - Transporte</v>
      </c>
      <c r="S1198" s="23" t="e">
        <f>VLOOKUP(Tabela1[[#This Row],[cdsubacao]],LDO!$B$2:$E$115,4,0)</f>
        <v>#N/A</v>
      </c>
      <c r="T1198" s="23" t="str">
        <f>CONCATENATE(Tabela1[[#This Row],[cdprograma]]," - ",Tabela1[[#This Row],[nmprograma]])</f>
        <v>101 - Acelera Santa Catarina</v>
      </c>
    </row>
    <row r="1199" spans="1:20" x14ac:dyDescent="0.25">
      <c r="A1199">
        <v>230001</v>
      </c>
      <c r="B1199" t="s">
        <v>344</v>
      </c>
      <c r="C1199">
        <v>27</v>
      </c>
      <c r="D1199" t="s">
        <v>345</v>
      </c>
      <c r="E1199">
        <v>900</v>
      </c>
      <c r="F1199" t="s">
        <v>176</v>
      </c>
      <c r="G1199">
        <v>3831</v>
      </c>
      <c r="H1199" t="s">
        <v>1164</v>
      </c>
      <c r="I1199">
        <v>33</v>
      </c>
      <c r="J1199" t="s">
        <v>160</v>
      </c>
      <c r="K1199" s="21">
        <v>405000</v>
      </c>
      <c r="L1199" s="21">
        <v>96469.03</v>
      </c>
      <c r="M1199" s="21">
        <v>96469.03</v>
      </c>
      <c r="N1199" s="21">
        <v>96469.03</v>
      </c>
      <c r="O1199" s="21">
        <v>96469.03</v>
      </c>
      <c r="P1199" s="22" t="e">
        <f>VLOOKUP(Tabela1[[#This Row],[cdsubacao]],LDO!$B$2:$D$115,3,0)</f>
        <v>#N/A</v>
      </c>
      <c r="Q1199" s="22" t="str">
        <f>CONCATENATE(Tabela1[[#This Row],[cdunidadegestora]]," - ",Tabela1[[#This Row],[nmunidadegestora]])</f>
        <v>230001 - Secretaria de Estado do Turismo, Cultura e Esporte</v>
      </c>
      <c r="R1199" s="22" t="str">
        <f>CONCATENATE(Tabela1[[#This Row],[cdfuncao]]," - ",Tabela1[[#This Row],[nmfuncao]])</f>
        <v>27 - Desporto e Lazer</v>
      </c>
      <c r="S1199" s="23" t="e">
        <f>VLOOKUP(Tabela1[[#This Row],[cdsubacao]],LDO!$B$2:$E$115,4,0)</f>
        <v>#N/A</v>
      </c>
      <c r="T1199" s="23" t="str">
        <f>CONCATENATE(Tabela1[[#This Row],[cdprograma]]," - ",Tabela1[[#This Row],[nmprograma]])</f>
        <v>900 - Gestão Administrativa - Poder Executivo</v>
      </c>
    </row>
    <row r="1200" spans="1:20" x14ac:dyDescent="0.25">
      <c r="A1200">
        <v>410037</v>
      </c>
      <c r="B1200" t="s">
        <v>195</v>
      </c>
      <c r="C1200">
        <v>4</v>
      </c>
      <c r="D1200" t="s">
        <v>169</v>
      </c>
      <c r="E1200">
        <v>900</v>
      </c>
      <c r="F1200" t="s">
        <v>176</v>
      </c>
      <c r="G1200">
        <v>13623</v>
      </c>
      <c r="H1200" t="s">
        <v>284</v>
      </c>
      <c r="I1200">
        <v>33</v>
      </c>
      <c r="J1200" t="s">
        <v>160</v>
      </c>
      <c r="K1200" s="21">
        <v>20000</v>
      </c>
      <c r="L1200" s="21">
        <v>0</v>
      </c>
      <c r="M1200" s="21">
        <v>0</v>
      </c>
      <c r="N1200" s="21">
        <v>0</v>
      </c>
      <c r="O1200" s="21">
        <v>0</v>
      </c>
      <c r="P1200" s="22" t="e">
        <f>VLOOKUP(Tabela1[[#This Row],[cdsubacao]],LDO!$B$2:$D$115,3,0)</f>
        <v>#N/A</v>
      </c>
      <c r="Q1200" s="22" t="str">
        <f>CONCATENATE(Tabela1[[#This Row],[cdunidadegestora]]," - ",Tabela1[[#This Row],[nmunidadegestora]])</f>
        <v>410037 - Agência de Desenvolvimento Regional de São Miguel do Oeste</v>
      </c>
      <c r="R1200" s="22" t="str">
        <f>CONCATENATE(Tabela1[[#This Row],[cdfuncao]]," - ",Tabela1[[#This Row],[nmfuncao]])</f>
        <v>4 - Administração</v>
      </c>
      <c r="S1200" s="23" t="e">
        <f>VLOOKUP(Tabela1[[#This Row],[cdsubacao]],LDO!$B$2:$E$115,4,0)</f>
        <v>#N/A</v>
      </c>
      <c r="T1200" s="23" t="str">
        <f>CONCATENATE(Tabela1[[#This Row],[cdprograma]]," - ",Tabela1[[#This Row],[nmprograma]])</f>
        <v>900 - Gestão Administrativa - Poder Executivo</v>
      </c>
    </row>
    <row r="1201" spans="1:20" x14ac:dyDescent="0.25">
      <c r="A1201">
        <v>410051</v>
      </c>
      <c r="B1201" t="s">
        <v>230</v>
      </c>
      <c r="C1201">
        <v>12</v>
      </c>
      <c r="D1201" t="s">
        <v>188</v>
      </c>
      <c r="E1201">
        <v>610</v>
      </c>
      <c r="F1201" t="s">
        <v>189</v>
      </c>
      <c r="G1201">
        <v>13629</v>
      </c>
      <c r="H1201" t="s">
        <v>1019</v>
      </c>
      <c r="I1201">
        <v>44</v>
      </c>
      <c r="J1201" t="s">
        <v>219</v>
      </c>
      <c r="K1201" s="21">
        <v>195899</v>
      </c>
      <c r="L1201" s="21">
        <v>0</v>
      </c>
      <c r="M1201" s="21">
        <v>0</v>
      </c>
      <c r="N1201" s="21">
        <v>0</v>
      </c>
      <c r="O1201" s="21">
        <v>0</v>
      </c>
      <c r="P1201" s="22" t="e">
        <f>VLOOKUP(Tabela1[[#This Row],[cdsubacao]],LDO!$B$2:$D$115,3,0)</f>
        <v>#N/A</v>
      </c>
      <c r="Q1201" s="22" t="str">
        <f>CONCATENATE(Tabela1[[#This Row],[cdunidadegestora]]," - ",Tabela1[[#This Row],[nmunidadegestora]])</f>
        <v>410051 - Agência de Desenvolvimento Regional de Blumenau</v>
      </c>
      <c r="R1201" s="22" t="str">
        <f>CONCATENATE(Tabela1[[#This Row],[cdfuncao]]," - ",Tabela1[[#This Row],[nmfuncao]])</f>
        <v>12 - Educação</v>
      </c>
      <c r="S1201" s="23" t="e">
        <f>VLOOKUP(Tabela1[[#This Row],[cdsubacao]],LDO!$B$2:$E$115,4,0)</f>
        <v>#N/A</v>
      </c>
      <c r="T1201" s="23" t="str">
        <f>CONCATENATE(Tabela1[[#This Row],[cdprograma]]," - ",Tabela1[[#This Row],[nmprograma]])</f>
        <v>610 - Educação Básica com Qualidade e Equidade</v>
      </c>
    </row>
    <row r="1202" spans="1:20" x14ac:dyDescent="0.25">
      <c r="A1202">
        <v>470091</v>
      </c>
      <c r="B1202" t="s">
        <v>289</v>
      </c>
      <c r="C1202">
        <v>4</v>
      </c>
      <c r="D1202" t="s">
        <v>169</v>
      </c>
      <c r="E1202">
        <v>900</v>
      </c>
      <c r="F1202" t="s">
        <v>176</v>
      </c>
      <c r="G1202">
        <v>12453</v>
      </c>
      <c r="H1202" t="s">
        <v>877</v>
      </c>
      <c r="I1202">
        <v>44</v>
      </c>
      <c r="J1202" t="s">
        <v>219</v>
      </c>
      <c r="K1202" s="21">
        <v>160813</v>
      </c>
      <c r="L1202" s="21">
        <v>160813</v>
      </c>
      <c r="M1202" s="21">
        <v>0</v>
      </c>
      <c r="N1202" s="21">
        <v>0</v>
      </c>
      <c r="O1202" s="21">
        <v>0</v>
      </c>
      <c r="P1202" s="22" t="e">
        <f>VLOOKUP(Tabela1[[#This Row],[cdsubacao]],LDO!$B$2:$D$115,3,0)</f>
        <v>#N/A</v>
      </c>
      <c r="Q1202" s="22" t="str">
        <f>CONCATENATE(Tabela1[[#This Row],[cdunidadegestora]]," - ",Tabela1[[#This Row],[nmunidadegestora]])</f>
        <v>470091 - Fundo de Materiais, Publicações e Impressos Oficiais</v>
      </c>
      <c r="R1202" s="22" t="str">
        <f>CONCATENATE(Tabela1[[#This Row],[cdfuncao]]," - ",Tabela1[[#This Row],[nmfuncao]])</f>
        <v>4 - Administração</v>
      </c>
      <c r="S1202" s="23" t="e">
        <f>VLOOKUP(Tabela1[[#This Row],[cdsubacao]],LDO!$B$2:$E$115,4,0)</f>
        <v>#N/A</v>
      </c>
      <c r="T1202" s="23" t="str">
        <f>CONCATENATE(Tabela1[[#This Row],[cdprograma]]," - ",Tabela1[[#This Row],[nmprograma]])</f>
        <v>900 - Gestão Administrativa - Poder Executivo</v>
      </c>
    </row>
    <row r="1203" spans="1:20" x14ac:dyDescent="0.25">
      <c r="A1203">
        <v>480091</v>
      </c>
      <c r="B1203" t="s">
        <v>157</v>
      </c>
      <c r="C1203">
        <v>10</v>
      </c>
      <c r="D1203" t="s">
        <v>158</v>
      </c>
      <c r="E1203">
        <v>430</v>
      </c>
      <c r="F1203" t="s">
        <v>159</v>
      </c>
      <c r="G1203">
        <v>13349</v>
      </c>
      <c r="H1203" t="s">
        <v>1165</v>
      </c>
      <c r="I1203">
        <v>44</v>
      </c>
      <c r="J1203" t="s">
        <v>219</v>
      </c>
      <c r="K1203" s="21">
        <v>100000</v>
      </c>
      <c r="L1203" s="21">
        <v>0</v>
      </c>
      <c r="M1203" s="21">
        <v>0</v>
      </c>
      <c r="N1203" s="21">
        <v>0</v>
      </c>
      <c r="O1203" s="21">
        <v>0</v>
      </c>
      <c r="P1203" s="22" t="e">
        <f>VLOOKUP(Tabela1[[#This Row],[cdsubacao]],LDO!$B$2:$D$115,3,0)</f>
        <v>#N/A</v>
      </c>
      <c r="Q1203" s="22" t="str">
        <f>CONCATENATE(Tabela1[[#This Row],[cdunidadegestora]]," - ",Tabela1[[#This Row],[nmunidadegestora]])</f>
        <v>480091 - Fundo Estadual de Saúde</v>
      </c>
      <c r="R1203" s="22" t="str">
        <f>CONCATENATE(Tabela1[[#This Row],[cdfuncao]]," - ",Tabela1[[#This Row],[nmfuncao]])</f>
        <v>10 - Saúde</v>
      </c>
      <c r="S1203" s="23" t="e">
        <f>VLOOKUP(Tabela1[[#This Row],[cdsubacao]],LDO!$B$2:$E$115,4,0)</f>
        <v>#N/A</v>
      </c>
      <c r="T1203" s="23" t="str">
        <f>CONCATENATE(Tabela1[[#This Row],[cdprograma]]," - ",Tabela1[[#This Row],[nmprograma]])</f>
        <v>430 - Atenção de Média e Alta Complexidade Ambulatorial e Hospitalar</v>
      </c>
    </row>
    <row r="1204" spans="1:20" x14ac:dyDescent="0.25">
      <c r="A1204">
        <v>410062</v>
      </c>
      <c r="B1204" t="s">
        <v>213</v>
      </c>
      <c r="C1204">
        <v>12</v>
      </c>
      <c r="D1204" t="s">
        <v>188</v>
      </c>
      <c r="E1204">
        <v>610</v>
      </c>
      <c r="F1204" t="s">
        <v>189</v>
      </c>
      <c r="G1204">
        <v>13945</v>
      </c>
      <c r="H1204" t="s">
        <v>964</v>
      </c>
      <c r="I1204">
        <v>44</v>
      </c>
      <c r="J1204" t="s">
        <v>219</v>
      </c>
      <c r="K1204" s="21">
        <v>43422</v>
      </c>
      <c r="L1204" s="21">
        <v>0</v>
      </c>
      <c r="M1204" s="21">
        <v>0</v>
      </c>
      <c r="N1204" s="21">
        <v>0</v>
      </c>
      <c r="O1204" s="21">
        <v>0</v>
      </c>
      <c r="P1204" s="22" t="e">
        <f>VLOOKUP(Tabela1[[#This Row],[cdsubacao]],LDO!$B$2:$D$115,3,0)</f>
        <v>#N/A</v>
      </c>
      <c r="Q1204" s="22" t="str">
        <f>CONCATENATE(Tabela1[[#This Row],[cdunidadegestora]]," - ",Tabela1[[#This Row],[nmunidadegestora]])</f>
        <v>410062 - Agência de Desenvolvimento Regional de Lages</v>
      </c>
      <c r="R1204" s="22" t="str">
        <f>CONCATENATE(Tabela1[[#This Row],[cdfuncao]]," - ",Tabela1[[#This Row],[nmfuncao]])</f>
        <v>12 - Educação</v>
      </c>
      <c r="S1204" s="23" t="e">
        <f>VLOOKUP(Tabela1[[#This Row],[cdsubacao]],LDO!$B$2:$E$115,4,0)</f>
        <v>#N/A</v>
      </c>
      <c r="T1204" s="23" t="str">
        <f>CONCATENATE(Tabela1[[#This Row],[cdprograma]]," - ",Tabela1[[#This Row],[nmprograma]])</f>
        <v>610 - Educação Básica com Qualidade e Equidade</v>
      </c>
    </row>
    <row r="1205" spans="1:20" x14ac:dyDescent="0.25">
      <c r="A1205">
        <v>540096</v>
      </c>
      <c r="B1205" t="s">
        <v>235</v>
      </c>
      <c r="C1205">
        <v>14</v>
      </c>
      <c r="D1205" t="s">
        <v>216</v>
      </c>
      <c r="E1205">
        <v>750</v>
      </c>
      <c r="F1205" t="s">
        <v>417</v>
      </c>
      <c r="G1205">
        <v>10924</v>
      </c>
      <c r="H1205" t="s">
        <v>1433</v>
      </c>
      <c r="I1205">
        <v>46</v>
      </c>
      <c r="J1205" t="s">
        <v>174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2" t="str">
        <f>VLOOKUP(Tabela1[[#This Row],[cdsubacao]],LDO!$B$2:$D$115,3,0)</f>
        <v>LDO</v>
      </c>
      <c r="Q1205" s="22" t="str">
        <f>CONCATENATE(Tabela1[[#This Row],[cdunidadegestora]]," - ",Tabela1[[#This Row],[nmunidadegestora]])</f>
        <v>540096 - Fundo Penitenciário do Estado de Santa Catarina - FUPESC</v>
      </c>
      <c r="R1205" s="22" t="str">
        <f>CONCATENATE(Tabela1[[#This Row],[cdfuncao]]," - ",Tabela1[[#This Row],[nmfuncao]])</f>
        <v>14 - Direitos da Cidadania</v>
      </c>
      <c r="S1205" s="23" t="str">
        <f>VLOOKUP(Tabela1[[#This Row],[cdsubacao]],LDO!$B$2:$E$115,4,0)</f>
        <v>10924 - Construção reforma e ampliação de unidades d o sistema prisional e socioeducativo (penitenciária de Tijucas)</v>
      </c>
      <c r="T1205" s="23" t="str">
        <f>CONCATENATE(Tabela1[[#This Row],[cdprograma]]," - ",Tabela1[[#This Row],[nmprograma]])</f>
        <v>750 - Expansão e Modernização do Sistema Prisional e Socioeducativo</v>
      </c>
    </row>
    <row r="1206" spans="1:20" x14ac:dyDescent="0.25">
      <c r="A1206">
        <v>450001</v>
      </c>
      <c r="B1206" t="s">
        <v>318</v>
      </c>
      <c r="C1206">
        <v>12</v>
      </c>
      <c r="D1206" t="s">
        <v>188</v>
      </c>
      <c r="E1206">
        <v>610</v>
      </c>
      <c r="F1206" t="s">
        <v>189</v>
      </c>
      <c r="G1206">
        <v>11492</v>
      </c>
      <c r="H1206" t="s">
        <v>434</v>
      </c>
      <c r="I1206">
        <v>33</v>
      </c>
      <c r="J1206" t="s">
        <v>160</v>
      </c>
      <c r="K1206" s="21">
        <v>0</v>
      </c>
      <c r="L1206" s="21">
        <v>128726.7</v>
      </c>
      <c r="M1206" s="21">
        <v>127439.42</v>
      </c>
      <c r="N1206" s="21">
        <v>0</v>
      </c>
      <c r="O1206" s="21">
        <v>0</v>
      </c>
      <c r="P1206" s="22" t="e">
        <f>VLOOKUP(Tabela1[[#This Row],[cdsubacao]],LDO!$B$2:$D$115,3,0)</f>
        <v>#N/A</v>
      </c>
      <c r="Q1206" s="22" t="str">
        <f>CONCATENATE(Tabela1[[#This Row],[cdunidadegestora]]," - ",Tabela1[[#This Row],[nmunidadegestora]])</f>
        <v>450001 - Secretaria de Estado da Educação</v>
      </c>
      <c r="R1206" s="22" t="str">
        <f>CONCATENATE(Tabela1[[#This Row],[cdfuncao]]," - ",Tabela1[[#This Row],[nmfuncao]])</f>
        <v>12 - Educação</v>
      </c>
      <c r="S1206" s="23" t="e">
        <f>VLOOKUP(Tabela1[[#This Row],[cdsubacao]],LDO!$B$2:$E$115,4,0)</f>
        <v>#N/A</v>
      </c>
      <c r="T1206" s="23" t="str">
        <f>CONCATENATE(Tabela1[[#This Row],[cdprograma]]," - ",Tabela1[[#This Row],[nmprograma]])</f>
        <v>610 - Educação Básica com Qualidade e Equidade</v>
      </c>
    </row>
    <row r="1207" spans="1:20" x14ac:dyDescent="0.25">
      <c r="A1207">
        <v>410055</v>
      </c>
      <c r="B1207" t="s">
        <v>447</v>
      </c>
      <c r="C1207">
        <v>12</v>
      </c>
      <c r="D1207" t="s">
        <v>188</v>
      </c>
      <c r="E1207">
        <v>610</v>
      </c>
      <c r="F1207" t="s">
        <v>189</v>
      </c>
      <c r="G1207">
        <v>13796</v>
      </c>
      <c r="H1207" t="s">
        <v>1166</v>
      </c>
      <c r="I1207">
        <v>44</v>
      </c>
      <c r="J1207" t="s">
        <v>219</v>
      </c>
      <c r="K1207" s="21">
        <v>127491</v>
      </c>
      <c r="L1207" s="21">
        <v>0</v>
      </c>
      <c r="M1207" s="21">
        <v>0</v>
      </c>
      <c r="N1207" s="21">
        <v>0</v>
      </c>
      <c r="O1207" s="21">
        <v>0</v>
      </c>
      <c r="P1207" s="22" t="e">
        <f>VLOOKUP(Tabela1[[#This Row],[cdsubacao]],LDO!$B$2:$D$115,3,0)</f>
        <v>#N/A</v>
      </c>
      <c r="Q1207" s="22" t="str">
        <f>CONCATENATE(Tabela1[[#This Row],[cdunidadegestora]]," - ",Tabela1[[#This Row],[nmunidadegestora]])</f>
        <v>410055 - Agência de Desenvolvimento Regional de Tubarão</v>
      </c>
      <c r="R1207" s="22" t="str">
        <f>CONCATENATE(Tabela1[[#This Row],[cdfuncao]]," - ",Tabela1[[#This Row],[nmfuncao]])</f>
        <v>12 - Educação</v>
      </c>
      <c r="S1207" s="23" t="e">
        <f>VLOOKUP(Tabela1[[#This Row],[cdsubacao]],LDO!$B$2:$E$115,4,0)</f>
        <v>#N/A</v>
      </c>
      <c r="T1207" s="23" t="str">
        <f>CONCATENATE(Tabela1[[#This Row],[cdprograma]]," - ",Tabela1[[#This Row],[nmprograma]])</f>
        <v>610 - Educação Básica com Qualidade e Equidade</v>
      </c>
    </row>
    <row r="1208" spans="1:20" x14ac:dyDescent="0.25">
      <c r="A1208">
        <v>410058</v>
      </c>
      <c r="B1208" t="s">
        <v>243</v>
      </c>
      <c r="C1208">
        <v>10</v>
      </c>
      <c r="D1208" t="s">
        <v>158</v>
      </c>
      <c r="E1208">
        <v>430</v>
      </c>
      <c r="F1208" t="s">
        <v>159</v>
      </c>
      <c r="G1208">
        <v>13252</v>
      </c>
      <c r="H1208" t="s">
        <v>297</v>
      </c>
      <c r="I1208">
        <v>44</v>
      </c>
      <c r="J1208" t="s">
        <v>219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2" t="e">
        <f>VLOOKUP(Tabela1[[#This Row],[cdsubacao]],LDO!$B$2:$D$115,3,0)</f>
        <v>#N/A</v>
      </c>
      <c r="Q1208" s="22" t="str">
        <f>CONCATENATE(Tabela1[[#This Row],[cdunidadegestora]]," - ",Tabela1[[#This Row],[nmunidadegestora]])</f>
        <v>410058 - Agência de Desenvolvimento Regional de Joinville</v>
      </c>
      <c r="R1208" s="22" t="str">
        <f>CONCATENATE(Tabela1[[#This Row],[cdfuncao]]," - ",Tabela1[[#This Row],[nmfuncao]])</f>
        <v>10 - Saúde</v>
      </c>
      <c r="S1208" s="23" t="e">
        <f>VLOOKUP(Tabela1[[#This Row],[cdsubacao]],LDO!$B$2:$E$115,4,0)</f>
        <v>#N/A</v>
      </c>
      <c r="T1208" s="23" t="str">
        <f>CONCATENATE(Tabela1[[#This Row],[cdprograma]]," - ",Tabela1[[#This Row],[nmprograma]])</f>
        <v>430 - Atenção de Média e Alta Complexidade Ambulatorial e Hospitalar</v>
      </c>
    </row>
    <row r="1209" spans="1:20" x14ac:dyDescent="0.25">
      <c r="A1209">
        <v>530023</v>
      </c>
      <c r="B1209" t="s">
        <v>198</v>
      </c>
      <c r="C1209">
        <v>26</v>
      </c>
      <c r="D1209" t="s">
        <v>179</v>
      </c>
      <c r="E1209">
        <v>115</v>
      </c>
      <c r="F1209" t="s">
        <v>275</v>
      </c>
      <c r="G1209">
        <v>11581</v>
      </c>
      <c r="H1209" t="s">
        <v>276</v>
      </c>
      <c r="I1209">
        <v>44</v>
      </c>
      <c r="J1209" t="s">
        <v>219</v>
      </c>
      <c r="K1209" s="21">
        <v>50500</v>
      </c>
      <c r="L1209" s="21">
        <v>0</v>
      </c>
      <c r="M1209" s="21">
        <v>0</v>
      </c>
      <c r="N1209" s="21">
        <v>0</v>
      </c>
      <c r="O1209" s="21">
        <v>0</v>
      </c>
      <c r="P1209" s="22" t="e">
        <f>VLOOKUP(Tabela1[[#This Row],[cdsubacao]],LDO!$B$2:$D$115,3,0)</f>
        <v>#N/A</v>
      </c>
      <c r="Q1209" s="22" t="str">
        <f>CONCATENATE(Tabela1[[#This Row],[cdunidadegestora]]," - ",Tabela1[[#This Row],[nmunidadegestora]])</f>
        <v>530023 - Departamento de Transportes e Terminais</v>
      </c>
      <c r="R1209" s="22" t="str">
        <f>CONCATENATE(Tabela1[[#This Row],[cdfuncao]]," - ",Tabela1[[#This Row],[nmfuncao]])</f>
        <v>26 - Transporte</v>
      </c>
      <c r="S1209" s="23" t="e">
        <f>VLOOKUP(Tabela1[[#This Row],[cdsubacao]],LDO!$B$2:$E$115,4,0)</f>
        <v>#N/A</v>
      </c>
      <c r="T1209" s="23" t="str">
        <f>CONCATENATE(Tabela1[[#This Row],[cdprograma]]," - ",Tabela1[[#This Row],[nmprograma]])</f>
        <v>115 - Gestão do Sistema de Transporte Intermunicipal de Pessoas</v>
      </c>
    </row>
    <row r="1210" spans="1:20" x14ac:dyDescent="0.25">
      <c r="A1210">
        <v>410040</v>
      </c>
      <c r="B1210" t="s">
        <v>206</v>
      </c>
      <c r="C1210">
        <v>4</v>
      </c>
      <c r="D1210" t="s">
        <v>169</v>
      </c>
      <c r="E1210">
        <v>900</v>
      </c>
      <c r="F1210" t="s">
        <v>176</v>
      </c>
      <c r="G1210">
        <v>13677</v>
      </c>
      <c r="H1210" t="s">
        <v>914</v>
      </c>
      <c r="I1210">
        <v>44</v>
      </c>
      <c r="J1210" t="s">
        <v>219</v>
      </c>
      <c r="K1210" s="21">
        <v>15000</v>
      </c>
      <c r="L1210" s="21">
        <v>0</v>
      </c>
      <c r="M1210" s="21">
        <v>0</v>
      </c>
      <c r="N1210" s="21">
        <v>0</v>
      </c>
      <c r="O1210" s="21">
        <v>0</v>
      </c>
      <c r="P1210" s="22" t="e">
        <f>VLOOKUP(Tabela1[[#This Row],[cdsubacao]],LDO!$B$2:$D$115,3,0)</f>
        <v>#N/A</v>
      </c>
      <c r="Q1210" s="22" t="str">
        <f>CONCATENATE(Tabela1[[#This Row],[cdunidadegestora]]," - ",Tabela1[[#This Row],[nmunidadegestora]])</f>
        <v>410040 - Agência de Desenvolvimento Regional de Chapecó</v>
      </c>
      <c r="R1210" s="22" t="str">
        <f>CONCATENATE(Tabela1[[#This Row],[cdfuncao]]," - ",Tabela1[[#This Row],[nmfuncao]])</f>
        <v>4 - Administração</v>
      </c>
      <c r="S1210" s="23" t="e">
        <f>VLOOKUP(Tabela1[[#This Row],[cdsubacao]],LDO!$B$2:$E$115,4,0)</f>
        <v>#N/A</v>
      </c>
      <c r="T1210" s="23" t="str">
        <f>CONCATENATE(Tabela1[[#This Row],[cdprograma]]," - ",Tabela1[[#This Row],[nmprograma]])</f>
        <v>900 - Gestão Administrativa - Poder Executivo</v>
      </c>
    </row>
    <row r="1211" spans="1:20" x14ac:dyDescent="0.25">
      <c r="A1211">
        <v>410011</v>
      </c>
      <c r="B1211" t="s">
        <v>257</v>
      </c>
      <c r="C1211">
        <v>23</v>
      </c>
      <c r="D1211" t="s">
        <v>258</v>
      </c>
      <c r="E1211">
        <v>640</v>
      </c>
      <c r="F1211" t="s">
        <v>259</v>
      </c>
      <c r="G1211">
        <v>14595</v>
      </c>
      <c r="H1211" t="s">
        <v>1167</v>
      </c>
      <c r="I1211">
        <v>33</v>
      </c>
      <c r="J1211" t="s">
        <v>160</v>
      </c>
      <c r="K1211" s="21">
        <v>0</v>
      </c>
      <c r="L1211" s="21">
        <v>5000</v>
      </c>
      <c r="M1211" s="21">
        <v>0</v>
      </c>
      <c r="N1211" s="21">
        <v>0</v>
      </c>
      <c r="O1211" s="21">
        <v>0</v>
      </c>
      <c r="P1211" s="22" t="e">
        <f>VLOOKUP(Tabela1[[#This Row],[cdsubacao]],LDO!$B$2:$D$115,3,0)</f>
        <v>#N/A</v>
      </c>
      <c r="Q1211" s="22" t="str">
        <f>CONCATENATE(Tabela1[[#This Row],[cdunidadegestora]]," - ",Tabela1[[#This Row],[nmunidadegestora]])</f>
        <v>410011 - Agência de Desenvolvimento do Turismo de Santa Catarina</v>
      </c>
      <c r="R1211" s="22" t="str">
        <f>CONCATENATE(Tabela1[[#This Row],[cdfuncao]]," - ",Tabela1[[#This Row],[nmfuncao]])</f>
        <v>23 - Comércio e Serviços</v>
      </c>
      <c r="S1211" s="23" t="e">
        <f>VLOOKUP(Tabela1[[#This Row],[cdsubacao]],LDO!$B$2:$E$115,4,0)</f>
        <v>#N/A</v>
      </c>
      <c r="T1211" s="23" t="str">
        <f>CONCATENATE(Tabela1[[#This Row],[cdprograma]]," - ",Tabela1[[#This Row],[nmprograma]])</f>
        <v>640 - Desenvolvimento do Turismo Catarinense</v>
      </c>
    </row>
    <row r="1212" spans="1:20" x14ac:dyDescent="0.25">
      <c r="A1212">
        <v>530001</v>
      </c>
      <c r="B1212" t="s">
        <v>178</v>
      </c>
      <c r="C1212">
        <v>26</v>
      </c>
      <c r="D1212" t="s">
        <v>179</v>
      </c>
      <c r="E1212">
        <v>110</v>
      </c>
      <c r="F1212" t="s">
        <v>228</v>
      </c>
      <c r="G1212">
        <v>14438</v>
      </c>
      <c r="H1212" t="s">
        <v>1168</v>
      </c>
      <c r="I1212">
        <v>44</v>
      </c>
      <c r="J1212" t="s">
        <v>219</v>
      </c>
      <c r="K1212" s="21">
        <v>0</v>
      </c>
      <c r="L1212" s="21">
        <v>14500000</v>
      </c>
      <c r="M1212" s="21">
        <v>0</v>
      </c>
      <c r="N1212" s="21">
        <v>0</v>
      </c>
      <c r="O1212" s="21">
        <v>0</v>
      </c>
      <c r="P1212" s="22" t="e">
        <f>VLOOKUP(Tabela1[[#This Row],[cdsubacao]],LDO!$B$2:$D$115,3,0)</f>
        <v>#N/A</v>
      </c>
      <c r="Q1212" s="22" t="str">
        <f>CONCATENATE(Tabela1[[#This Row],[cdunidadegestora]]," - ",Tabela1[[#This Row],[nmunidadegestora]])</f>
        <v>530001 - Secretaria de Estado da Infraestrutura e Mobilidade</v>
      </c>
      <c r="R1212" s="22" t="str">
        <f>CONCATENATE(Tabela1[[#This Row],[cdfuncao]]," - ",Tabela1[[#This Row],[nmfuncao]])</f>
        <v>26 - Transporte</v>
      </c>
      <c r="S1212" s="23" t="e">
        <f>VLOOKUP(Tabela1[[#This Row],[cdsubacao]],LDO!$B$2:$E$115,4,0)</f>
        <v>#N/A</v>
      </c>
      <c r="T1212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213" spans="1:20" x14ac:dyDescent="0.25">
      <c r="A1213">
        <v>530025</v>
      </c>
      <c r="B1213" t="s">
        <v>238</v>
      </c>
      <c r="C1213">
        <v>26</v>
      </c>
      <c r="D1213" t="s">
        <v>179</v>
      </c>
      <c r="E1213">
        <v>100</v>
      </c>
      <c r="F1213" t="s">
        <v>310</v>
      </c>
      <c r="G1213">
        <v>119</v>
      </c>
      <c r="H1213" t="s">
        <v>1169</v>
      </c>
      <c r="I1213">
        <v>44</v>
      </c>
      <c r="J1213" t="s">
        <v>219</v>
      </c>
      <c r="K1213" s="21">
        <v>200000</v>
      </c>
      <c r="L1213" s="21">
        <v>467216.36</v>
      </c>
      <c r="M1213" s="21">
        <v>467216.36</v>
      </c>
      <c r="N1213" s="21">
        <v>467216.36</v>
      </c>
      <c r="O1213" s="21">
        <v>467216.36</v>
      </c>
      <c r="P1213" s="22" t="e">
        <f>VLOOKUP(Tabela1[[#This Row],[cdsubacao]],LDO!$B$2:$D$115,3,0)</f>
        <v>#N/A</v>
      </c>
      <c r="Q1213" s="22" t="str">
        <f>CONCATENATE(Tabela1[[#This Row],[cdunidadegestora]]," - ",Tabela1[[#This Row],[nmunidadegestora]])</f>
        <v>530025 - Departamento Estadual de Infraestrutura</v>
      </c>
      <c r="R1213" s="22" t="str">
        <f>CONCATENATE(Tabela1[[#This Row],[cdfuncao]]," - ",Tabela1[[#This Row],[nmfuncao]])</f>
        <v>26 - Transporte</v>
      </c>
      <c r="S1213" s="23" t="e">
        <f>VLOOKUP(Tabela1[[#This Row],[cdsubacao]],LDO!$B$2:$E$115,4,0)</f>
        <v>#N/A</v>
      </c>
      <c r="T1213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1214" spans="1:20" x14ac:dyDescent="0.25">
      <c r="A1214">
        <v>160097</v>
      </c>
      <c r="B1214" t="s">
        <v>181</v>
      </c>
      <c r="C1214">
        <v>12</v>
      </c>
      <c r="D1214" t="s">
        <v>188</v>
      </c>
      <c r="E1214">
        <v>610</v>
      </c>
      <c r="F1214" t="s">
        <v>189</v>
      </c>
      <c r="G1214">
        <v>14200</v>
      </c>
      <c r="H1214" t="s">
        <v>547</v>
      </c>
      <c r="I1214">
        <v>31</v>
      </c>
      <c r="J1214" t="s">
        <v>165</v>
      </c>
      <c r="K1214" s="21">
        <v>12000000</v>
      </c>
      <c r="L1214" s="21">
        <v>26592405.16</v>
      </c>
      <c r="M1214" s="21">
        <v>26398550.43</v>
      </c>
      <c r="N1214" s="21">
        <v>26398550.43</v>
      </c>
      <c r="O1214" s="21">
        <v>26230195.82</v>
      </c>
      <c r="P1214" s="22" t="e">
        <f>VLOOKUP(Tabela1[[#This Row],[cdsubacao]],LDO!$B$2:$D$115,3,0)</f>
        <v>#N/A</v>
      </c>
      <c r="Q1214" s="22" t="str">
        <f>CONCATENATE(Tabela1[[#This Row],[cdunidadegestora]]," - ",Tabela1[[#This Row],[nmunidadegestora]])</f>
        <v>160097 - Fundo de Melhoria da Polícia Militar</v>
      </c>
      <c r="R1214" s="22" t="str">
        <f>CONCATENATE(Tabela1[[#This Row],[cdfuncao]]," - ",Tabela1[[#This Row],[nmfuncao]])</f>
        <v>12 - Educação</v>
      </c>
      <c r="S1214" s="23" t="e">
        <f>VLOOKUP(Tabela1[[#This Row],[cdsubacao]],LDO!$B$2:$E$115,4,0)</f>
        <v>#N/A</v>
      </c>
      <c r="T1214" s="23" t="str">
        <f>CONCATENATE(Tabela1[[#This Row],[cdprograma]]," - ",Tabela1[[#This Row],[nmprograma]])</f>
        <v>610 - Educação Básica com Qualidade e Equidade</v>
      </c>
    </row>
    <row r="1215" spans="1:20" x14ac:dyDescent="0.25">
      <c r="A1215">
        <v>410060</v>
      </c>
      <c r="B1215" t="s">
        <v>168</v>
      </c>
      <c r="C1215">
        <v>12</v>
      </c>
      <c r="D1215" t="s">
        <v>188</v>
      </c>
      <c r="E1215">
        <v>610</v>
      </c>
      <c r="F1215" t="s">
        <v>189</v>
      </c>
      <c r="G1215">
        <v>12482</v>
      </c>
      <c r="H1215" t="s">
        <v>330</v>
      </c>
      <c r="I1215">
        <v>33</v>
      </c>
      <c r="J1215" t="s">
        <v>160</v>
      </c>
      <c r="K1215" s="21">
        <v>0</v>
      </c>
      <c r="L1215" s="21">
        <v>295046.77</v>
      </c>
      <c r="M1215" s="21">
        <v>295046.77</v>
      </c>
      <c r="N1215" s="21">
        <v>295046.77</v>
      </c>
      <c r="O1215" s="21">
        <v>295046.77</v>
      </c>
      <c r="P1215" s="22" t="e">
        <f>VLOOKUP(Tabela1[[#This Row],[cdsubacao]],LDO!$B$2:$D$115,3,0)</f>
        <v>#N/A</v>
      </c>
      <c r="Q1215" s="22" t="str">
        <f>CONCATENATE(Tabela1[[#This Row],[cdunidadegestora]]," - ",Tabela1[[#This Row],[nmunidadegestora]])</f>
        <v>410060 - Agência de Desenvolvimento Regional de Mafra</v>
      </c>
      <c r="R1215" s="22" t="str">
        <f>CONCATENATE(Tabela1[[#This Row],[cdfuncao]]," - ",Tabela1[[#This Row],[nmfuncao]])</f>
        <v>12 - Educação</v>
      </c>
      <c r="S1215" s="23" t="e">
        <f>VLOOKUP(Tabela1[[#This Row],[cdsubacao]],LDO!$B$2:$E$115,4,0)</f>
        <v>#N/A</v>
      </c>
      <c r="T1215" s="23" t="str">
        <f>CONCATENATE(Tabela1[[#This Row],[cdprograma]]," - ",Tabela1[[#This Row],[nmprograma]])</f>
        <v>610 - Educação Básica com Qualidade e Equidade</v>
      </c>
    </row>
    <row r="1216" spans="1:20" x14ac:dyDescent="0.25">
      <c r="A1216">
        <v>440022</v>
      </c>
      <c r="B1216" t="s">
        <v>412</v>
      </c>
      <c r="C1216">
        <v>20</v>
      </c>
      <c r="D1216" t="s">
        <v>203</v>
      </c>
      <c r="E1216">
        <v>310</v>
      </c>
      <c r="F1216" t="s">
        <v>204</v>
      </c>
      <c r="G1216">
        <v>183</v>
      </c>
      <c r="H1216" t="s">
        <v>1149</v>
      </c>
      <c r="I1216">
        <v>33</v>
      </c>
      <c r="J1216" t="s">
        <v>160</v>
      </c>
      <c r="K1216" s="21">
        <v>15465000</v>
      </c>
      <c r="L1216" s="21">
        <v>13334706.52</v>
      </c>
      <c r="M1216" s="21">
        <v>11245755.6</v>
      </c>
      <c r="N1216" s="21">
        <v>10612197.24</v>
      </c>
      <c r="O1216" s="21">
        <v>10609398.57</v>
      </c>
      <c r="P1216" s="22" t="e">
        <f>VLOOKUP(Tabela1[[#This Row],[cdsubacao]],LDO!$B$2:$D$115,3,0)</f>
        <v>#N/A</v>
      </c>
      <c r="Q1216" s="22" t="str">
        <f>CONCATENATE(Tabela1[[#This Row],[cdunidadegestora]]," - ",Tabela1[[#This Row],[nmunidadegestora]])</f>
        <v>440022 - Companhia Integrada de Desenvolvimento Agrícola de Santa Catarina</v>
      </c>
      <c r="R1216" s="22" t="str">
        <f>CONCATENATE(Tabela1[[#This Row],[cdfuncao]]," - ",Tabela1[[#This Row],[nmfuncao]])</f>
        <v>20 - Agricultura</v>
      </c>
      <c r="S1216" s="23" t="e">
        <f>VLOOKUP(Tabela1[[#This Row],[cdsubacao]],LDO!$B$2:$E$115,4,0)</f>
        <v>#N/A</v>
      </c>
      <c r="T1216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217" spans="1:20" x14ac:dyDescent="0.25">
      <c r="A1217">
        <v>260001</v>
      </c>
      <c r="B1217" t="s">
        <v>232</v>
      </c>
      <c r="C1217">
        <v>8</v>
      </c>
      <c r="D1217" t="s">
        <v>253</v>
      </c>
      <c r="E1217">
        <v>850</v>
      </c>
      <c r="F1217" t="s">
        <v>163</v>
      </c>
      <c r="G1217">
        <v>639</v>
      </c>
      <c r="H1217" t="s">
        <v>879</v>
      </c>
      <c r="I1217">
        <v>31</v>
      </c>
      <c r="J1217" t="s">
        <v>165</v>
      </c>
      <c r="K1217" s="21">
        <v>20321000</v>
      </c>
      <c r="L1217" s="21">
        <v>13909997.24</v>
      </c>
      <c r="M1217" s="21">
        <v>13909997.24</v>
      </c>
      <c r="N1217" s="21">
        <v>13904639.550000001</v>
      </c>
      <c r="O1217" s="21">
        <v>13875037.01</v>
      </c>
      <c r="P1217" s="22" t="e">
        <f>VLOOKUP(Tabela1[[#This Row],[cdsubacao]],LDO!$B$2:$D$115,3,0)</f>
        <v>#N/A</v>
      </c>
      <c r="Q1217" s="22" t="str">
        <f>CONCATENATE(Tabela1[[#This Row],[cdunidadegestora]]," - ",Tabela1[[#This Row],[nmunidadegestora]])</f>
        <v>260001 - Secretaria de Estado de Desenvolvimento Social</v>
      </c>
      <c r="R1217" s="22" t="str">
        <f>CONCATENATE(Tabela1[[#This Row],[cdfuncao]]," - ",Tabela1[[#This Row],[nmfuncao]])</f>
        <v>8 - Assistência Social</v>
      </c>
      <c r="S1217" s="23" t="e">
        <f>VLOOKUP(Tabela1[[#This Row],[cdsubacao]],LDO!$B$2:$E$115,4,0)</f>
        <v>#N/A</v>
      </c>
      <c r="T121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18" spans="1:20" x14ac:dyDescent="0.25">
      <c r="A1218">
        <v>410056</v>
      </c>
      <c r="B1218" t="s">
        <v>223</v>
      </c>
      <c r="C1218">
        <v>12</v>
      </c>
      <c r="D1218" t="s">
        <v>188</v>
      </c>
      <c r="E1218">
        <v>625</v>
      </c>
      <c r="F1218" t="s">
        <v>196</v>
      </c>
      <c r="G1218">
        <v>13823</v>
      </c>
      <c r="H1218" t="s">
        <v>1170</v>
      </c>
      <c r="I1218">
        <v>33</v>
      </c>
      <c r="J1218" t="s">
        <v>160</v>
      </c>
      <c r="K1218" s="21">
        <v>208396</v>
      </c>
      <c r="L1218" s="21">
        <v>15568.1</v>
      </c>
      <c r="M1218" s="21">
        <v>15568.1</v>
      </c>
      <c r="N1218" s="21">
        <v>15568.1</v>
      </c>
      <c r="O1218" s="21">
        <v>15568.1</v>
      </c>
      <c r="P1218" s="22" t="e">
        <f>VLOOKUP(Tabela1[[#This Row],[cdsubacao]],LDO!$B$2:$D$115,3,0)</f>
        <v>#N/A</v>
      </c>
      <c r="Q1218" s="22" t="str">
        <f>CONCATENATE(Tabela1[[#This Row],[cdunidadegestora]]," - ",Tabela1[[#This Row],[nmunidadegestora]])</f>
        <v>410056 - Agência de Desenvolvimento Regional de Criciúma</v>
      </c>
      <c r="R1218" s="22" t="str">
        <f>CONCATENATE(Tabela1[[#This Row],[cdfuncao]]," - ",Tabela1[[#This Row],[nmfuncao]])</f>
        <v>12 - Educação</v>
      </c>
      <c r="S1218" s="23" t="e">
        <f>VLOOKUP(Tabela1[[#This Row],[cdsubacao]],LDO!$B$2:$E$115,4,0)</f>
        <v>#N/A</v>
      </c>
      <c r="T1218" s="23" t="str">
        <f>CONCATENATE(Tabela1[[#This Row],[cdprograma]]," - ",Tabela1[[#This Row],[nmprograma]])</f>
        <v>625 - Valorização dos Profissionais da Educação</v>
      </c>
    </row>
    <row r="1219" spans="1:20" x14ac:dyDescent="0.25">
      <c r="A1219">
        <v>410005</v>
      </c>
      <c r="B1219" t="s">
        <v>338</v>
      </c>
      <c r="C1219">
        <v>24</v>
      </c>
      <c r="D1219" t="s">
        <v>266</v>
      </c>
      <c r="E1219">
        <v>900</v>
      </c>
      <c r="F1219" t="s">
        <v>176</v>
      </c>
      <c r="G1219">
        <v>2193</v>
      </c>
      <c r="H1219" t="s">
        <v>730</v>
      </c>
      <c r="I1219">
        <v>33</v>
      </c>
      <c r="J1219" t="s">
        <v>160</v>
      </c>
      <c r="K1219" s="21">
        <v>5306701</v>
      </c>
      <c r="L1219" s="21">
        <v>2088947.29</v>
      </c>
      <c r="M1219" s="21">
        <v>2088947.29</v>
      </c>
      <c r="N1219" s="21">
        <v>2088947.29</v>
      </c>
      <c r="O1219" s="21">
        <v>2088947.29</v>
      </c>
      <c r="P1219" s="22" t="e">
        <f>VLOOKUP(Tabela1[[#This Row],[cdsubacao]],LDO!$B$2:$D$115,3,0)</f>
        <v>#N/A</v>
      </c>
      <c r="Q1219" s="22" t="str">
        <f>CONCATENATE(Tabela1[[#This Row],[cdunidadegestora]]," - ",Tabela1[[#This Row],[nmunidadegestora]])</f>
        <v>410005 - Secretaria de Estado de Comunicação</v>
      </c>
      <c r="R1219" s="22" t="str">
        <f>CONCATENATE(Tabela1[[#This Row],[cdfuncao]]," - ",Tabela1[[#This Row],[nmfuncao]])</f>
        <v>24 - Comunicações</v>
      </c>
      <c r="S1219" s="23" t="e">
        <f>VLOOKUP(Tabela1[[#This Row],[cdsubacao]],LDO!$B$2:$E$115,4,0)</f>
        <v>#N/A</v>
      </c>
      <c r="T1219" s="23" t="str">
        <f>CONCATENATE(Tabela1[[#This Row],[cdprograma]]," - ",Tabela1[[#This Row],[nmprograma]])</f>
        <v>900 - Gestão Administrativa - Poder Executivo</v>
      </c>
    </row>
    <row r="1220" spans="1:20" x14ac:dyDescent="0.25">
      <c r="A1220">
        <v>410038</v>
      </c>
      <c r="B1220" t="s">
        <v>273</v>
      </c>
      <c r="C1220">
        <v>4</v>
      </c>
      <c r="D1220" t="s">
        <v>169</v>
      </c>
      <c r="E1220">
        <v>850</v>
      </c>
      <c r="F1220" t="s">
        <v>163</v>
      </c>
      <c r="G1220">
        <v>13633</v>
      </c>
      <c r="H1220" t="s">
        <v>1092</v>
      </c>
      <c r="I1220">
        <v>33</v>
      </c>
      <c r="J1220" t="s">
        <v>160</v>
      </c>
      <c r="K1220" s="21">
        <v>55000</v>
      </c>
      <c r="L1220" s="21">
        <v>68307.759999999995</v>
      </c>
      <c r="M1220" s="21">
        <v>68307.759999999995</v>
      </c>
      <c r="N1220" s="21">
        <v>68307.759999999995</v>
      </c>
      <c r="O1220" s="21">
        <v>68307.759999999995</v>
      </c>
      <c r="P1220" s="22" t="e">
        <f>VLOOKUP(Tabela1[[#This Row],[cdsubacao]],LDO!$B$2:$D$115,3,0)</f>
        <v>#N/A</v>
      </c>
      <c r="Q1220" s="22" t="str">
        <f>CONCATENATE(Tabela1[[#This Row],[cdunidadegestora]]," - ",Tabela1[[#This Row],[nmunidadegestora]])</f>
        <v>410038 - Agência de Desenvolvimento Regional de Maravilha</v>
      </c>
      <c r="R1220" s="22" t="str">
        <f>CONCATENATE(Tabela1[[#This Row],[cdfuncao]]," - ",Tabela1[[#This Row],[nmfuncao]])</f>
        <v>4 - Administração</v>
      </c>
      <c r="S1220" s="23" t="e">
        <f>VLOOKUP(Tabela1[[#This Row],[cdsubacao]],LDO!$B$2:$E$115,4,0)</f>
        <v>#N/A</v>
      </c>
      <c r="T122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21" spans="1:20" x14ac:dyDescent="0.25">
      <c r="A1221">
        <v>530025</v>
      </c>
      <c r="B1221" t="s">
        <v>238</v>
      </c>
      <c r="C1221">
        <v>26</v>
      </c>
      <c r="D1221" t="s">
        <v>179</v>
      </c>
      <c r="E1221">
        <v>101</v>
      </c>
      <c r="F1221" t="s">
        <v>254</v>
      </c>
      <c r="G1221">
        <v>1450</v>
      </c>
      <c r="H1221" t="s">
        <v>975</v>
      </c>
      <c r="I1221">
        <v>44</v>
      </c>
      <c r="J1221" t="s">
        <v>219</v>
      </c>
      <c r="K1221" s="21">
        <v>60000000</v>
      </c>
      <c r="L1221" s="21">
        <v>58395133.689999998</v>
      </c>
      <c r="M1221" s="21">
        <v>58395133.689999998</v>
      </c>
      <c r="N1221" s="21">
        <v>58395133.689999998</v>
      </c>
      <c r="O1221" s="21">
        <v>58395133.689999998</v>
      </c>
      <c r="P1221" s="22" t="e">
        <f>VLOOKUP(Tabela1[[#This Row],[cdsubacao]],LDO!$B$2:$D$115,3,0)</f>
        <v>#N/A</v>
      </c>
      <c r="Q1221" s="22" t="str">
        <f>CONCATENATE(Tabela1[[#This Row],[cdunidadegestora]]," - ",Tabela1[[#This Row],[nmunidadegestora]])</f>
        <v>530025 - Departamento Estadual de Infraestrutura</v>
      </c>
      <c r="R1221" s="22" t="str">
        <f>CONCATENATE(Tabela1[[#This Row],[cdfuncao]]," - ",Tabela1[[#This Row],[nmfuncao]])</f>
        <v>26 - Transporte</v>
      </c>
      <c r="S1221" s="23" t="e">
        <f>VLOOKUP(Tabela1[[#This Row],[cdsubacao]],LDO!$B$2:$E$115,4,0)</f>
        <v>#N/A</v>
      </c>
      <c r="T1221" s="23" t="str">
        <f>CONCATENATE(Tabela1[[#This Row],[cdprograma]]," - ",Tabela1[[#This Row],[nmprograma]])</f>
        <v>101 - Acelera Santa Catarina</v>
      </c>
    </row>
    <row r="1222" spans="1:20" x14ac:dyDescent="0.25">
      <c r="A1222">
        <v>450021</v>
      </c>
      <c r="B1222" t="s">
        <v>250</v>
      </c>
      <c r="C1222">
        <v>12</v>
      </c>
      <c r="D1222" t="s">
        <v>188</v>
      </c>
      <c r="E1222">
        <v>900</v>
      </c>
      <c r="F1222" t="s">
        <v>176</v>
      </c>
      <c r="G1222">
        <v>5246</v>
      </c>
      <c r="H1222" t="s">
        <v>1171</v>
      </c>
      <c r="I1222">
        <v>33</v>
      </c>
      <c r="J1222" t="s">
        <v>160</v>
      </c>
      <c r="K1222" s="21">
        <v>3000000</v>
      </c>
      <c r="L1222" s="21">
        <v>859040</v>
      </c>
      <c r="M1222" s="21">
        <v>653224.9</v>
      </c>
      <c r="N1222" s="21">
        <v>593091.68999999994</v>
      </c>
      <c r="O1222" s="21">
        <v>583591.68999999994</v>
      </c>
      <c r="P1222" s="22" t="e">
        <f>VLOOKUP(Tabela1[[#This Row],[cdsubacao]],LDO!$B$2:$D$115,3,0)</f>
        <v>#N/A</v>
      </c>
      <c r="Q1222" s="22" t="str">
        <f>CONCATENATE(Tabela1[[#This Row],[cdunidadegestora]]," - ",Tabela1[[#This Row],[nmunidadegestora]])</f>
        <v>450021 - Fundação Catarinense de Educação Especial</v>
      </c>
      <c r="R1222" s="22" t="str">
        <f>CONCATENATE(Tabela1[[#This Row],[cdfuncao]]," - ",Tabela1[[#This Row],[nmfuncao]])</f>
        <v>12 - Educação</v>
      </c>
      <c r="S1222" s="23" t="e">
        <f>VLOOKUP(Tabela1[[#This Row],[cdsubacao]],LDO!$B$2:$E$115,4,0)</f>
        <v>#N/A</v>
      </c>
      <c r="T1222" s="23" t="str">
        <f>CONCATENATE(Tabela1[[#This Row],[cdprograma]]," - ",Tabela1[[#This Row],[nmprograma]])</f>
        <v>900 - Gestão Administrativa - Poder Executivo</v>
      </c>
    </row>
    <row r="1223" spans="1:20" x14ac:dyDescent="0.25">
      <c r="A1223">
        <v>450001</v>
      </c>
      <c r="B1223" t="s">
        <v>318</v>
      </c>
      <c r="C1223">
        <v>12</v>
      </c>
      <c r="D1223" t="s">
        <v>188</v>
      </c>
      <c r="E1223">
        <v>625</v>
      </c>
      <c r="F1223" t="s">
        <v>196</v>
      </c>
      <c r="G1223">
        <v>8662</v>
      </c>
      <c r="H1223" t="s">
        <v>1011</v>
      </c>
      <c r="I1223">
        <v>33</v>
      </c>
      <c r="J1223" t="s">
        <v>160</v>
      </c>
      <c r="K1223" s="21">
        <v>43363630</v>
      </c>
      <c r="L1223" s="21">
        <v>36903008.869999997</v>
      </c>
      <c r="M1223" s="21">
        <v>36898137.729999997</v>
      </c>
      <c r="N1223" s="21">
        <v>36898137.729999997</v>
      </c>
      <c r="O1223" s="21">
        <v>36032792.5</v>
      </c>
      <c r="P1223" s="22" t="e">
        <f>VLOOKUP(Tabela1[[#This Row],[cdsubacao]],LDO!$B$2:$D$115,3,0)</f>
        <v>#N/A</v>
      </c>
      <c r="Q1223" s="22" t="str">
        <f>CONCATENATE(Tabela1[[#This Row],[cdunidadegestora]]," - ",Tabela1[[#This Row],[nmunidadegestora]])</f>
        <v>450001 - Secretaria de Estado da Educação</v>
      </c>
      <c r="R1223" s="22" t="str">
        <f>CONCATENATE(Tabela1[[#This Row],[cdfuncao]]," - ",Tabela1[[#This Row],[nmfuncao]])</f>
        <v>12 - Educação</v>
      </c>
      <c r="S1223" s="23" t="e">
        <f>VLOOKUP(Tabela1[[#This Row],[cdsubacao]],LDO!$B$2:$E$115,4,0)</f>
        <v>#N/A</v>
      </c>
      <c r="T1223" s="23" t="str">
        <f>CONCATENATE(Tabela1[[#This Row],[cdprograma]]," - ",Tabela1[[#This Row],[nmprograma]])</f>
        <v>625 - Valorização dos Profissionais da Educação</v>
      </c>
    </row>
    <row r="1224" spans="1:20" x14ac:dyDescent="0.25">
      <c r="A1224">
        <v>410042</v>
      </c>
      <c r="B1224" t="s">
        <v>558</v>
      </c>
      <c r="C1224">
        <v>4</v>
      </c>
      <c r="D1224" t="s">
        <v>169</v>
      </c>
      <c r="E1224">
        <v>850</v>
      </c>
      <c r="F1224" t="s">
        <v>163</v>
      </c>
      <c r="G1224">
        <v>13718</v>
      </c>
      <c r="H1224" t="s">
        <v>1172</v>
      </c>
      <c r="I1224">
        <v>33</v>
      </c>
      <c r="J1224" t="s">
        <v>160</v>
      </c>
      <c r="K1224" s="21">
        <v>101991</v>
      </c>
      <c r="L1224" s="21">
        <v>63800.17</v>
      </c>
      <c r="M1224" s="21">
        <v>63800.17</v>
      </c>
      <c r="N1224" s="21">
        <v>63800.17</v>
      </c>
      <c r="O1224" s="21">
        <v>63800.17</v>
      </c>
      <c r="P1224" s="22" t="e">
        <f>VLOOKUP(Tabela1[[#This Row],[cdsubacao]],LDO!$B$2:$D$115,3,0)</f>
        <v>#N/A</v>
      </c>
      <c r="Q1224" s="22" t="str">
        <f>CONCATENATE(Tabela1[[#This Row],[cdunidadegestora]]," - ",Tabela1[[#This Row],[nmunidadegestora]])</f>
        <v>410042 - Agência de Desenvolvimento Regional de Concórdia</v>
      </c>
      <c r="R1224" s="22" t="str">
        <f>CONCATENATE(Tabela1[[#This Row],[cdfuncao]]," - ",Tabela1[[#This Row],[nmfuncao]])</f>
        <v>4 - Administração</v>
      </c>
      <c r="S1224" s="23" t="e">
        <f>VLOOKUP(Tabela1[[#This Row],[cdsubacao]],LDO!$B$2:$E$115,4,0)</f>
        <v>#N/A</v>
      </c>
      <c r="T122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25" spans="1:20" x14ac:dyDescent="0.25">
      <c r="A1225">
        <v>160085</v>
      </c>
      <c r="B1225" t="s">
        <v>314</v>
      </c>
      <c r="C1225">
        <v>6</v>
      </c>
      <c r="D1225" t="s">
        <v>182</v>
      </c>
      <c r="E1225">
        <v>705</v>
      </c>
      <c r="F1225" t="s">
        <v>486</v>
      </c>
      <c r="G1225">
        <v>13115</v>
      </c>
      <c r="H1225" t="s">
        <v>598</v>
      </c>
      <c r="I1225">
        <v>33</v>
      </c>
      <c r="J1225" t="s">
        <v>160</v>
      </c>
      <c r="K1225" s="21">
        <v>990250</v>
      </c>
      <c r="L1225" s="21">
        <v>596528.56000000006</v>
      </c>
      <c r="M1225" s="21">
        <v>541120.76</v>
      </c>
      <c r="N1225" s="21">
        <v>515104.99</v>
      </c>
      <c r="O1225" s="21">
        <v>515104.99</v>
      </c>
      <c r="P1225" s="22" t="e">
        <f>VLOOKUP(Tabela1[[#This Row],[cdsubacao]],LDO!$B$2:$D$115,3,0)</f>
        <v>#N/A</v>
      </c>
      <c r="Q1225" s="22" t="str">
        <f>CONCATENATE(Tabela1[[#This Row],[cdunidadegestora]]," - ",Tabela1[[#This Row],[nmunidadegestora]])</f>
        <v>160085 - Fundo de Melhoria do Corpo de Bombeiros Militar</v>
      </c>
      <c r="R1225" s="22" t="str">
        <f>CONCATENATE(Tabela1[[#This Row],[cdfuncao]]," - ",Tabela1[[#This Row],[nmfuncao]])</f>
        <v>6 - Segurança Pública</v>
      </c>
      <c r="S1225" s="23" t="e">
        <f>VLOOKUP(Tabela1[[#This Row],[cdsubacao]],LDO!$B$2:$E$115,4,0)</f>
        <v>#N/A</v>
      </c>
      <c r="T1225" s="23" t="str">
        <f>CONCATENATE(Tabela1[[#This Row],[cdprograma]]," - ",Tabela1[[#This Row],[nmprograma]])</f>
        <v>705 - Segurança Cidadã</v>
      </c>
    </row>
    <row r="1226" spans="1:20" x14ac:dyDescent="0.25">
      <c r="A1226">
        <v>530001</v>
      </c>
      <c r="B1226" t="s">
        <v>178</v>
      </c>
      <c r="C1226">
        <v>26</v>
      </c>
      <c r="D1226" t="s">
        <v>179</v>
      </c>
      <c r="E1226">
        <v>130</v>
      </c>
      <c r="F1226" t="s">
        <v>208</v>
      </c>
      <c r="G1226">
        <v>14448</v>
      </c>
      <c r="H1226" t="s">
        <v>1173</v>
      </c>
      <c r="I1226">
        <v>44</v>
      </c>
      <c r="J1226" t="s">
        <v>219</v>
      </c>
      <c r="K1226" s="21">
        <v>0</v>
      </c>
      <c r="L1226" s="21">
        <v>2083863.93</v>
      </c>
      <c r="M1226" s="21">
        <v>1228955.8</v>
      </c>
      <c r="N1226" s="21">
        <v>490577.9</v>
      </c>
      <c r="O1226" s="21">
        <v>490577.9</v>
      </c>
      <c r="P1226" s="22" t="e">
        <f>VLOOKUP(Tabela1[[#This Row],[cdsubacao]],LDO!$B$2:$D$115,3,0)</f>
        <v>#N/A</v>
      </c>
      <c r="Q1226" s="22" t="str">
        <f>CONCATENATE(Tabela1[[#This Row],[cdunidadegestora]]," - ",Tabela1[[#This Row],[nmunidadegestora]])</f>
        <v>530001 - Secretaria de Estado da Infraestrutura e Mobilidade</v>
      </c>
      <c r="R1226" s="22" t="str">
        <f>CONCATENATE(Tabela1[[#This Row],[cdfuncao]]," - ",Tabela1[[#This Row],[nmfuncao]])</f>
        <v>26 - Transporte</v>
      </c>
      <c r="S1226" s="23" t="e">
        <f>VLOOKUP(Tabela1[[#This Row],[cdsubacao]],LDO!$B$2:$E$115,4,0)</f>
        <v>#N/A</v>
      </c>
      <c r="T1226" s="23" t="str">
        <f>CONCATENATE(Tabela1[[#This Row],[cdprograma]]," - ",Tabela1[[#This Row],[nmprograma]])</f>
        <v>130 - Conservação e Segurança Rodoviária</v>
      </c>
    </row>
    <row r="1227" spans="1:20" x14ac:dyDescent="0.25">
      <c r="A1227">
        <v>410048</v>
      </c>
      <c r="B1227" t="s">
        <v>187</v>
      </c>
      <c r="C1227">
        <v>4</v>
      </c>
      <c r="D1227" t="s">
        <v>169</v>
      </c>
      <c r="E1227">
        <v>900</v>
      </c>
      <c r="F1227" t="s">
        <v>176</v>
      </c>
      <c r="G1227">
        <v>13845</v>
      </c>
      <c r="H1227" t="s">
        <v>1174</v>
      </c>
      <c r="I1227">
        <v>33</v>
      </c>
      <c r="J1227" t="s">
        <v>160</v>
      </c>
      <c r="K1227" s="21">
        <v>608130</v>
      </c>
      <c r="L1227" s="21">
        <v>146590.78</v>
      </c>
      <c r="M1227" s="21">
        <v>146590.78</v>
      </c>
      <c r="N1227" s="21">
        <v>146590.78</v>
      </c>
      <c r="O1227" s="21">
        <v>146590.78</v>
      </c>
      <c r="P1227" s="22" t="e">
        <f>VLOOKUP(Tabela1[[#This Row],[cdsubacao]],LDO!$B$2:$D$115,3,0)</f>
        <v>#N/A</v>
      </c>
      <c r="Q1227" s="22" t="str">
        <f>CONCATENATE(Tabela1[[#This Row],[cdunidadegestora]]," - ",Tabela1[[#This Row],[nmunidadegestora]])</f>
        <v>410048 - Agência de Desenvolvimento Regional de Rio do Sul</v>
      </c>
      <c r="R1227" s="22" t="str">
        <f>CONCATENATE(Tabela1[[#This Row],[cdfuncao]]," - ",Tabela1[[#This Row],[nmfuncao]])</f>
        <v>4 - Administração</v>
      </c>
      <c r="S1227" s="23" t="e">
        <f>VLOOKUP(Tabela1[[#This Row],[cdsubacao]],LDO!$B$2:$E$115,4,0)</f>
        <v>#N/A</v>
      </c>
      <c r="T1227" s="23" t="str">
        <f>CONCATENATE(Tabela1[[#This Row],[cdprograma]]," - ",Tabela1[[#This Row],[nmprograma]])</f>
        <v>900 - Gestão Administrativa - Poder Executivo</v>
      </c>
    </row>
    <row r="1228" spans="1:20" x14ac:dyDescent="0.25">
      <c r="A1228">
        <v>550091</v>
      </c>
      <c r="B1228" t="s">
        <v>513</v>
      </c>
      <c r="C1228">
        <v>18</v>
      </c>
      <c r="D1228" t="s">
        <v>192</v>
      </c>
      <c r="E1228">
        <v>730</v>
      </c>
      <c r="F1228" t="s">
        <v>315</v>
      </c>
      <c r="G1228">
        <v>12480</v>
      </c>
      <c r="H1228" t="s">
        <v>316</v>
      </c>
      <c r="I1228">
        <v>33</v>
      </c>
      <c r="J1228" t="s">
        <v>160</v>
      </c>
      <c r="K1228" s="21">
        <v>1700000</v>
      </c>
      <c r="L1228" s="21">
        <v>3393875.88</v>
      </c>
      <c r="M1228" s="21">
        <v>863663.87</v>
      </c>
      <c r="N1228" s="21">
        <v>596666.4</v>
      </c>
      <c r="O1228" s="21">
        <v>596666.4</v>
      </c>
      <c r="P1228" s="22" t="e">
        <f>VLOOKUP(Tabela1[[#This Row],[cdsubacao]],LDO!$B$2:$D$115,3,0)</f>
        <v>#N/A</v>
      </c>
      <c r="Q1228" s="22" t="str">
        <f>CONCATENATE(Tabela1[[#This Row],[cdunidadegestora]]," - ",Tabela1[[#This Row],[nmunidadegestora]])</f>
        <v>550091 - Fundo Estadual de Defesa Civil</v>
      </c>
      <c r="R1228" s="22" t="str">
        <f>CONCATENATE(Tabela1[[#This Row],[cdfuncao]]," - ",Tabela1[[#This Row],[nmfuncao]])</f>
        <v>18 - Gestão Ambiental</v>
      </c>
      <c r="S1228" s="23" t="e">
        <f>VLOOKUP(Tabela1[[#This Row],[cdsubacao]],LDO!$B$2:$E$115,4,0)</f>
        <v>#N/A</v>
      </c>
      <c r="T1228" s="23" t="str">
        <f>CONCATENATE(Tabela1[[#This Row],[cdprograma]]," - ",Tabela1[[#This Row],[nmprograma]])</f>
        <v>730 - Gestão de Riscos</v>
      </c>
    </row>
    <row r="1229" spans="1:20" x14ac:dyDescent="0.25">
      <c r="A1229">
        <v>410044</v>
      </c>
      <c r="B1229" t="s">
        <v>271</v>
      </c>
      <c r="C1229">
        <v>12</v>
      </c>
      <c r="D1229" t="s">
        <v>188</v>
      </c>
      <c r="E1229">
        <v>610</v>
      </c>
      <c r="F1229" t="s">
        <v>189</v>
      </c>
      <c r="G1229">
        <v>13768</v>
      </c>
      <c r="H1229" t="s">
        <v>653</v>
      </c>
      <c r="I1229">
        <v>33</v>
      </c>
      <c r="J1229" t="s">
        <v>160</v>
      </c>
      <c r="K1229" s="21">
        <v>426933</v>
      </c>
      <c r="L1229" s="21">
        <v>23005.27</v>
      </c>
      <c r="M1229" s="21">
        <v>23005.27</v>
      </c>
      <c r="N1229" s="21">
        <v>23005.27</v>
      </c>
      <c r="O1229" s="21">
        <v>23005.27</v>
      </c>
      <c r="P1229" s="22" t="e">
        <f>VLOOKUP(Tabela1[[#This Row],[cdsubacao]],LDO!$B$2:$D$115,3,0)</f>
        <v>#N/A</v>
      </c>
      <c r="Q1229" s="22" t="str">
        <f>CONCATENATE(Tabela1[[#This Row],[cdunidadegestora]]," - ",Tabela1[[#This Row],[nmunidadegestora]])</f>
        <v>410044 - Agência de Desenvolvimento Regional de Campos Novos</v>
      </c>
      <c r="R1229" s="22" t="str">
        <f>CONCATENATE(Tabela1[[#This Row],[cdfuncao]]," - ",Tabela1[[#This Row],[nmfuncao]])</f>
        <v>12 - Educação</v>
      </c>
      <c r="S1229" s="23" t="e">
        <f>VLOOKUP(Tabela1[[#This Row],[cdsubacao]],LDO!$B$2:$E$115,4,0)</f>
        <v>#N/A</v>
      </c>
      <c r="T1229" s="23" t="str">
        <f>CONCATENATE(Tabela1[[#This Row],[cdprograma]]," - ",Tabela1[[#This Row],[nmprograma]])</f>
        <v>610 - Educação Básica com Qualidade e Equidade</v>
      </c>
    </row>
    <row r="1230" spans="1:20" x14ac:dyDescent="0.25">
      <c r="A1230">
        <v>470076</v>
      </c>
      <c r="B1230" t="s">
        <v>240</v>
      </c>
      <c r="C1230">
        <v>9</v>
      </c>
      <c r="D1230" t="s">
        <v>162</v>
      </c>
      <c r="E1230">
        <v>860</v>
      </c>
      <c r="F1230" t="s">
        <v>241</v>
      </c>
      <c r="G1230">
        <v>9342</v>
      </c>
      <c r="H1230" t="s">
        <v>1175</v>
      </c>
      <c r="I1230">
        <v>31</v>
      </c>
      <c r="J1230" t="s">
        <v>165</v>
      </c>
      <c r="K1230" s="21">
        <v>230585000</v>
      </c>
      <c r="L1230" s="21">
        <v>51747433.409999996</v>
      </c>
      <c r="M1230" s="21">
        <v>0</v>
      </c>
      <c r="N1230" s="21">
        <v>0</v>
      </c>
      <c r="O1230" s="21">
        <v>0</v>
      </c>
      <c r="P1230" s="22" t="e">
        <f>VLOOKUP(Tabela1[[#This Row],[cdsubacao]],LDO!$B$2:$D$115,3,0)</f>
        <v>#N/A</v>
      </c>
      <c r="Q1230" s="22" t="str">
        <f>CONCATENATE(Tabela1[[#This Row],[cdunidadegestora]]," - ",Tabela1[[#This Row],[nmunidadegestora]])</f>
        <v>470076 - Fundo Financeiro</v>
      </c>
      <c r="R1230" s="22" t="str">
        <f>CONCATENATE(Tabela1[[#This Row],[cdfuncao]]," - ",Tabela1[[#This Row],[nmfuncao]])</f>
        <v>9 - Previdência Social</v>
      </c>
      <c r="S1230" s="23" t="e">
        <f>VLOOKUP(Tabela1[[#This Row],[cdsubacao]],LDO!$B$2:$E$115,4,0)</f>
        <v>#N/A</v>
      </c>
      <c r="T1230" s="23" t="str">
        <f>CONCATENATE(Tabela1[[#This Row],[cdprograma]]," - ",Tabela1[[#This Row],[nmprograma]])</f>
        <v>860 - Gestão Previdenciária</v>
      </c>
    </row>
    <row r="1231" spans="1:20" x14ac:dyDescent="0.25">
      <c r="A1231">
        <v>530025</v>
      </c>
      <c r="B1231" t="s">
        <v>238</v>
      </c>
      <c r="C1231">
        <v>26</v>
      </c>
      <c r="D1231" t="s">
        <v>179</v>
      </c>
      <c r="E1231">
        <v>110</v>
      </c>
      <c r="F1231" t="s">
        <v>1430</v>
      </c>
      <c r="G1231">
        <v>910</v>
      </c>
      <c r="H1231" t="s">
        <v>1176</v>
      </c>
      <c r="I1231">
        <v>44</v>
      </c>
      <c r="J1231" t="s">
        <v>219</v>
      </c>
      <c r="K1231" s="21">
        <v>11000000</v>
      </c>
      <c r="L1231" s="21">
        <v>0</v>
      </c>
      <c r="M1231" s="21">
        <v>0</v>
      </c>
      <c r="N1231" s="21">
        <v>0</v>
      </c>
      <c r="O1231" s="21">
        <v>0</v>
      </c>
      <c r="P1231" s="22" t="str">
        <f>VLOOKUP(Tabela1[[#This Row],[cdsubacao]],LDO!$B$2:$D$115,3,0)</f>
        <v>LDO</v>
      </c>
      <c r="Q1231" s="22" t="str">
        <f>CONCATENATE(Tabela1[[#This Row],[cdunidadegestora]]," - ",Tabela1[[#This Row],[nmunidadegestora]])</f>
        <v>530025 - Departamento Estadual de Infraestrutura</v>
      </c>
      <c r="R1231" s="22" t="str">
        <f>CONCATENATE(Tabela1[[#This Row],[cdfuncao]]," - ",Tabela1[[#This Row],[nmfuncao]])</f>
        <v>26 - Transporte</v>
      </c>
      <c r="S1231" s="23" t="str">
        <f>VLOOKUP(Tabela1[[#This Row],[cdsubacao]],LDO!$B$2:$E$115,4,0)</f>
        <v>910 - Pavimentação da SC-290, trecho Praia Grande - Divisa SC/RS - BID-VI</v>
      </c>
      <c r="T1231" s="23" t="str">
        <f>CONCATENATE(Tabela1[[#This Row],[cdprograma]]," - ",Tabela1[[#This Row],[nmprograma]])</f>
        <v>110 - Construção de Rodovias</v>
      </c>
    </row>
    <row r="1232" spans="1:20" x14ac:dyDescent="0.25">
      <c r="A1232">
        <v>440001</v>
      </c>
      <c r="B1232" t="s">
        <v>481</v>
      </c>
      <c r="C1232">
        <v>20</v>
      </c>
      <c r="D1232" t="s">
        <v>203</v>
      </c>
      <c r="E1232">
        <v>300</v>
      </c>
      <c r="F1232" t="s">
        <v>247</v>
      </c>
      <c r="G1232">
        <v>11394</v>
      </c>
      <c r="H1232" t="s">
        <v>758</v>
      </c>
      <c r="I1232">
        <v>44</v>
      </c>
      <c r="J1232" t="s">
        <v>219</v>
      </c>
      <c r="K1232" s="21">
        <v>0</v>
      </c>
      <c r="L1232" s="21">
        <v>359782.15</v>
      </c>
      <c r="M1232" s="21">
        <v>125000</v>
      </c>
      <c r="N1232" s="21">
        <v>125000</v>
      </c>
      <c r="O1232" s="21">
        <v>125000</v>
      </c>
      <c r="P1232" s="22" t="e">
        <f>VLOOKUP(Tabela1[[#This Row],[cdsubacao]],LDO!$B$2:$D$115,3,0)</f>
        <v>#N/A</v>
      </c>
      <c r="Q1232" s="22" t="str">
        <f>CONCATENATE(Tabela1[[#This Row],[cdunidadegestora]]," - ",Tabela1[[#This Row],[nmunidadegestora]])</f>
        <v>440001 - Secretaria de Estado da Agricultura, Pesca e Desenvolvimento Rural</v>
      </c>
      <c r="R1232" s="22" t="str">
        <f>CONCATENATE(Tabela1[[#This Row],[cdfuncao]]," - ",Tabela1[[#This Row],[nmfuncao]])</f>
        <v>20 - Agricultura</v>
      </c>
      <c r="S1232" s="23" t="e">
        <f>VLOOKUP(Tabela1[[#This Row],[cdsubacao]],LDO!$B$2:$E$115,4,0)</f>
        <v>#N/A</v>
      </c>
      <c r="T1232" s="23" t="str">
        <f>CONCATENATE(Tabela1[[#This Row],[cdprograma]]," - ",Tabela1[[#This Row],[nmprograma]])</f>
        <v>300 - Qualidade de Vida no Campo e na Cidade</v>
      </c>
    </row>
    <row r="1233" spans="1:20" x14ac:dyDescent="0.25">
      <c r="A1233">
        <v>470091</v>
      </c>
      <c r="B1233" t="s">
        <v>289</v>
      </c>
      <c r="C1233">
        <v>4</v>
      </c>
      <c r="D1233" t="s">
        <v>169</v>
      </c>
      <c r="E1233">
        <v>900</v>
      </c>
      <c r="F1233" t="s">
        <v>176</v>
      </c>
      <c r="G1233">
        <v>2847</v>
      </c>
      <c r="H1233" t="s">
        <v>1015</v>
      </c>
      <c r="I1233">
        <v>44</v>
      </c>
      <c r="J1233" t="s">
        <v>219</v>
      </c>
      <c r="K1233" s="21">
        <v>0</v>
      </c>
      <c r="L1233" s="21">
        <v>1451520</v>
      </c>
      <c r="M1233" s="21">
        <v>1451520</v>
      </c>
      <c r="N1233" s="21">
        <v>1451520</v>
      </c>
      <c r="O1233" s="21">
        <v>1451520</v>
      </c>
      <c r="P1233" s="22" t="e">
        <f>VLOOKUP(Tabela1[[#This Row],[cdsubacao]],LDO!$B$2:$D$115,3,0)</f>
        <v>#N/A</v>
      </c>
      <c r="Q1233" s="22" t="str">
        <f>CONCATENATE(Tabela1[[#This Row],[cdunidadegestora]]," - ",Tabela1[[#This Row],[nmunidadegestora]])</f>
        <v>470091 - Fundo de Materiais, Publicações e Impressos Oficiais</v>
      </c>
      <c r="R1233" s="22" t="str">
        <f>CONCATENATE(Tabela1[[#This Row],[cdfuncao]]," - ",Tabela1[[#This Row],[nmfuncao]])</f>
        <v>4 - Administração</v>
      </c>
      <c r="S1233" s="23" t="e">
        <f>VLOOKUP(Tabela1[[#This Row],[cdsubacao]],LDO!$B$2:$E$115,4,0)</f>
        <v>#N/A</v>
      </c>
      <c r="T1233" s="23" t="str">
        <f>CONCATENATE(Tabela1[[#This Row],[cdprograma]]," - ",Tabela1[[#This Row],[nmprograma]])</f>
        <v>900 - Gestão Administrativa - Poder Executivo</v>
      </c>
    </row>
    <row r="1234" spans="1:20" x14ac:dyDescent="0.25">
      <c r="A1234">
        <v>410058</v>
      </c>
      <c r="B1234" t="s">
        <v>243</v>
      </c>
      <c r="C1234">
        <v>10</v>
      </c>
      <c r="D1234" t="s">
        <v>158</v>
      </c>
      <c r="E1234">
        <v>400</v>
      </c>
      <c r="F1234" t="s">
        <v>166</v>
      </c>
      <c r="G1234">
        <v>11481</v>
      </c>
      <c r="H1234" t="s">
        <v>186</v>
      </c>
      <c r="I1234">
        <v>33</v>
      </c>
      <c r="J1234" t="s">
        <v>160</v>
      </c>
      <c r="K1234" s="21">
        <v>0</v>
      </c>
      <c r="L1234" s="21">
        <v>27571.51</v>
      </c>
      <c r="M1234" s="21">
        <v>27571.51</v>
      </c>
      <c r="N1234" s="21">
        <v>27571.51</v>
      </c>
      <c r="O1234" s="21">
        <v>27571.51</v>
      </c>
      <c r="P1234" s="22" t="e">
        <f>VLOOKUP(Tabela1[[#This Row],[cdsubacao]],LDO!$B$2:$D$115,3,0)</f>
        <v>#N/A</v>
      </c>
      <c r="Q1234" s="22" t="str">
        <f>CONCATENATE(Tabela1[[#This Row],[cdunidadegestora]]," - ",Tabela1[[#This Row],[nmunidadegestora]])</f>
        <v>410058 - Agência de Desenvolvimento Regional de Joinville</v>
      </c>
      <c r="R1234" s="22" t="str">
        <f>CONCATENATE(Tabela1[[#This Row],[cdfuncao]]," - ",Tabela1[[#This Row],[nmfuncao]])</f>
        <v>10 - Saúde</v>
      </c>
      <c r="S1234" s="23" t="e">
        <f>VLOOKUP(Tabela1[[#This Row],[cdsubacao]],LDO!$B$2:$E$115,4,0)</f>
        <v>#N/A</v>
      </c>
      <c r="T1234" s="23" t="str">
        <f>CONCATENATE(Tabela1[[#This Row],[cdprograma]]," - ",Tabela1[[#This Row],[nmprograma]])</f>
        <v>400 - Gestão do SUS</v>
      </c>
    </row>
    <row r="1235" spans="1:20" x14ac:dyDescent="0.25">
      <c r="A1235">
        <v>410047</v>
      </c>
      <c r="B1235" t="s">
        <v>269</v>
      </c>
      <c r="C1235">
        <v>12</v>
      </c>
      <c r="D1235" t="s">
        <v>188</v>
      </c>
      <c r="E1235">
        <v>610</v>
      </c>
      <c r="F1235" t="s">
        <v>189</v>
      </c>
      <c r="G1235">
        <v>13834</v>
      </c>
      <c r="H1235" t="s">
        <v>1177</v>
      </c>
      <c r="I1235">
        <v>33</v>
      </c>
      <c r="J1235" t="s">
        <v>160</v>
      </c>
      <c r="K1235" s="21">
        <v>1008688</v>
      </c>
      <c r="L1235" s="21">
        <v>0</v>
      </c>
      <c r="M1235" s="21">
        <v>0</v>
      </c>
      <c r="N1235" s="21">
        <v>0</v>
      </c>
      <c r="O1235" s="21">
        <v>0</v>
      </c>
      <c r="P1235" s="22" t="e">
        <f>VLOOKUP(Tabela1[[#This Row],[cdsubacao]],LDO!$B$2:$D$115,3,0)</f>
        <v>#N/A</v>
      </c>
      <c r="Q1235" s="22" t="str">
        <f>CONCATENATE(Tabela1[[#This Row],[cdunidadegestora]]," - ",Tabela1[[#This Row],[nmunidadegestora]])</f>
        <v>410047 - Agência de Desenvolvimento Regional de Curitibanos</v>
      </c>
      <c r="R1235" s="22" t="str">
        <f>CONCATENATE(Tabela1[[#This Row],[cdfuncao]]," - ",Tabela1[[#This Row],[nmfuncao]])</f>
        <v>12 - Educação</v>
      </c>
      <c r="S1235" s="23" t="e">
        <f>VLOOKUP(Tabela1[[#This Row],[cdsubacao]],LDO!$B$2:$E$115,4,0)</f>
        <v>#N/A</v>
      </c>
      <c r="T1235" s="23" t="str">
        <f>CONCATENATE(Tabela1[[#This Row],[cdprograma]]," - ",Tabela1[[#This Row],[nmprograma]])</f>
        <v>610 - Educação Básica com Qualidade e Equidade</v>
      </c>
    </row>
    <row r="1236" spans="1:20" x14ac:dyDescent="0.25">
      <c r="A1236">
        <v>230023</v>
      </c>
      <c r="B1236" t="s">
        <v>439</v>
      </c>
      <c r="C1236">
        <v>23</v>
      </c>
      <c r="D1236" t="s">
        <v>258</v>
      </c>
      <c r="E1236">
        <v>850</v>
      </c>
      <c r="F1236" t="s">
        <v>163</v>
      </c>
      <c r="G1236">
        <v>896</v>
      </c>
      <c r="H1236" t="s">
        <v>970</v>
      </c>
      <c r="I1236">
        <v>33</v>
      </c>
      <c r="J1236" t="s">
        <v>160</v>
      </c>
      <c r="K1236" s="21">
        <v>290000</v>
      </c>
      <c r="L1236" s="21">
        <v>267040.40999999997</v>
      </c>
      <c r="M1236" s="21">
        <v>265593.26</v>
      </c>
      <c r="N1236" s="21">
        <v>240444.34</v>
      </c>
      <c r="O1236" s="21">
        <v>240444.34</v>
      </c>
      <c r="P1236" s="22" t="e">
        <f>VLOOKUP(Tabela1[[#This Row],[cdsubacao]],LDO!$B$2:$D$115,3,0)</f>
        <v>#N/A</v>
      </c>
      <c r="Q1236" s="22" t="str">
        <f>CONCATENATE(Tabela1[[#This Row],[cdunidadegestora]]," - ",Tabela1[[#This Row],[nmunidadegestora]])</f>
        <v>230023 - Santa Catarina Turismo S.A.</v>
      </c>
      <c r="R1236" s="22" t="str">
        <f>CONCATENATE(Tabela1[[#This Row],[cdfuncao]]," - ",Tabela1[[#This Row],[nmfuncao]])</f>
        <v>23 - Comércio e Serviços</v>
      </c>
      <c r="S1236" s="23" t="e">
        <f>VLOOKUP(Tabela1[[#This Row],[cdsubacao]],LDO!$B$2:$E$115,4,0)</f>
        <v>#N/A</v>
      </c>
      <c r="T123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37" spans="1:20" x14ac:dyDescent="0.25">
      <c r="A1237">
        <v>230023</v>
      </c>
      <c r="B1237" t="s">
        <v>439</v>
      </c>
      <c r="C1237">
        <v>23</v>
      </c>
      <c r="D1237" t="s">
        <v>258</v>
      </c>
      <c r="E1237">
        <v>640</v>
      </c>
      <c r="F1237" t="s">
        <v>259</v>
      </c>
      <c r="G1237">
        <v>11529</v>
      </c>
      <c r="H1237" t="s">
        <v>1178</v>
      </c>
      <c r="I1237">
        <v>33</v>
      </c>
      <c r="J1237" t="s">
        <v>160</v>
      </c>
      <c r="K1237" s="21">
        <v>61000</v>
      </c>
      <c r="L1237" s="21">
        <v>3968</v>
      </c>
      <c r="M1237" s="21">
        <v>3968</v>
      </c>
      <c r="N1237" s="21">
        <v>3968</v>
      </c>
      <c r="O1237" s="21">
        <v>3968</v>
      </c>
      <c r="P1237" s="22" t="e">
        <f>VLOOKUP(Tabela1[[#This Row],[cdsubacao]],LDO!$B$2:$D$115,3,0)</f>
        <v>#N/A</v>
      </c>
      <c r="Q1237" s="22" t="str">
        <f>CONCATENATE(Tabela1[[#This Row],[cdunidadegestora]]," - ",Tabela1[[#This Row],[nmunidadegestora]])</f>
        <v>230023 - Santa Catarina Turismo S.A.</v>
      </c>
      <c r="R1237" s="22" t="str">
        <f>CONCATENATE(Tabela1[[#This Row],[cdfuncao]]," - ",Tabela1[[#This Row],[nmfuncao]])</f>
        <v>23 - Comércio e Serviços</v>
      </c>
      <c r="S1237" s="23" t="e">
        <f>VLOOKUP(Tabela1[[#This Row],[cdsubacao]],LDO!$B$2:$E$115,4,0)</f>
        <v>#N/A</v>
      </c>
      <c r="T1237" s="23" t="str">
        <f>CONCATENATE(Tabela1[[#This Row],[cdprograma]]," - ",Tabela1[[#This Row],[nmprograma]])</f>
        <v>640 - Desenvolvimento do Turismo Catarinense</v>
      </c>
    </row>
    <row r="1238" spans="1:20" x14ac:dyDescent="0.25">
      <c r="A1238">
        <v>410047</v>
      </c>
      <c r="B1238" t="s">
        <v>269</v>
      </c>
      <c r="C1238">
        <v>12</v>
      </c>
      <c r="D1238" t="s">
        <v>188</v>
      </c>
      <c r="E1238">
        <v>610</v>
      </c>
      <c r="F1238" t="s">
        <v>189</v>
      </c>
      <c r="G1238">
        <v>13832</v>
      </c>
      <c r="H1238" t="s">
        <v>855</v>
      </c>
      <c r="I1238">
        <v>44</v>
      </c>
      <c r="J1238" t="s">
        <v>219</v>
      </c>
      <c r="K1238" s="21">
        <v>29926</v>
      </c>
      <c r="L1238" s="21">
        <v>0</v>
      </c>
      <c r="M1238" s="21">
        <v>0</v>
      </c>
      <c r="N1238" s="21">
        <v>0</v>
      </c>
      <c r="O1238" s="21">
        <v>0</v>
      </c>
      <c r="P1238" s="22" t="e">
        <f>VLOOKUP(Tabela1[[#This Row],[cdsubacao]],LDO!$B$2:$D$115,3,0)</f>
        <v>#N/A</v>
      </c>
      <c r="Q1238" s="22" t="str">
        <f>CONCATENATE(Tabela1[[#This Row],[cdunidadegestora]]," - ",Tabela1[[#This Row],[nmunidadegestora]])</f>
        <v>410047 - Agência de Desenvolvimento Regional de Curitibanos</v>
      </c>
      <c r="R1238" s="22" t="str">
        <f>CONCATENATE(Tabela1[[#This Row],[cdfuncao]]," - ",Tabela1[[#This Row],[nmfuncao]])</f>
        <v>12 - Educação</v>
      </c>
      <c r="S1238" s="23" t="e">
        <f>VLOOKUP(Tabela1[[#This Row],[cdsubacao]],LDO!$B$2:$E$115,4,0)</f>
        <v>#N/A</v>
      </c>
      <c r="T1238" s="23" t="str">
        <f>CONCATENATE(Tabela1[[#This Row],[cdprograma]]," - ",Tabela1[[#This Row],[nmprograma]])</f>
        <v>610 - Educação Básica com Qualidade e Equidade</v>
      </c>
    </row>
    <row r="1239" spans="1:20" x14ac:dyDescent="0.25">
      <c r="A1239">
        <v>410059</v>
      </c>
      <c r="B1239" t="s">
        <v>408</v>
      </c>
      <c r="C1239">
        <v>12</v>
      </c>
      <c r="D1239" t="s">
        <v>188</v>
      </c>
      <c r="E1239">
        <v>625</v>
      </c>
      <c r="F1239" t="s">
        <v>196</v>
      </c>
      <c r="G1239">
        <v>13962</v>
      </c>
      <c r="H1239" t="s">
        <v>1179</v>
      </c>
      <c r="I1239">
        <v>33</v>
      </c>
      <c r="J1239" t="s">
        <v>160</v>
      </c>
      <c r="K1239" s="21">
        <v>125329</v>
      </c>
      <c r="L1239" s="21">
        <v>0</v>
      </c>
      <c r="M1239" s="21">
        <v>0</v>
      </c>
      <c r="N1239" s="21">
        <v>0</v>
      </c>
      <c r="O1239" s="21">
        <v>0</v>
      </c>
      <c r="P1239" s="22" t="e">
        <f>VLOOKUP(Tabela1[[#This Row],[cdsubacao]],LDO!$B$2:$D$115,3,0)</f>
        <v>#N/A</v>
      </c>
      <c r="Q1239" s="22" t="str">
        <f>CONCATENATE(Tabela1[[#This Row],[cdunidadegestora]]," - ",Tabela1[[#This Row],[nmunidadegestora]])</f>
        <v>410059 - Agência de Desenvolvimento Regional de Jaraguá do Sul</v>
      </c>
      <c r="R1239" s="22" t="str">
        <f>CONCATENATE(Tabela1[[#This Row],[cdfuncao]]," - ",Tabela1[[#This Row],[nmfuncao]])</f>
        <v>12 - Educação</v>
      </c>
      <c r="S1239" s="23" t="e">
        <f>VLOOKUP(Tabela1[[#This Row],[cdsubacao]],LDO!$B$2:$E$115,4,0)</f>
        <v>#N/A</v>
      </c>
      <c r="T1239" s="23" t="str">
        <f>CONCATENATE(Tabela1[[#This Row],[cdprograma]]," - ",Tabela1[[#This Row],[nmprograma]])</f>
        <v>625 - Valorização dos Profissionais da Educação</v>
      </c>
    </row>
    <row r="1240" spans="1:20" x14ac:dyDescent="0.25">
      <c r="A1240">
        <v>530023</v>
      </c>
      <c r="B1240" t="s">
        <v>198</v>
      </c>
      <c r="C1240">
        <v>26</v>
      </c>
      <c r="D1240" t="s">
        <v>179</v>
      </c>
      <c r="E1240">
        <v>115</v>
      </c>
      <c r="F1240" t="s">
        <v>275</v>
      </c>
      <c r="G1240">
        <v>4953</v>
      </c>
      <c r="H1240" t="s">
        <v>1159</v>
      </c>
      <c r="I1240">
        <v>44</v>
      </c>
      <c r="J1240" t="s">
        <v>219</v>
      </c>
      <c r="K1240" s="21">
        <v>85000</v>
      </c>
      <c r="L1240" s="21">
        <v>0</v>
      </c>
      <c r="M1240" s="21">
        <v>0</v>
      </c>
      <c r="N1240" s="21">
        <v>0</v>
      </c>
      <c r="O1240" s="21">
        <v>0</v>
      </c>
      <c r="P1240" s="22" t="e">
        <f>VLOOKUP(Tabela1[[#This Row],[cdsubacao]],LDO!$B$2:$D$115,3,0)</f>
        <v>#N/A</v>
      </c>
      <c r="Q1240" s="22" t="str">
        <f>CONCATENATE(Tabela1[[#This Row],[cdunidadegestora]]," - ",Tabela1[[#This Row],[nmunidadegestora]])</f>
        <v>530023 - Departamento de Transportes e Terminais</v>
      </c>
      <c r="R1240" s="22" t="str">
        <f>CONCATENATE(Tabela1[[#This Row],[cdfuncao]]," - ",Tabela1[[#This Row],[nmfuncao]])</f>
        <v>26 - Transporte</v>
      </c>
      <c r="S1240" s="23" t="e">
        <f>VLOOKUP(Tabela1[[#This Row],[cdsubacao]],LDO!$B$2:$E$115,4,0)</f>
        <v>#N/A</v>
      </c>
      <c r="T1240" s="23" t="str">
        <f>CONCATENATE(Tabela1[[#This Row],[cdprograma]]," - ",Tabela1[[#This Row],[nmprograma]])</f>
        <v>115 - Gestão do Sistema de Transporte Intermunicipal de Pessoas</v>
      </c>
    </row>
    <row r="1241" spans="1:20" x14ac:dyDescent="0.25">
      <c r="A1241">
        <v>530025</v>
      </c>
      <c r="B1241" t="s">
        <v>238</v>
      </c>
      <c r="C1241">
        <v>26</v>
      </c>
      <c r="D1241" t="s">
        <v>179</v>
      </c>
      <c r="E1241">
        <v>900</v>
      </c>
      <c r="F1241" t="s">
        <v>176</v>
      </c>
      <c r="G1241">
        <v>24</v>
      </c>
      <c r="H1241" t="s">
        <v>618</v>
      </c>
      <c r="I1241">
        <v>44</v>
      </c>
      <c r="J1241" t="s">
        <v>219</v>
      </c>
      <c r="K1241" s="21">
        <v>580000</v>
      </c>
      <c r="L1241" s="21">
        <v>133498.23000000001</v>
      </c>
      <c r="M1241" s="21">
        <v>133498.23000000001</v>
      </c>
      <c r="N1241" s="21">
        <v>133498.23000000001</v>
      </c>
      <c r="O1241" s="21">
        <v>133498.23000000001</v>
      </c>
      <c r="P1241" s="22" t="e">
        <f>VLOOKUP(Tabela1[[#This Row],[cdsubacao]],LDO!$B$2:$D$115,3,0)</f>
        <v>#N/A</v>
      </c>
      <c r="Q1241" s="22" t="str">
        <f>CONCATENATE(Tabela1[[#This Row],[cdunidadegestora]]," - ",Tabela1[[#This Row],[nmunidadegestora]])</f>
        <v>530025 - Departamento Estadual de Infraestrutura</v>
      </c>
      <c r="R1241" s="22" t="str">
        <f>CONCATENATE(Tabela1[[#This Row],[cdfuncao]]," - ",Tabela1[[#This Row],[nmfuncao]])</f>
        <v>26 - Transporte</v>
      </c>
      <c r="S1241" s="23" t="e">
        <f>VLOOKUP(Tabela1[[#This Row],[cdsubacao]],LDO!$B$2:$E$115,4,0)</f>
        <v>#N/A</v>
      </c>
      <c r="T1241" s="23" t="str">
        <f>CONCATENATE(Tabela1[[#This Row],[cdprograma]]," - ",Tabela1[[#This Row],[nmprograma]])</f>
        <v>900 - Gestão Administrativa - Poder Executivo</v>
      </c>
    </row>
    <row r="1242" spans="1:20" x14ac:dyDescent="0.25">
      <c r="A1242">
        <v>420001</v>
      </c>
      <c r="B1242" t="s">
        <v>367</v>
      </c>
      <c r="C1242">
        <v>4</v>
      </c>
      <c r="D1242" t="s">
        <v>169</v>
      </c>
      <c r="E1242">
        <v>900</v>
      </c>
      <c r="F1242" t="s">
        <v>176</v>
      </c>
      <c r="G1242">
        <v>4677</v>
      </c>
      <c r="H1242" t="s">
        <v>1180</v>
      </c>
      <c r="I1242">
        <v>33</v>
      </c>
      <c r="J1242" t="s">
        <v>160</v>
      </c>
      <c r="K1242" s="21">
        <v>68000</v>
      </c>
      <c r="L1242" s="21">
        <v>25669.51</v>
      </c>
      <c r="M1242" s="21">
        <v>21488.99</v>
      </c>
      <c r="N1242" s="21">
        <v>21488.99</v>
      </c>
      <c r="O1242" s="21">
        <v>21488.99</v>
      </c>
      <c r="P1242" s="22" t="e">
        <f>VLOOKUP(Tabela1[[#This Row],[cdsubacao]],LDO!$B$2:$D$115,3,0)</f>
        <v>#N/A</v>
      </c>
      <c r="Q1242" s="22" t="str">
        <f>CONCATENATE(Tabela1[[#This Row],[cdunidadegestora]]," - ",Tabela1[[#This Row],[nmunidadegestora]])</f>
        <v>420001 - Gabinete do Vice-Governador do Estado</v>
      </c>
      <c r="R1242" s="22" t="str">
        <f>CONCATENATE(Tabela1[[#This Row],[cdfuncao]]," - ",Tabela1[[#This Row],[nmfuncao]])</f>
        <v>4 - Administração</v>
      </c>
      <c r="S1242" s="23" t="e">
        <f>VLOOKUP(Tabela1[[#This Row],[cdsubacao]],LDO!$B$2:$E$115,4,0)</f>
        <v>#N/A</v>
      </c>
      <c r="T1242" s="23" t="str">
        <f>CONCATENATE(Tabela1[[#This Row],[cdprograma]]," - ",Tabela1[[#This Row],[nmprograma]])</f>
        <v>900 - Gestão Administrativa - Poder Executivo</v>
      </c>
    </row>
    <row r="1243" spans="1:20" x14ac:dyDescent="0.25">
      <c r="A1243">
        <v>410044</v>
      </c>
      <c r="B1243" t="s">
        <v>271</v>
      </c>
      <c r="C1243">
        <v>12</v>
      </c>
      <c r="D1243" t="s">
        <v>188</v>
      </c>
      <c r="E1243">
        <v>625</v>
      </c>
      <c r="F1243" t="s">
        <v>196</v>
      </c>
      <c r="G1243">
        <v>13775</v>
      </c>
      <c r="H1243" t="s">
        <v>1133</v>
      </c>
      <c r="I1243">
        <v>31</v>
      </c>
      <c r="J1243" t="s">
        <v>165</v>
      </c>
      <c r="K1243" s="21">
        <v>3709297</v>
      </c>
      <c r="L1243" s="21">
        <v>735594.45</v>
      </c>
      <c r="M1243" s="21">
        <v>735594.45</v>
      </c>
      <c r="N1243" s="21">
        <v>735594.45</v>
      </c>
      <c r="O1243" s="21">
        <v>735594.45</v>
      </c>
      <c r="P1243" s="22" t="e">
        <f>VLOOKUP(Tabela1[[#This Row],[cdsubacao]],LDO!$B$2:$D$115,3,0)</f>
        <v>#N/A</v>
      </c>
      <c r="Q1243" s="22" t="str">
        <f>CONCATENATE(Tabela1[[#This Row],[cdunidadegestora]]," - ",Tabela1[[#This Row],[nmunidadegestora]])</f>
        <v>410044 - Agência de Desenvolvimento Regional de Campos Novos</v>
      </c>
      <c r="R1243" s="22" t="str">
        <f>CONCATENATE(Tabela1[[#This Row],[cdfuncao]]," - ",Tabela1[[#This Row],[nmfuncao]])</f>
        <v>12 - Educação</v>
      </c>
      <c r="S1243" s="23" t="e">
        <f>VLOOKUP(Tabela1[[#This Row],[cdsubacao]],LDO!$B$2:$E$115,4,0)</f>
        <v>#N/A</v>
      </c>
      <c r="T1243" s="23" t="str">
        <f>CONCATENATE(Tabela1[[#This Row],[cdprograma]]," - ",Tabela1[[#This Row],[nmprograma]])</f>
        <v>625 - Valorização dos Profissionais da Educação</v>
      </c>
    </row>
    <row r="1244" spans="1:20" x14ac:dyDescent="0.25">
      <c r="A1244">
        <v>160097</v>
      </c>
      <c r="B1244" t="s">
        <v>181</v>
      </c>
      <c r="C1244">
        <v>2</v>
      </c>
      <c r="D1244" t="s">
        <v>349</v>
      </c>
      <c r="E1244">
        <v>930</v>
      </c>
      <c r="F1244" t="s">
        <v>350</v>
      </c>
      <c r="G1244">
        <v>14039</v>
      </c>
      <c r="H1244" t="s">
        <v>868</v>
      </c>
      <c r="I1244">
        <v>33</v>
      </c>
      <c r="J1244" t="s">
        <v>160</v>
      </c>
      <c r="K1244" s="21">
        <v>0</v>
      </c>
      <c r="L1244" s="21">
        <v>189780</v>
      </c>
      <c r="M1244" s="21">
        <v>189780</v>
      </c>
      <c r="N1244" s="21">
        <v>189780</v>
      </c>
      <c r="O1244" s="21">
        <v>140000</v>
      </c>
      <c r="P1244" s="22" t="e">
        <f>VLOOKUP(Tabela1[[#This Row],[cdsubacao]],LDO!$B$2:$D$115,3,0)</f>
        <v>#N/A</v>
      </c>
      <c r="Q1244" s="22" t="str">
        <f>CONCATENATE(Tabela1[[#This Row],[cdunidadegestora]]," - ",Tabela1[[#This Row],[nmunidadegestora]])</f>
        <v>160097 - Fundo de Melhoria da Polícia Militar</v>
      </c>
      <c r="R1244" s="22" t="str">
        <f>CONCATENATE(Tabela1[[#This Row],[cdfuncao]]," - ",Tabela1[[#This Row],[nmfuncao]])</f>
        <v>2 - Judiciária</v>
      </c>
      <c r="S1244" s="23" t="e">
        <f>VLOOKUP(Tabela1[[#This Row],[cdsubacao]],LDO!$B$2:$E$115,4,0)</f>
        <v>#N/A</v>
      </c>
      <c r="T1244" s="23" t="str">
        <f>CONCATENATE(Tabela1[[#This Row],[cdprograma]]," - ",Tabela1[[#This Row],[nmprograma]])</f>
        <v>930 - Gestão Administrativa - Poder Judiciário</v>
      </c>
    </row>
    <row r="1245" spans="1:20" x14ac:dyDescent="0.25">
      <c r="A1245">
        <v>520030</v>
      </c>
      <c r="B1245" t="s">
        <v>403</v>
      </c>
      <c r="C1245">
        <v>23</v>
      </c>
      <c r="D1245" t="s">
        <v>258</v>
      </c>
      <c r="E1245">
        <v>900</v>
      </c>
      <c r="F1245" t="s">
        <v>176</v>
      </c>
      <c r="G1245">
        <v>5253</v>
      </c>
      <c r="H1245" t="s">
        <v>809</v>
      </c>
      <c r="I1245">
        <v>33</v>
      </c>
      <c r="J1245" t="s">
        <v>160</v>
      </c>
      <c r="K1245" s="21">
        <v>0</v>
      </c>
      <c r="L1245" s="21">
        <v>2971.13</v>
      </c>
      <c r="M1245" s="21">
        <v>2843.78</v>
      </c>
      <c r="N1245" s="21">
        <v>2843.78</v>
      </c>
      <c r="O1245" s="21">
        <v>2843.78</v>
      </c>
      <c r="P1245" s="22" t="e">
        <f>VLOOKUP(Tabela1[[#This Row],[cdsubacao]],LDO!$B$2:$D$115,3,0)</f>
        <v>#N/A</v>
      </c>
      <c r="Q1245" s="22" t="str">
        <f>CONCATENATE(Tabela1[[#This Row],[cdunidadegestora]]," - ",Tabela1[[#This Row],[nmunidadegestora]])</f>
        <v>520030 - Fundação Escola de Governo - ENA</v>
      </c>
      <c r="R1245" s="22" t="str">
        <f>CONCATENATE(Tabela1[[#This Row],[cdfuncao]]," - ",Tabela1[[#This Row],[nmfuncao]])</f>
        <v>23 - Comércio e Serviços</v>
      </c>
      <c r="S1245" s="23" t="e">
        <f>VLOOKUP(Tabela1[[#This Row],[cdsubacao]],LDO!$B$2:$E$115,4,0)</f>
        <v>#N/A</v>
      </c>
      <c r="T1245" s="23" t="str">
        <f>CONCATENATE(Tabela1[[#This Row],[cdprograma]]," - ",Tabela1[[#This Row],[nmprograma]])</f>
        <v>900 - Gestão Administrativa - Poder Executivo</v>
      </c>
    </row>
    <row r="1246" spans="1:20" x14ac:dyDescent="0.25">
      <c r="A1246">
        <v>450021</v>
      </c>
      <c r="B1246" t="s">
        <v>250</v>
      </c>
      <c r="C1246">
        <v>12</v>
      </c>
      <c r="D1246" t="s">
        <v>188</v>
      </c>
      <c r="E1246">
        <v>520</v>
      </c>
      <c r="F1246" t="s">
        <v>303</v>
      </c>
      <c r="G1246">
        <v>11669</v>
      </c>
      <c r="H1246" t="s">
        <v>1181</v>
      </c>
      <c r="I1246">
        <v>33</v>
      </c>
      <c r="J1246" t="s">
        <v>160</v>
      </c>
      <c r="K1246" s="21">
        <v>200000</v>
      </c>
      <c r="L1246" s="21">
        <v>200000</v>
      </c>
      <c r="M1246" s="21">
        <v>1620</v>
      </c>
      <c r="N1246" s="21">
        <v>1620</v>
      </c>
      <c r="O1246" s="21">
        <v>1620</v>
      </c>
      <c r="P1246" s="22" t="e">
        <f>VLOOKUP(Tabela1[[#This Row],[cdsubacao]],LDO!$B$2:$D$115,3,0)</f>
        <v>#N/A</v>
      </c>
      <c r="Q1246" s="22" t="str">
        <f>CONCATENATE(Tabela1[[#This Row],[cdunidadegestora]]," - ",Tabela1[[#This Row],[nmunidadegestora]])</f>
        <v>450021 - Fundação Catarinense de Educação Especial</v>
      </c>
      <c r="R1246" s="22" t="str">
        <f>CONCATENATE(Tabela1[[#This Row],[cdfuncao]]," - ",Tabela1[[#This Row],[nmfuncao]])</f>
        <v>12 - Educação</v>
      </c>
      <c r="S1246" s="23" t="e">
        <f>VLOOKUP(Tabela1[[#This Row],[cdsubacao]],LDO!$B$2:$E$115,4,0)</f>
        <v>#N/A</v>
      </c>
      <c r="T1246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1247" spans="1:20" x14ac:dyDescent="0.25">
      <c r="A1247">
        <v>270023</v>
      </c>
      <c r="B1247" t="s">
        <v>379</v>
      </c>
      <c r="C1247">
        <v>23</v>
      </c>
      <c r="D1247" t="s">
        <v>258</v>
      </c>
      <c r="E1247">
        <v>900</v>
      </c>
      <c r="F1247" t="s">
        <v>176</v>
      </c>
      <c r="G1247">
        <v>8664</v>
      </c>
      <c r="H1247" t="s">
        <v>1131</v>
      </c>
      <c r="I1247">
        <v>44</v>
      </c>
      <c r="J1247" t="s">
        <v>219</v>
      </c>
      <c r="K1247" s="21">
        <v>538978</v>
      </c>
      <c r="L1247" s="21">
        <v>38978</v>
      </c>
      <c r="M1247" s="21">
        <v>14210.25</v>
      </c>
      <c r="N1247" s="21">
        <v>14210.25</v>
      </c>
      <c r="O1247" s="21">
        <v>0</v>
      </c>
      <c r="P1247" s="22" t="e">
        <f>VLOOKUP(Tabela1[[#This Row],[cdsubacao]],LDO!$B$2:$D$115,3,0)</f>
        <v>#N/A</v>
      </c>
      <c r="Q1247" s="22" t="str">
        <f>CONCATENATE(Tabela1[[#This Row],[cdunidadegestora]]," - ",Tabela1[[#This Row],[nmunidadegestora]])</f>
        <v>270023 - Junta Comercial do Estado de Santa Catarina</v>
      </c>
      <c r="R1247" s="22" t="str">
        <f>CONCATENATE(Tabela1[[#This Row],[cdfuncao]]," - ",Tabela1[[#This Row],[nmfuncao]])</f>
        <v>23 - Comércio e Serviços</v>
      </c>
      <c r="S1247" s="23" t="e">
        <f>VLOOKUP(Tabela1[[#This Row],[cdsubacao]],LDO!$B$2:$E$115,4,0)</f>
        <v>#N/A</v>
      </c>
      <c r="T1247" s="23" t="str">
        <f>CONCATENATE(Tabela1[[#This Row],[cdprograma]]," - ",Tabela1[[#This Row],[nmprograma]])</f>
        <v>900 - Gestão Administrativa - Poder Executivo</v>
      </c>
    </row>
    <row r="1248" spans="1:20" x14ac:dyDescent="0.25">
      <c r="A1248">
        <v>450001</v>
      </c>
      <c r="B1248" t="s">
        <v>318</v>
      </c>
      <c r="C1248">
        <v>12</v>
      </c>
      <c r="D1248" t="s">
        <v>188</v>
      </c>
      <c r="E1248">
        <v>900</v>
      </c>
      <c r="F1248" t="s">
        <v>176</v>
      </c>
      <c r="G1248">
        <v>5599</v>
      </c>
      <c r="H1248" t="s">
        <v>797</v>
      </c>
      <c r="I1248">
        <v>44</v>
      </c>
      <c r="J1248" t="s">
        <v>219</v>
      </c>
      <c r="K1248" s="21">
        <v>100000</v>
      </c>
      <c r="L1248" s="21">
        <v>100000</v>
      </c>
      <c r="M1248" s="21">
        <v>2130</v>
      </c>
      <c r="N1248" s="21">
        <v>2130</v>
      </c>
      <c r="O1248" s="21">
        <v>2130</v>
      </c>
      <c r="P1248" s="22" t="e">
        <f>VLOOKUP(Tabela1[[#This Row],[cdsubacao]],LDO!$B$2:$D$115,3,0)</f>
        <v>#N/A</v>
      </c>
      <c r="Q1248" s="22" t="str">
        <f>CONCATENATE(Tabela1[[#This Row],[cdunidadegestora]]," - ",Tabela1[[#This Row],[nmunidadegestora]])</f>
        <v>450001 - Secretaria de Estado da Educação</v>
      </c>
      <c r="R1248" s="22" t="str">
        <f>CONCATENATE(Tabela1[[#This Row],[cdfuncao]]," - ",Tabela1[[#This Row],[nmfuncao]])</f>
        <v>12 - Educação</v>
      </c>
      <c r="S1248" s="23" t="e">
        <f>VLOOKUP(Tabela1[[#This Row],[cdsubacao]],LDO!$B$2:$E$115,4,0)</f>
        <v>#N/A</v>
      </c>
      <c r="T1248" s="23" t="str">
        <f>CONCATENATE(Tabela1[[#This Row],[cdprograma]]," - ",Tabela1[[#This Row],[nmprograma]])</f>
        <v>900 - Gestão Administrativa - Poder Executivo</v>
      </c>
    </row>
    <row r="1249" spans="1:20" x14ac:dyDescent="0.25">
      <c r="A1249">
        <v>260001</v>
      </c>
      <c r="B1249" t="s">
        <v>232</v>
      </c>
      <c r="C1249">
        <v>4</v>
      </c>
      <c r="D1249" t="s">
        <v>169</v>
      </c>
      <c r="E1249">
        <v>210</v>
      </c>
      <c r="F1249" t="s">
        <v>261</v>
      </c>
      <c r="G1249">
        <v>14203</v>
      </c>
      <c r="H1249" t="s">
        <v>262</v>
      </c>
      <c r="I1249">
        <v>44</v>
      </c>
      <c r="J1249" t="s">
        <v>219</v>
      </c>
      <c r="K1249" s="21">
        <v>0</v>
      </c>
      <c r="L1249" s="21">
        <v>770014.19</v>
      </c>
      <c r="M1249" s="21">
        <v>770014.19</v>
      </c>
      <c r="N1249" s="21">
        <v>425021</v>
      </c>
      <c r="O1249" s="21">
        <v>425021</v>
      </c>
      <c r="P1249" s="22" t="e">
        <f>VLOOKUP(Tabela1[[#This Row],[cdsubacao]],LDO!$B$2:$D$115,3,0)</f>
        <v>#N/A</v>
      </c>
      <c r="Q1249" s="22" t="str">
        <f>CONCATENATE(Tabela1[[#This Row],[cdunidadegestora]]," - ",Tabela1[[#This Row],[nmunidadegestora]])</f>
        <v>260001 - Secretaria de Estado de Desenvolvimento Social</v>
      </c>
      <c r="R1249" s="22" t="str">
        <f>CONCATENATE(Tabela1[[#This Row],[cdfuncao]]," - ",Tabela1[[#This Row],[nmfuncao]])</f>
        <v>4 - Administração</v>
      </c>
      <c r="S1249" s="23" t="e">
        <f>VLOOKUP(Tabela1[[#This Row],[cdsubacao]],LDO!$B$2:$E$115,4,0)</f>
        <v>#N/A</v>
      </c>
      <c r="T1249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250" spans="1:20" x14ac:dyDescent="0.25">
      <c r="A1250">
        <v>410047</v>
      </c>
      <c r="B1250" t="s">
        <v>269</v>
      </c>
      <c r="C1250">
        <v>14</v>
      </c>
      <c r="D1250" t="s">
        <v>216</v>
      </c>
      <c r="E1250">
        <v>750</v>
      </c>
      <c r="F1250" t="s">
        <v>417</v>
      </c>
      <c r="G1250">
        <v>10924</v>
      </c>
      <c r="H1250" t="s">
        <v>1433</v>
      </c>
      <c r="I1250">
        <v>44</v>
      </c>
      <c r="J1250" t="s">
        <v>219</v>
      </c>
      <c r="K1250" s="21">
        <v>0</v>
      </c>
      <c r="L1250" s="21">
        <v>116587.28</v>
      </c>
      <c r="M1250" s="21">
        <v>116587.28</v>
      </c>
      <c r="N1250" s="21">
        <v>116587.28</v>
      </c>
      <c r="O1250" s="21">
        <v>116587.28</v>
      </c>
      <c r="P1250" s="22" t="str">
        <f>VLOOKUP(Tabela1[[#This Row],[cdsubacao]],LDO!$B$2:$D$115,3,0)</f>
        <v>LDO</v>
      </c>
      <c r="Q1250" s="22" t="str">
        <f>CONCATENATE(Tabela1[[#This Row],[cdunidadegestora]]," - ",Tabela1[[#This Row],[nmunidadegestora]])</f>
        <v>410047 - Agência de Desenvolvimento Regional de Curitibanos</v>
      </c>
      <c r="R1250" s="22" t="str">
        <f>CONCATENATE(Tabela1[[#This Row],[cdfuncao]]," - ",Tabela1[[#This Row],[nmfuncao]])</f>
        <v>14 - Direitos da Cidadania</v>
      </c>
      <c r="S1250" s="23" t="str">
        <f>VLOOKUP(Tabela1[[#This Row],[cdsubacao]],LDO!$B$2:$E$115,4,0)</f>
        <v>10924 - Construção reforma e ampliação de unidades d o sistema prisional e socioeducativo (penitenciária de Tijucas)</v>
      </c>
      <c r="T1250" s="23" t="str">
        <f>CONCATENATE(Tabela1[[#This Row],[cdprograma]]," - ",Tabela1[[#This Row],[nmprograma]])</f>
        <v>750 - Expansão e Modernização do Sistema Prisional e Socioeducativo</v>
      </c>
    </row>
    <row r="1251" spans="1:20" x14ac:dyDescent="0.25">
      <c r="A1251">
        <v>450021</v>
      </c>
      <c r="B1251" t="s">
        <v>250</v>
      </c>
      <c r="C1251">
        <v>12</v>
      </c>
      <c r="D1251" t="s">
        <v>188</v>
      </c>
      <c r="E1251">
        <v>900</v>
      </c>
      <c r="F1251" t="s">
        <v>176</v>
      </c>
      <c r="G1251">
        <v>134</v>
      </c>
      <c r="H1251" t="s">
        <v>593</v>
      </c>
      <c r="I1251">
        <v>31</v>
      </c>
      <c r="J1251" t="s">
        <v>165</v>
      </c>
      <c r="K1251" s="21">
        <v>0</v>
      </c>
      <c r="L1251" s="21">
        <v>4413006</v>
      </c>
      <c r="M1251" s="21">
        <v>4413006</v>
      </c>
      <c r="N1251" s="21">
        <v>4413006</v>
      </c>
      <c r="O1251" s="21">
        <v>4413006</v>
      </c>
      <c r="P1251" s="22" t="e">
        <f>VLOOKUP(Tabela1[[#This Row],[cdsubacao]],LDO!$B$2:$D$115,3,0)</f>
        <v>#N/A</v>
      </c>
      <c r="Q1251" s="22" t="str">
        <f>CONCATENATE(Tabela1[[#This Row],[cdunidadegestora]]," - ",Tabela1[[#This Row],[nmunidadegestora]])</f>
        <v>450021 - Fundação Catarinense de Educação Especial</v>
      </c>
      <c r="R1251" s="22" t="str">
        <f>CONCATENATE(Tabela1[[#This Row],[cdfuncao]]," - ",Tabela1[[#This Row],[nmfuncao]])</f>
        <v>12 - Educação</v>
      </c>
      <c r="S1251" s="23" t="e">
        <f>VLOOKUP(Tabela1[[#This Row],[cdsubacao]],LDO!$B$2:$E$115,4,0)</f>
        <v>#N/A</v>
      </c>
      <c r="T1251" s="23" t="str">
        <f>CONCATENATE(Tabela1[[#This Row],[cdprograma]]," - ",Tabela1[[#This Row],[nmprograma]])</f>
        <v>900 - Gestão Administrativa - Poder Executivo</v>
      </c>
    </row>
    <row r="1252" spans="1:20" x14ac:dyDescent="0.25">
      <c r="A1252">
        <v>450001</v>
      </c>
      <c r="B1252" t="s">
        <v>318</v>
      </c>
      <c r="C1252">
        <v>12</v>
      </c>
      <c r="D1252" t="s">
        <v>188</v>
      </c>
      <c r="E1252">
        <v>900</v>
      </c>
      <c r="F1252" t="s">
        <v>176</v>
      </c>
      <c r="G1252">
        <v>14264</v>
      </c>
      <c r="H1252" t="s">
        <v>1182</v>
      </c>
      <c r="I1252">
        <v>31</v>
      </c>
      <c r="J1252" t="s">
        <v>165</v>
      </c>
      <c r="K1252" s="21">
        <v>0</v>
      </c>
      <c r="L1252" s="21">
        <v>2461150.54</v>
      </c>
      <c r="M1252" s="21">
        <v>2409486.7000000002</v>
      </c>
      <c r="N1252" s="21">
        <v>2409486.7000000002</v>
      </c>
      <c r="O1252" s="21">
        <v>2409486.7000000002</v>
      </c>
      <c r="P1252" s="22" t="e">
        <f>VLOOKUP(Tabela1[[#This Row],[cdsubacao]],LDO!$B$2:$D$115,3,0)</f>
        <v>#N/A</v>
      </c>
      <c r="Q1252" s="22" t="str">
        <f>CONCATENATE(Tabela1[[#This Row],[cdunidadegestora]]," - ",Tabela1[[#This Row],[nmunidadegestora]])</f>
        <v>450001 - Secretaria de Estado da Educação</v>
      </c>
      <c r="R1252" s="22" t="str">
        <f>CONCATENATE(Tabela1[[#This Row],[cdfuncao]]," - ",Tabela1[[#This Row],[nmfuncao]])</f>
        <v>12 - Educação</v>
      </c>
      <c r="S1252" s="23" t="e">
        <f>VLOOKUP(Tabela1[[#This Row],[cdsubacao]],LDO!$B$2:$E$115,4,0)</f>
        <v>#N/A</v>
      </c>
      <c r="T1252" s="23" t="str">
        <f>CONCATENATE(Tabela1[[#This Row],[cdprograma]]," - ",Tabela1[[#This Row],[nmprograma]])</f>
        <v>900 - Gestão Administrativa - Poder Executivo</v>
      </c>
    </row>
    <row r="1253" spans="1:20" x14ac:dyDescent="0.25">
      <c r="A1253">
        <v>530001</v>
      </c>
      <c r="B1253" t="s">
        <v>178</v>
      </c>
      <c r="C1253">
        <v>26</v>
      </c>
      <c r="D1253" t="s">
        <v>179</v>
      </c>
      <c r="E1253">
        <v>110</v>
      </c>
      <c r="F1253" t="s">
        <v>228</v>
      </c>
      <c r="G1253">
        <v>14432</v>
      </c>
      <c r="H1253" t="s">
        <v>229</v>
      </c>
      <c r="I1253">
        <v>33</v>
      </c>
      <c r="J1253" t="s">
        <v>160</v>
      </c>
      <c r="K1253" s="21">
        <v>0</v>
      </c>
      <c r="L1253" s="21">
        <v>12681.2</v>
      </c>
      <c r="M1253" s="21">
        <v>12681.2</v>
      </c>
      <c r="N1253" s="21">
        <v>10144.959999999999</v>
      </c>
      <c r="O1253" s="21">
        <v>7608.72</v>
      </c>
      <c r="P1253" s="22" t="e">
        <f>VLOOKUP(Tabela1[[#This Row],[cdsubacao]],LDO!$B$2:$D$115,3,0)</f>
        <v>#N/A</v>
      </c>
      <c r="Q1253" s="22" t="str">
        <f>CONCATENATE(Tabela1[[#This Row],[cdunidadegestora]]," - ",Tabela1[[#This Row],[nmunidadegestora]])</f>
        <v>530001 - Secretaria de Estado da Infraestrutura e Mobilidade</v>
      </c>
      <c r="R1253" s="22" t="str">
        <f>CONCATENATE(Tabela1[[#This Row],[cdfuncao]]," - ",Tabela1[[#This Row],[nmfuncao]])</f>
        <v>26 - Transporte</v>
      </c>
      <c r="S1253" s="23" t="e">
        <f>VLOOKUP(Tabela1[[#This Row],[cdsubacao]],LDO!$B$2:$E$115,4,0)</f>
        <v>#N/A</v>
      </c>
      <c r="T1253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254" spans="1:20" x14ac:dyDescent="0.25">
      <c r="A1254">
        <v>160097</v>
      </c>
      <c r="B1254" t="s">
        <v>181</v>
      </c>
      <c r="C1254">
        <v>6</v>
      </c>
      <c r="D1254" t="s">
        <v>182</v>
      </c>
      <c r="E1254">
        <v>706</v>
      </c>
      <c r="F1254" t="s">
        <v>183</v>
      </c>
      <c r="G1254">
        <v>13128</v>
      </c>
      <c r="H1254" t="s">
        <v>387</v>
      </c>
      <c r="I1254">
        <v>44</v>
      </c>
      <c r="J1254" t="s">
        <v>219</v>
      </c>
      <c r="K1254" s="21">
        <v>0</v>
      </c>
      <c r="L1254" s="21">
        <v>5000</v>
      </c>
      <c r="M1254" s="21">
        <v>2307.9</v>
      </c>
      <c r="N1254" s="21">
        <v>2307.9</v>
      </c>
      <c r="O1254" s="21">
        <v>2307.9</v>
      </c>
      <c r="P1254" s="22" t="e">
        <f>VLOOKUP(Tabela1[[#This Row],[cdsubacao]],LDO!$B$2:$D$115,3,0)</f>
        <v>#N/A</v>
      </c>
      <c r="Q1254" s="22" t="str">
        <f>CONCATENATE(Tabela1[[#This Row],[cdunidadegestora]]," - ",Tabela1[[#This Row],[nmunidadegestora]])</f>
        <v>160097 - Fundo de Melhoria da Polícia Militar</v>
      </c>
      <c r="R1254" s="22" t="str">
        <f>CONCATENATE(Tabela1[[#This Row],[cdfuncao]]," - ",Tabela1[[#This Row],[nmfuncao]])</f>
        <v>6 - Segurança Pública</v>
      </c>
      <c r="S1254" s="23" t="e">
        <f>VLOOKUP(Tabela1[[#This Row],[cdsubacao]],LDO!$B$2:$E$115,4,0)</f>
        <v>#N/A</v>
      </c>
      <c r="T1254" s="23" t="str">
        <f>CONCATENATE(Tabela1[[#This Row],[cdprograma]]," - ",Tabela1[[#This Row],[nmprograma]])</f>
        <v>706 - De Olho no Crime</v>
      </c>
    </row>
    <row r="1255" spans="1:20" x14ac:dyDescent="0.25">
      <c r="A1255">
        <v>410056</v>
      </c>
      <c r="B1255" t="s">
        <v>223</v>
      </c>
      <c r="C1255">
        <v>4</v>
      </c>
      <c r="D1255" t="s">
        <v>169</v>
      </c>
      <c r="E1255">
        <v>900</v>
      </c>
      <c r="F1255" t="s">
        <v>176</v>
      </c>
      <c r="G1255">
        <v>13813</v>
      </c>
      <c r="H1255" t="s">
        <v>1048</v>
      </c>
      <c r="I1255">
        <v>44</v>
      </c>
      <c r="J1255" t="s">
        <v>219</v>
      </c>
      <c r="K1255" s="21">
        <v>30000</v>
      </c>
      <c r="L1255" s="21">
        <v>0</v>
      </c>
      <c r="M1255" s="21">
        <v>0</v>
      </c>
      <c r="N1255" s="21">
        <v>0</v>
      </c>
      <c r="O1255" s="21">
        <v>0</v>
      </c>
      <c r="P1255" s="22" t="e">
        <f>VLOOKUP(Tabela1[[#This Row],[cdsubacao]],LDO!$B$2:$D$115,3,0)</f>
        <v>#N/A</v>
      </c>
      <c r="Q1255" s="22" t="str">
        <f>CONCATENATE(Tabela1[[#This Row],[cdunidadegestora]]," - ",Tabela1[[#This Row],[nmunidadegestora]])</f>
        <v>410056 - Agência de Desenvolvimento Regional de Criciúma</v>
      </c>
      <c r="R1255" s="22" t="str">
        <f>CONCATENATE(Tabela1[[#This Row],[cdfuncao]]," - ",Tabela1[[#This Row],[nmfuncao]])</f>
        <v>4 - Administração</v>
      </c>
      <c r="S1255" s="23" t="e">
        <f>VLOOKUP(Tabela1[[#This Row],[cdsubacao]],LDO!$B$2:$E$115,4,0)</f>
        <v>#N/A</v>
      </c>
      <c r="T1255" s="23" t="str">
        <f>CONCATENATE(Tabela1[[#This Row],[cdprograma]]," - ",Tabela1[[#This Row],[nmprograma]])</f>
        <v>900 - Gestão Administrativa - Poder Executivo</v>
      </c>
    </row>
    <row r="1256" spans="1:20" x14ac:dyDescent="0.25">
      <c r="A1256">
        <v>520001</v>
      </c>
      <c r="B1256" t="s">
        <v>291</v>
      </c>
      <c r="C1256">
        <v>2</v>
      </c>
      <c r="D1256" t="s">
        <v>349</v>
      </c>
      <c r="E1256">
        <v>930</v>
      </c>
      <c r="F1256" t="s">
        <v>350</v>
      </c>
      <c r="G1256">
        <v>6786</v>
      </c>
      <c r="H1256" t="s">
        <v>1183</v>
      </c>
      <c r="I1256">
        <v>33</v>
      </c>
      <c r="J1256" t="s">
        <v>160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2" t="e">
        <f>VLOOKUP(Tabela1[[#This Row],[cdsubacao]],LDO!$B$2:$D$115,3,0)</f>
        <v>#N/A</v>
      </c>
      <c r="Q1256" s="22" t="str">
        <f>CONCATENATE(Tabela1[[#This Row],[cdunidadegestora]]," - ",Tabela1[[#This Row],[nmunidadegestora]])</f>
        <v>520001 - Secretaria de Estado da Fazenda</v>
      </c>
      <c r="R1256" s="22" t="str">
        <f>CONCATENATE(Tabela1[[#This Row],[cdfuncao]]," - ",Tabela1[[#This Row],[nmfuncao]])</f>
        <v>2 - Judiciária</v>
      </c>
      <c r="S1256" s="23" t="e">
        <f>VLOOKUP(Tabela1[[#This Row],[cdsubacao]],LDO!$B$2:$E$115,4,0)</f>
        <v>#N/A</v>
      </c>
      <c r="T1256" s="23" t="str">
        <f>CONCATENATE(Tabela1[[#This Row],[cdprograma]]," - ",Tabela1[[#This Row],[nmprograma]])</f>
        <v>930 - Gestão Administrativa - Poder Judiciário</v>
      </c>
    </row>
    <row r="1257" spans="1:20" x14ac:dyDescent="0.25">
      <c r="A1257">
        <v>480091</v>
      </c>
      <c r="B1257" t="s">
        <v>157</v>
      </c>
      <c r="C1257">
        <v>10</v>
      </c>
      <c r="D1257" t="s">
        <v>158</v>
      </c>
      <c r="E1257">
        <v>430</v>
      </c>
      <c r="F1257" t="s">
        <v>159</v>
      </c>
      <c r="G1257">
        <v>13344</v>
      </c>
      <c r="H1257" t="s">
        <v>1184</v>
      </c>
      <c r="I1257">
        <v>44</v>
      </c>
      <c r="J1257" t="s">
        <v>219</v>
      </c>
      <c r="K1257" s="21">
        <v>100000</v>
      </c>
      <c r="L1257" s="21">
        <v>0</v>
      </c>
      <c r="M1257" s="21">
        <v>0</v>
      </c>
      <c r="N1257" s="21">
        <v>0</v>
      </c>
      <c r="O1257" s="21">
        <v>0</v>
      </c>
      <c r="P1257" s="22" t="e">
        <f>VLOOKUP(Tabela1[[#This Row],[cdsubacao]],LDO!$B$2:$D$115,3,0)</f>
        <v>#N/A</v>
      </c>
      <c r="Q1257" s="22" t="str">
        <f>CONCATENATE(Tabela1[[#This Row],[cdunidadegestora]]," - ",Tabela1[[#This Row],[nmunidadegestora]])</f>
        <v>480091 - Fundo Estadual de Saúde</v>
      </c>
      <c r="R1257" s="22" t="str">
        <f>CONCATENATE(Tabela1[[#This Row],[cdfuncao]]," - ",Tabela1[[#This Row],[nmfuncao]])</f>
        <v>10 - Saúde</v>
      </c>
      <c r="S1257" s="23" t="e">
        <f>VLOOKUP(Tabela1[[#This Row],[cdsubacao]],LDO!$B$2:$E$115,4,0)</f>
        <v>#N/A</v>
      </c>
      <c r="T1257" s="23" t="str">
        <f>CONCATENATE(Tabela1[[#This Row],[cdprograma]]," - ",Tabela1[[#This Row],[nmprograma]])</f>
        <v>430 - Atenção de Média e Alta Complexidade Ambulatorial e Hospitalar</v>
      </c>
    </row>
    <row r="1258" spans="1:20" x14ac:dyDescent="0.25">
      <c r="A1258">
        <v>450001</v>
      </c>
      <c r="B1258" t="s">
        <v>318</v>
      </c>
      <c r="C1258">
        <v>12</v>
      </c>
      <c r="D1258" t="s">
        <v>188</v>
      </c>
      <c r="E1258">
        <v>625</v>
      </c>
      <c r="F1258" t="s">
        <v>196</v>
      </c>
      <c r="G1258">
        <v>7133</v>
      </c>
      <c r="H1258" t="s">
        <v>1185</v>
      </c>
      <c r="I1258">
        <v>33</v>
      </c>
      <c r="J1258" t="s">
        <v>160</v>
      </c>
      <c r="K1258" s="21">
        <v>1750000</v>
      </c>
      <c r="L1258" s="21">
        <v>1750000</v>
      </c>
      <c r="M1258" s="21">
        <v>0</v>
      </c>
      <c r="N1258" s="21">
        <v>0</v>
      </c>
      <c r="O1258" s="21">
        <v>0</v>
      </c>
      <c r="P1258" s="22" t="e">
        <f>VLOOKUP(Tabela1[[#This Row],[cdsubacao]],LDO!$B$2:$D$115,3,0)</f>
        <v>#N/A</v>
      </c>
      <c r="Q1258" s="22" t="str">
        <f>CONCATENATE(Tabela1[[#This Row],[cdunidadegestora]]," - ",Tabela1[[#This Row],[nmunidadegestora]])</f>
        <v>450001 - Secretaria de Estado da Educação</v>
      </c>
      <c r="R1258" s="22" t="str">
        <f>CONCATENATE(Tabela1[[#This Row],[cdfuncao]]," - ",Tabela1[[#This Row],[nmfuncao]])</f>
        <v>12 - Educação</v>
      </c>
      <c r="S1258" s="23" t="e">
        <f>VLOOKUP(Tabela1[[#This Row],[cdsubacao]],LDO!$B$2:$E$115,4,0)</f>
        <v>#N/A</v>
      </c>
      <c r="T1258" s="23" t="str">
        <f>CONCATENATE(Tabela1[[#This Row],[cdprograma]]," - ",Tabela1[[#This Row],[nmprograma]])</f>
        <v>625 - Valorização dos Profissionais da Educação</v>
      </c>
    </row>
    <row r="1259" spans="1:20" x14ac:dyDescent="0.25">
      <c r="A1259">
        <v>410048</v>
      </c>
      <c r="B1259" t="s">
        <v>187</v>
      </c>
      <c r="C1259">
        <v>12</v>
      </c>
      <c r="D1259" t="s">
        <v>188</v>
      </c>
      <c r="E1259">
        <v>625</v>
      </c>
      <c r="F1259" t="s">
        <v>196</v>
      </c>
      <c r="G1259">
        <v>13850</v>
      </c>
      <c r="H1259" t="s">
        <v>1186</v>
      </c>
      <c r="I1259">
        <v>33</v>
      </c>
      <c r="J1259" t="s">
        <v>160</v>
      </c>
      <c r="K1259" s="21">
        <v>158926</v>
      </c>
      <c r="L1259" s="21">
        <v>0</v>
      </c>
      <c r="M1259" s="21">
        <v>0</v>
      </c>
      <c r="N1259" s="21">
        <v>0</v>
      </c>
      <c r="O1259" s="21">
        <v>0</v>
      </c>
      <c r="P1259" s="22" t="e">
        <f>VLOOKUP(Tabela1[[#This Row],[cdsubacao]],LDO!$B$2:$D$115,3,0)</f>
        <v>#N/A</v>
      </c>
      <c r="Q1259" s="22" t="str">
        <f>CONCATENATE(Tabela1[[#This Row],[cdunidadegestora]]," - ",Tabela1[[#This Row],[nmunidadegestora]])</f>
        <v>410048 - Agência de Desenvolvimento Regional de Rio do Sul</v>
      </c>
      <c r="R1259" s="22" t="str">
        <f>CONCATENATE(Tabela1[[#This Row],[cdfuncao]]," - ",Tabela1[[#This Row],[nmfuncao]])</f>
        <v>12 - Educação</v>
      </c>
      <c r="S1259" s="23" t="e">
        <f>VLOOKUP(Tabela1[[#This Row],[cdsubacao]],LDO!$B$2:$E$115,4,0)</f>
        <v>#N/A</v>
      </c>
      <c r="T1259" s="23" t="str">
        <f>CONCATENATE(Tabela1[[#This Row],[cdprograma]]," - ",Tabela1[[#This Row],[nmprograma]])</f>
        <v>625 - Valorização dos Profissionais da Educação</v>
      </c>
    </row>
    <row r="1260" spans="1:20" x14ac:dyDescent="0.25">
      <c r="A1260">
        <v>410039</v>
      </c>
      <c r="B1260" t="s">
        <v>498</v>
      </c>
      <c r="C1260">
        <v>12</v>
      </c>
      <c r="D1260" t="s">
        <v>188</v>
      </c>
      <c r="E1260">
        <v>610</v>
      </c>
      <c r="F1260" t="s">
        <v>189</v>
      </c>
      <c r="G1260">
        <v>13663</v>
      </c>
      <c r="H1260" t="s">
        <v>900</v>
      </c>
      <c r="I1260">
        <v>44</v>
      </c>
      <c r="J1260" t="s">
        <v>219</v>
      </c>
      <c r="K1260" s="21">
        <v>50000</v>
      </c>
      <c r="L1260" s="21">
        <v>0</v>
      </c>
      <c r="M1260" s="21">
        <v>0</v>
      </c>
      <c r="N1260" s="21">
        <v>0</v>
      </c>
      <c r="O1260" s="21">
        <v>0</v>
      </c>
      <c r="P1260" s="22" t="e">
        <f>VLOOKUP(Tabela1[[#This Row],[cdsubacao]],LDO!$B$2:$D$115,3,0)</f>
        <v>#N/A</v>
      </c>
      <c r="Q1260" s="22" t="str">
        <f>CONCATENATE(Tabela1[[#This Row],[cdunidadegestora]]," - ",Tabela1[[#This Row],[nmunidadegestora]])</f>
        <v>410039 - Agência de Desenvolvimento Regional de São Lourenço do Oeste</v>
      </c>
      <c r="R1260" s="22" t="str">
        <f>CONCATENATE(Tabela1[[#This Row],[cdfuncao]]," - ",Tabela1[[#This Row],[nmfuncao]])</f>
        <v>12 - Educação</v>
      </c>
      <c r="S1260" s="23" t="e">
        <f>VLOOKUP(Tabela1[[#This Row],[cdsubacao]],LDO!$B$2:$E$115,4,0)</f>
        <v>#N/A</v>
      </c>
      <c r="T1260" s="23" t="str">
        <f>CONCATENATE(Tabela1[[#This Row],[cdprograma]]," - ",Tabela1[[#This Row],[nmprograma]])</f>
        <v>610 - Educação Básica com Qualidade e Equidade</v>
      </c>
    </row>
    <row r="1261" spans="1:20" x14ac:dyDescent="0.25">
      <c r="A1261">
        <v>440023</v>
      </c>
      <c r="B1261" t="s">
        <v>202</v>
      </c>
      <c r="C1261">
        <v>20</v>
      </c>
      <c r="D1261" t="s">
        <v>203</v>
      </c>
      <c r="E1261">
        <v>320</v>
      </c>
      <c r="F1261" t="s">
        <v>221</v>
      </c>
      <c r="G1261">
        <v>11409</v>
      </c>
      <c r="H1261" t="s">
        <v>1051</v>
      </c>
      <c r="I1261">
        <v>33</v>
      </c>
      <c r="J1261" t="s">
        <v>160</v>
      </c>
      <c r="K1261" s="21">
        <v>0</v>
      </c>
      <c r="L1261" s="21">
        <v>11980</v>
      </c>
      <c r="M1261" s="21">
        <v>11980</v>
      </c>
      <c r="N1261" s="21">
        <v>11980</v>
      </c>
      <c r="O1261" s="21">
        <v>0</v>
      </c>
      <c r="P1261" s="22" t="e">
        <f>VLOOKUP(Tabela1[[#This Row],[cdsubacao]],LDO!$B$2:$D$115,3,0)</f>
        <v>#N/A</v>
      </c>
      <c r="Q1261" s="22" t="str">
        <f>CONCATENATE(Tabela1[[#This Row],[cdunidadegestora]]," - ",Tabela1[[#This Row],[nmunidadegestora]])</f>
        <v>440023 - Empresa de Pesquisa Agropecuária e Extensão Rural de Santa Catarina S.A.</v>
      </c>
      <c r="R1261" s="22" t="str">
        <f>CONCATENATE(Tabela1[[#This Row],[cdfuncao]]," - ",Tabela1[[#This Row],[nmfuncao]])</f>
        <v>20 - Agricultura</v>
      </c>
      <c r="S1261" s="23" t="e">
        <f>VLOOKUP(Tabela1[[#This Row],[cdsubacao]],LDO!$B$2:$E$115,4,0)</f>
        <v>#N/A</v>
      </c>
      <c r="T1261" s="23" t="str">
        <f>CONCATENATE(Tabela1[[#This Row],[cdprograma]]," - ",Tabela1[[#This Row],[nmprograma]])</f>
        <v>320 - Agricultura Familiar</v>
      </c>
    </row>
    <row r="1262" spans="1:20" x14ac:dyDescent="0.25">
      <c r="A1262">
        <v>530025</v>
      </c>
      <c r="B1262" t="s">
        <v>238</v>
      </c>
      <c r="C1262">
        <v>26</v>
      </c>
      <c r="D1262" t="s">
        <v>179</v>
      </c>
      <c r="E1262">
        <v>130</v>
      </c>
      <c r="F1262" t="s">
        <v>208</v>
      </c>
      <c r="G1262">
        <v>129</v>
      </c>
      <c r="H1262" t="s">
        <v>1187</v>
      </c>
      <c r="I1262">
        <v>44</v>
      </c>
      <c r="J1262" t="s">
        <v>219</v>
      </c>
      <c r="K1262" s="21">
        <v>1000000</v>
      </c>
      <c r="L1262" s="21">
        <v>0</v>
      </c>
      <c r="M1262" s="21">
        <v>0</v>
      </c>
      <c r="N1262" s="21">
        <v>0</v>
      </c>
      <c r="O1262" s="21">
        <v>0</v>
      </c>
      <c r="P1262" s="22" t="e">
        <f>VLOOKUP(Tabela1[[#This Row],[cdsubacao]],LDO!$B$2:$D$115,3,0)</f>
        <v>#N/A</v>
      </c>
      <c r="Q1262" s="22" t="str">
        <f>CONCATENATE(Tabela1[[#This Row],[cdunidadegestora]]," - ",Tabela1[[#This Row],[nmunidadegestora]])</f>
        <v>530025 - Departamento Estadual de Infraestrutura</v>
      </c>
      <c r="R1262" s="22" t="str">
        <f>CONCATENATE(Tabela1[[#This Row],[cdfuncao]]," - ",Tabela1[[#This Row],[nmfuncao]])</f>
        <v>26 - Transporte</v>
      </c>
      <c r="S1262" s="23" t="e">
        <f>VLOOKUP(Tabela1[[#This Row],[cdsubacao]],LDO!$B$2:$E$115,4,0)</f>
        <v>#N/A</v>
      </c>
      <c r="T1262" s="23" t="str">
        <f>CONCATENATE(Tabela1[[#This Row],[cdprograma]]," - ",Tabela1[[#This Row],[nmprograma]])</f>
        <v>130 - Conservação e Segurança Rodoviária</v>
      </c>
    </row>
    <row r="1263" spans="1:20" x14ac:dyDescent="0.25">
      <c r="A1263">
        <v>450021</v>
      </c>
      <c r="B1263" t="s">
        <v>250</v>
      </c>
      <c r="C1263">
        <v>12</v>
      </c>
      <c r="D1263" t="s">
        <v>188</v>
      </c>
      <c r="E1263">
        <v>900</v>
      </c>
      <c r="F1263" t="s">
        <v>176</v>
      </c>
      <c r="G1263">
        <v>134</v>
      </c>
      <c r="H1263" t="s">
        <v>593</v>
      </c>
      <c r="I1263">
        <v>33</v>
      </c>
      <c r="J1263" t="s">
        <v>160</v>
      </c>
      <c r="K1263" s="21">
        <v>6321880</v>
      </c>
      <c r="L1263" s="21">
        <v>1710215.73</v>
      </c>
      <c r="M1263" s="21">
        <v>1274941.8799999999</v>
      </c>
      <c r="N1263" s="21">
        <v>1242648.04</v>
      </c>
      <c r="O1263" s="21">
        <v>1236514.93</v>
      </c>
      <c r="P1263" s="22" t="e">
        <f>VLOOKUP(Tabela1[[#This Row],[cdsubacao]],LDO!$B$2:$D$115,3,0)</f>
        <v>#N/A</v>
      </c>
      <c r="Q1263" s="22" t="str">
        <f>CONCATENATE(Tabela1[[#This Row],[cdunidadegestora]]," - ",Tabela1[[#This Row],[nmunidadegestora]])</f>
        <v>450021 - Fundação Catarinense de Educação Especial</v>
      </c>
      <c r="R1263" s="22" t="str">
        <f>CONCATENATE(Tabela1[[#This Row],[cdfuncao]]," - ",Tabela1[[#This Row],[nmfuncao]])</f>
        <v>12 - Educação</v>
      </c>
      <c r="S1263" s="23" t="e">
        <f>VLOOKUP(Tabela1[[#This Row],[cdsubacao]],LDO!$B$2:$E$115,4,0)</f>
        <v>#N/A</v>
      </c>
      <c r="T1263" s="23" t="str">
        <f>CONCATENATE(Tabela1[[#This Row],[cdprograma]]," - ",Tabela1[[#This Row],[nmprograma]])</f>
        <v>900 - Gestão Administrativa - Poder Executivo</v>
      </c>
    </row>
    <row r="1264" spans="1:20" x14ac:dyDescent="0.25">
      <c r="A1264">
        <v>470001</v>
      </c>
      <c r="B1264" t="s">
        <v>287</v>
      </c>
      <c r="C1264">
        <v>8</v>
      </c>
      <c r="D1264" t="s">
        <v>253</v>
      </c>
      <c r="E1264">
        <v>870</v>
      </c>
      <c r="F1264" t="s">
        <v>320</v>
      </c>
      <c r="G1264">
        <v>1051</v>
      </c>
      <c r="H1264" t="s">
        <v>1188</v>
      </c>
      <c r="I1264">
        <v>33</v>
      </c>
      <c r="J1264" t="s">
        <v>160</v>
      </c>
      <c r="K1264" s="21">
        <v>3722460</v>
      </c>
      <c r="L1264" s="21">
        <v>3509466.98</v>
      </c>
      <c r="M1264" s="21">
        <v>3509466.98</v>
      </c>
      <c r="N1264" s="21">
        <v>3509466.98</v>
      </c>
      <c r="O1264" s="21">
        <v>3509466.98</v>
      </c>
      <c r="P1264" s="22" t="e">
        <f>VLOOKUP(Tabela1[[#This Row],[cdsubacao]],LDO!$B$2:$D$115,3,0)</f>
        <v>#N/A</v>
      </c>
      <c r="Q1264" s="22" t="str">
        <f>CONCATENATE(Tabela1[[#This Row],[cdunidadegestora]]," - ",Tabela1[[#This Row],[nmunidadegestora]])</f>
        <v>470001 - Secretaria de Estado da Administração</v>
      </c>
      <c r="R1264" s="22" t="str">
        <f>CONCATENATE(Tabela1[[#This Row],[cdfuncao]]," - ",Tabela1[[#This Row],[nmfuncao]])</f>
        <v>8 - Assistência Social</v>
      </c>
      <c r="S1264" s="23" t="e">
        <f>VLOOKUP(Tabela1[[#This Row],[cdsubacao]],LDO!$B$2:$E$115,4,0)</f>
        <v>#N/A</v>
      </c>
      <c r="T1264" s="23" t="str">
        <f>CONCATENATE(Tabela1[[#This Row],[cdprograma]]," - ",Tabela1[[#This Row],[nmprograma]])</f>
        <v>870 - Pensões Especiais</v>
      </c>
    </row>
    <row r="1265" spans="1:20" x14ac:dyDescent="0.25">
      <c r="A1265">
        <v>480091</v>
      </c>
      <c r="B1265" t="s">
        <v>157</v>
      </c>
      <c r="C1265">
        <v>10</v>
      </c>
      <c r="D1265" t="s">
        <v>158</v>
      </c>
      <c r="E1265">
        <v>850</v>
      </c>
      <c r="F1265" t="s">
        <v>163</v>
      </c>
      <c r="G1265">
        <v>1018</v>
      </c>
      <c r="H1265" t="s">
        <v>1037</v>
      </c>
      <c r="I1265">
        <v>31</v>
      </c>
      <c r="J1265" t="s">
        <v>165</v>
      </c>
      <c r="K1265" s="21">
        <v>1228536878</v>
      </c>
      <c r="L1265" s="21">
        <v>1116431043.53</v>
      </c>
      <c r="M1265" s="21">
        <v>1116225336.8099999</v>
      </c>
      <c r="N1265" s="21">
        <v>1115838803.6700001</v>
      </c>
      <c r="O1265" s="21">
        <v>1112373427.1900001</v>
      </c>
      <c r="P1265" s="22" t="e">
        <f>VLOOKUP(Tabela1[[#This Row],[cdsubacao]],LDO!$B$2:$D$115,3,0)</f>
        <v>#N/A</v>
      </c>
      <c r="Q1265" s="22" t="str">
        <f>CONCATENATE(Tabela1[[#This Row],[cdunidadegestora]]," - ",Tabela1[[#This Row],[nmunidadegestora]])</f>
        <v>480091 - Fundo Estadual de Saúde</v>
      </c>
      <c r="R1265" s="22" t="str">
        <f>CONCATENATE(Tabela1[[#This Row],[cdfuncao]]," - ",Tabela1[[#This Row],[nmfuncao]])</f>
        <v>10 - Saúde</v>
      </c>
      <c r="S1265" s="23" t="e">
        <f>VLOOKUP(Tabela1[[#This Row],[cdsubacao]],LDO!$B$2:$E$115,4,0)</f>
        <v>#N/A</v>
      </c>
      <c r="T126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66" spans="1:20" x14ac:dyDescent="0.25">
      <c r="A1266">
        <v>430001</v>
      </c>
      <c r="B1266" t="s">
        <v>347</v>
      </c>
      <c r="C1266">
        <v>4</v>
      </c>
      <c r="D1266" t="s">
        <v>169</v>
      </c>
      <c r="E1266">
        <v>850</v>
      </c>
      <c r="F1266" t="s">
        <v>163</v>
      </c>
      <c r="G1266">
        <v>884</v>
      </c>
      <c r="H1266" t="s">
        <v>1005</v>
      </c>
      <c r="I1266">
        <v>31</v>
      </c>
      <c r="J1266" t="s">
        <v>165</v>
      </c>
      <c r="K1266" s="21">
        <v>21971053</v>
      </c>
      <c r="L1266" s="21">
        <v>18474698.34</v>
      </c>
      <c r="M1266" s="21">
        <v>18116342.649999999</v>
      </c>
      <c r="N1266" s="21">
        <v>18116342.649999999</v>
      </c>
      <c r="O1266" s="21">
        <v>18001545.52</v>
      </c>
      <c r="P1266" s="22" t="e">
        <f>VLOOKUP(Tabela1[[#This Row],[cdsubacao]],LDO!$B$2:$D$115,3,0)</f>
        <v>#N/A</v>
      </c>
      <c r="Q1266" s="22" t="str">
        <f>CONCATENATE(Tabela1[[#This Row],[cdunidadegestora]]," - ",Tabela1[[#This Row],[nmunidadegestora]])</f>
        <v>430001 - Procuradoria-Geral junto ao Tribunal de Contas</v>
      </c>
      <c r="R1266" s="22" t="str">
        <f>CONCATENATE(Tabela1[[#This Row],[cdfuncao]]," - ",Tabela1[[#This Row],[nmfuncao]])</f>
        <v>4 - Administração</v>
      </c>
      <c r="S1266" s="23" t="e">
        <f>VLOOKUP(Tabela1[[#This Row],[cdsubacao]],LDO!$B$2:$E$115,4,0)</f>
        <v>#N/A</v>
      </c>
      <c r="T126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67" spans="1:20" x14ac:dyDescent="0.25">
      <c r="A1267">
        <v>410053</v>
      </c>
      <c r="B1267" t="s">
        <v>457</v>
      </c>
      <c r="C1267">
        <v>12</v>
      </c>
      <c r="D1267" t="s">
        <v>188</v>
      </c>
      <c r="E1267">
        <v>610</v>
      </c>
      <c r="F1267" t="s">
        <v>189</v>
      </c>
      <c r="G1267">
        <v>13705</v>
      </c>
      <c r="H1267" t="s">
        <v>1189</v>
      </c>
      <c r="I1267">
        <v>33</v>
      </c>
      <c r="J1267" t="s">
        <v>160</v>
      </c>
      <c r="K1267" s="21">
        <v>4017251</v>
      </c>
      <c r="L1267" s="21">
        <v>659043.56999999995</v>
      </c>
      <c r="M1267" s="21">
        <v>659043.56999999995</v>
      </c>
      <c r="N1267" s="21">
        <v>659043.56999999995</v>
      </c>
      <c r="O1267" s="21">
        <v>659043.56999999995</v>
      </c>
      <c r="P1267" s="22" t="e">
        <f>VLOOKUP(Tabela1[[#This Row],[cdsubacao]],LDO!$B$2:$D$115,3,0)</f>
        <v>#N/A</v>
      </c>
      <c r="Q1267" s="22" t="str">
        <f>CONCATENATE(Tabela1[[#This Row],[cdunidadegestora]]," - ",Tabela1[[#This Row],[nmunidadegestora]])</f>
        <v>410053 - Agência de Desenvolvimento Regional de Itajai</v>
      </c>
      <c r="R1267" s="22" t="str">
        <f>CONCATENATE(Tabela1[[#This Row],[cdfuncao]]," - ",Tabela1[[#This Row],[nmfuncao]])</f>
        <v>12 - Educação</v>
      </c>
      <c r="S1267" s="23" t="e">
        <f>VLOOKUP(Tabela1[[#This Row],[cdsubacao]],LDO!$B$2:$E$115,4,0)</f>
        <v>#N/A</v>
      </c>
      <c r="T1267" s="23" t="str">
        <f>CONCATENATE(Tabela1[[#This Row],[cdprograma]]," - ",Tabela1[[#This Row],[nmprograma]])</f>
        <v>610 - Educação Básica com Qualidade e Equidade</v>
      </c>
    </row>
    <row r="1268" spans="1:20" x14ac:dyDescent="0.25">
      <c r="A1268">
        <v>440023</v>
      </c>
      <c r="B1268" t="s">
        <v>202</v>
      </c>
      <c r="C1268">
        <v>19</v>
      </c>
      <c r="D1268" t="s">
        <v>373</v>
      </c>
      <c r="E1268">
        <v>230</v>
      </c>
      <c r="F1268" t="s">
        <v>568</v>
      </c>
      <c r="G1268">
        <v>69</v>
      </c>
      <c r="H1268" t="s">
        <v>1031</v>
      </c>
      <c r="I1268">
        <v>44</v>
      </c>
      <c r="J1268" t="s">
        <v>219</v>
      </c>
      <c r="K1268" s="21">
        <v>0</v>
      </c>
      <c r="L1268" s="21">
        <v>763136.04</v>
      </c>
      <c r="M1268" s="21">
        <v>763136.04</v>
      </c>
      <c r="N1268" s="21">
        <v>612154.81000000006</v>
      </c>
      <c r="O1268" s="21">
        <v>75532.490000000005</v>
      </c>
      <c r="P1268" s="22" t="e">
        <f>VLOOKUP(Tabela1[[#This Row],[cdsubacao]],LDO!$B$2:$D$115,3,0)</f>
        <v>#N/A</v>
      </c>
      <c r="Q1268" s="22" t="str">
        <f>CONCATENATE(Tabela1[[#This Row],[cdunidadegestora]]," - ",Tabela1[[#This Row],[nmunidadegestora]])</f>
        <v>440023 - Empresa de Pesquisa Agropecuária e Extensão Rural de Santa Catarina S.A.</v>
      </c>
      <c r="R1268" s="22" t="str">
        <f>CONCATENATE(Tabela1[[#This Row],[cdfuncao]]," - ",Tabela1[[#This Row],[nmfuncao]])</f>
        <v>19 - Ciência e Tecnologia</v>
      </c>
      <c r="S1268" s="23" t="e">
        <f>VLOOKUP(Tabela1[[#This Row],[cdsubacao]],LDO!$B$2:$E$115,4,0)</f>
        <v>#N/A</v>
      </c>
      <c r="T1268" s="23" t="str">
        <f>CONCATENATE(Tabela1[[#This Row],[cdprograma]]," - ",Tabela1[[#This Row],[nmprograma]])</f>
        <v>230 - CTI - Fomento à Ciência, Tecnologia e Inovação</v>
      </c>
    </row>
    <row r="1269" spans="1:20" x14ac:dyDescent="0.25">
      <c r="A1269">
        <v>440093</v>
      </c>
      <c r="B1269" t="s">
        <v>220</v>
      </c>
      <c r="C1269">
        <v>20</v>
      </c>
      <c r="D1269" t="s">
        <v>203</v>
      </c>
      <c r="E1269">
        <v>320</v>
      </c>
      <c r="F1269" t="s">
        <v>221</v>
      </c>
      <c r="G1269">
        <v>11326</v>
      </c>
      <c r="H1269" t="s">
        <v>222</v>
      </c>
      <c r="I1269">
        <v>45</v>
      </c>
      <c r="J1269" t="s">
        <v>400</v>
      </c>
      <c r="K1269" s="21">
        <v>13447250</v>
      </c>
      <c r="L1269" s="21">
        <v>13437250</v>
      </c>
      <c r="M1269" s="21">
        <v>11779804.439999999</v>
      </c>
      <c r="N1269" s="21">
        <v>11779804.439999999</v>
      </c>
      <c r="O1269" s="21">
        <v>11779804.439999999</v>
      </c>
      <c r="P1269" s="22" t="e">
        <f>VLOOKUP(Tabela1[[#This Row],[cdsubacao]],LDO!$B$2:$D$115,3,0)</f>
        <v>#N/A</v>
      </c>
      <c r="Q1269" s="22" t="str">
        <f>CONCATENATE(Tabela1[[#This Row],[cdunidadegestora]]," - ",Tabela1[[#This Row],[nmunidadegestora]])</f>
        <v>440093 - Fundo Estadual de Desenvolvimento Rural</v>
      </c>
      <c r="R1269" s="22" t="str">
        <f>CONCATENATE(Tabela1[[#This Row],[cdfuncao]]," - ",Tabela1[[#This Row],[nmfuncao]])</f>
        <v>20 - Agricultura</v>
      </c>
      <c r="S1269" s="23" t="e">
        <f>VLOOKUP(Tabela1[[#This Row],[cdsubacao]],LDO!$B$2:$E$115,4,0)</f>
        <v>#N/A</v>
      </c>
      <c r="T1269" s="23" t="str">
        <f>CONCATENATE(Tabela1[[#This Row],[cdprograma]]," - ",Tabela1[[#This Row],[nmprograma]])</f>
        <v>320 - Agricultura Familiar</v>
      </c>
    </row>
    <row r="1270" spans="1:20" x14ac:dyDescent="0.25">
      <c r="A1270">
        <v>530001</v>
      </c>
      <c r="B1270" t="s">
        <v>178</v>
      </c>
      <c r="C1270">
        <v>6</v>
      </c>
      <c r="D1270" t="s">
        <v>182</v>
      </c>
      <c r="E1270">
        <v>130</v>
      </c>
      <c r="F1270" t="s">
        <v>208</v>
      </c>
      <c r="G1270">
        <v>14446</v>
      </c>
      <c r="H1270" t="s">
        <v>665</v>
      </c>
      <c r="I1270">
        <v>33</v>
      </c>
      <c r="J1270" t="s">
        <v>160</v>
      </c>
      <c r="K1270" s="21">
        <v>0</v>
      </c>
      <c r="L1270" s="21">
        <v>2527865.5099999998</v>
      </c>
      <c r="M1270" s="21">
        <v>250588.2</v>
      </c>
      <c r="N1270" s="21">
        <v>164099.14000000001</v>
      </c>
      <c r="O1270" s="21">
        <v>164099.14000000001</v>
      </c>
      <c r="P1270" s="22" t="e">
        <f>VLOOKUP(Tabela1[[#This Row],[cdsubacao]],LDO!$B$2:$D$115,3,0)</f>
        <v>#N/A</v>
      </c>
      <c r="Q1270" s="22" t="str">
        <f>CONCATENATE(Tabela1[[#This Row],[cdunidadegestora]]," - ",Tabela1[[#This Row],[nmunidadegestora]])</f>
        <v>530001 - Secretaria de Estado da Infraestrutura e Mobilidade</v>
      </c>
      <c r="R1270" s="22" t="str">
        <f>CONCATENATE(Tabela1[[#This Row],[cdfuncao]]," - ",Tabela1[[#This Row],[nmfuncao]])</f>
        <v>6 - Segurança Pública</v>
      </c>
      <c r="S1270" s="23" t="e">
        <f>VLOOKUP(Tabela1[[#This Row],[cdsubacao]],LDO!$B$2:$E$115,4,0)</f>
        <v>#N/A</v>
      </c>
      <c r="T1270" s="23" t="str">
        <f>CONCATENATE(Tabela1[[#This Row],[cdprograma]]," - ",Tabela1[[#This Row],[nmprograma]])</f>
        <v>130 - Conservação e Segurança Rodoviária</v>
      </c>
    </row>
    <row r="1271" spans="1:20" x14ac:dyDescent="0.25">
      <c r="A1271">
        <v>420001</v>
      </c>
      <c r="B1271" t="s">
        <v>367</v>
      </c>
      <c r="C1271">
        <v>4</v>
      </c>
      <c r="D1271" t="s">
        <v>169</v>
      </c>
      <c r="E1271">
        <v>850</v>
      </c>
      <c r="F1271" t="s">
        <v>163</v>
      </c>
      <c r="G1271">
        <v>1140</v>
      </c>
      <c r="H1271" t="s">
        <v>1120</v>
      </c>
      <c r="I1271">
        <v>31</v>
      </c>
      <c r="J1271" t="s">
        <v>165</v>
      </c>
      <c r="K1271" s="21">
        <v>3043678</v>
      </c>
      <c r="L1271" s="21">
        <v>523434.5</v>
      </c>
      <c r="M1271" s="21">
        <v>523434.5</v>
      </c>
      <c r="N1271" s="21">
        <v>523434.5</v>
      </c>
      <c r="O1271" s="21">
        <v>523434.5</v>
      </c>
      <c r="P1271" s="22" t="e">
        <f>VLOOKUP(Tabela1[[#This Row],[cdsubacao]],LDO!$B$2:$D$115,3,0)</f>
        <v>#N/A</v>
      </c>
      <c r="Q1271" s="22" t="str">
        <f>CONCATENATE(Tabela1[[#This Row],[cdunidadegestora]]," - ",Tabela1[[#This Row],[nmunidadegestora]])</f>
        <v>420001 - Gabinete do Vice-Governador do Estado</v>
      </c>
      <c r="R1271" s="22" t="str">
        <f>CONCATENATE(Tabela1[[#This Row],[cdfuncao]]," - ",Tabela1[[#This Row],[nmfuncao]])</f>
        <v>4 - Administração</v>
      </c>
      <c r="S1271" s="23" t="e">
        <f>VLOOKUP(Tabela1[[#This Row],[cdsubacao]],LDO!$B$2:$E$115,4,0)</f>
        <v>#N/A</v>
      </c>
      <c r="T127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72" spans="1:20" x14ac:dyDescent="0.25">
      <c r="A1272">
        <v>270021</v>
      </c>
      <c r="B1272" t="s">
        <v>191</v>
      </c>
      <c r="C1272">
        <v>18</v>
      </c>
      <c r="D1272" t="s">
        <v>192</v>
      </c>
      <c r="E1272">
        <v>850</v>
      </c>
      <c r="F1272" t="s">
        <v>163</v>
      </c>
      <c r="G1272">
        <v>1001</v>
      </c>
      <c r="H1272" t="s">
        <v>1150</v>
      </c>
      <c r="I1272">
        <v>31</v>
      </c>
      <c r="J1272" t="s">
        <v>165</v>
      </c>
      <c r="K1272" s="21">
        <v>44449717</v>
      </c>
      <c r="L1272" s="21">
        <v>50663403.82</v>
      </c>
      <c r="M1272" s="21">
        <v>42960838.119999997</v>
      </c>
      <c r="N1272" s="21">
        <v>42944294.5</v>
      </c>
      <c r="O1272" s="21">
        <v>42913312.909999996</v>
      </c>
      <c r="P1272" s="22" t="e">
        <f>VLOOKUP(Tabela1[[#This Row],[cdsubacao]],LDO!$B$2:$D$115,3,0)</f>
        <v>#N/A</v>
      </c>
      <c r="Q1272" s="22" t="str">
        <f>CONCATENATE(Tabela1[[#This Row],[cdunidadegestora]]," - ",Tabela1[[#This Row],[nmunidadegestora]])</f>
        <v>270021 - Instituto do Meio Ambiente do Estado de Santa Catarina - IMA</v>
      </c>
      <c r="R1272" s="22" t="str">
        <f>CONCATENATE(Tabela1[[#This Row],[cdfuncao]]," - ",Tabela1[[#This Row],[nmfuncao]])</f>
        <v>18 - Gestão Ambiental</v>
      </c>
      <c r="S1272" s="23" t="e">
        <f>VLOOKUP(Tabela1[[#This Row],[cdsubacao]],LDO!$B$2:$E$115,4,0)</f>
        <v>#N/A</v>
      </c>
      <c r="T127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73" spans="1:20" x14ac:dyDescent="0.25">
      <c r="A1273">
        <v>160097</v>
      </c>
      <c r="B1273" t="s">
        <v>181</v>
      </c>
      <c r="C1273">
        <v>6</v>
      </c>
      <c r="D1273" t="s">
        <v>182</v>
      </c>
      <c r="E1273">
        <v>707</v>
      </c>
      <c r="F1273" t="s">
        <v>336</v>
      </c>
      <c r="G1273">
        <v>4072</v>
      </c>
      <c r="H1273" t="s">
        <v>507</v>
      </c>
      <c r="I1273">
        <v>33</v>
      </c>
      <c r="J1273" t="s">
        <v>160</v>
      </c>
      <c r="K1273" s="21">
        <v>26960000</v>
      </c>
      <c r="L1273" s="21">
        <v>32350822.34</v>
      </c>
      <c r="M1273" s="21">
        <v>30253029.66</v>
      </c>
      <c r="N1273" s="21">
        <v>27609325.170000002</v>
      </c>
      <c r="O1273" s="21">
        <v>27246650.82</v>
      </c>
      <c r="P1273" s="22" t="e">
        <f>VLOOKUP(Tabela1[[#This Row],[cdsubacao]],LDO!$B$2:$D$115,3,0)</f>
        <v>#N/A</v>
      </c>
      <c r="Q1273" s="22" t="str">
        <f>CONCATENATE(Tabela1[[#This Row],[cdunidadegestora]]," - ",Tabela1[[#This Row],[nmunidadegestora]])</f>
        <v>160097 - Fundo de Melhoria da Polícia Militar</v>
      </c>
      <c r="R1273" s="22" t="str">
        <f>CONCATENATE(Tabela1[[#This Row],[cdfuncao]]," - ",Tabela1[[#This Row],[nmfuncao]])</f>
        <v>6 - Segurança Pública</v>
      </c>
      <c r="S1273" s="23" t="e">
        <f>VLOOKUP(Tabela1[[#This Row],[cdsubacao]],LDO!$B$2:$E$115,4,0)</f>
        <v>#N/A</v>
      </c>
      <c r="T1273" s="23" t="str">
        <f>CONCATENATE(Tabela1[[#This Row],[cdprograma]]," - ",Tabela1[[#This Row],[nmprograma]])</f>
        <v>707 - Suporte Institucional Integrado</v>
      </c>
    </row>
    <row r="1274" spans="1:20" x14ac:dyDescent="0.25">
      <c r="A1274">
        <v>450001</v>
      </c>
      <c r="B1274" t="s">
        <v>318</v>
      </c>
      <c r="C1274">
        <v>12</v>
      </c>
      <c r="D1274" t="s">
        <v>188</v>
      </c>
      <c r="E1274">
        <v>625</v>
      </c>
      <c r="F1274" t="s">
        <v>196</v>
      </c>
      <c r="G1274">
        <v>1172</v>
      </c>
      <c r="H1274" t="s">
        <v>971</v>
      </c>
      <c r="I1274">
        <v>31</v>
      </c>
      <c r="J1274" t="s">
        <v>165</v>
      </c>
      <c r="K1274" s="21">
        <v>1081068860</v>
      </c>
      <c r="L1274" s="21">
        <v>1045032818.65</v>
      </c>
      <c r="M1274" s="21">
        <v>1043971601.63</v>
      </c>
      <c r="N1274" s="21">
        <v>1043971601.63</v>
      </c>
      <c r="O1274" s="21">
        <v>1039930060.23</v>
      </c>
      <c r="P1274" s="22" t="e">
        <f>VLOOKUP(Tabela1[[#This Row],[cdsubacao]],LDO!$B$2:$D$115,3,0)</f>
        <v>#N/A</v>
      </c>
      <c r="Q1274" s="22" t="str">
        <f>CONCATENATE(Tabela1[[#This Row],[cdunidadegestora]]," - ",Tabela1[[#This Row],[nmunidadegestora]])</f>
        <v>450001 - Secretaria de Estado da Educação</v>
      </c>
      <c r="R1274" s="22" t="str">
        <f>CONCATENATE(Tabela1[[#This Row],[cdfuncao]]," - ",Tabela1[[#This Row],[nmfuncao]])</f>
        <v>12 - Educação</v>
      </c>
      <c r="S1274" s="23" t="e">
        <f>VLOOKUP(Tabela1[[#This Row],[cdsubacao]],LDO!$B$2:$E$115,4,0)</f>
        <v>#N/A</v>
      </c>
      <c r="T1274" s="23" t="str">
        <f>CONCATENATE(Tabela1[[#This Row],[cdprograma]]," - ",Tabela1[[#This Row],[nmprograma]])</f>
        <v>625 - Valorização dos Profissionais da Educação</v>
      </c>
    </row>
    <row r="1275" spans="1:20" x14ac:dyDescent="0.25">
      <c r="A1275">
        <v>410039</v>
      </c>
      <c r="B1275" t="s">
        <v>498</v>
      </c>
      <c r="C1275">
        <v>12</v>
      </c>
      <c r="D1275" t="s">
        <v>188</v>
      </c>
      <c r="E1275">
        <v>610</v>
      </c>
      <c r="F1275" t="s">
        <v>189</v>
      </c>
      <c r="G1275">
        <v>13658</v>
      </c>
      <c r="H1275" t="s">
        <v>1190</v>
      </c>
      <c r="I1275">
        <v>44</v>
      </c>
      <c r="J1275" t="s">
        <v>219</v>
      </c>
      <c r="K1275" s="21">
        <v>30802</v>
      </c>
      <c r="L1275" s="21">
        <v>1100</v>
      </c>
      <c r="M1275" s="21">
        <v>1100</v>
      </c>
      <c r="N1275" s="21">
        <v>1100</v>
      </c>
      <c r="O1275" s="21">
        <v>1100</v>
      </c>
      <c r="P1275" s="22" t="e">
        <f>VLOOKUP(Tabela1[[#This Row],[cdsubacao]],LDO!$B$2:$D$115,3,0)</f>
        <v>#N/A</v>
      </c>
      <c r="Q1275" s="22" t="str">
        <f>CONCATENATE(Tabela1[[#This Row],[cdunidadegestora]]," - ",Tabela1[[#This Row],[nmunidadegestora]])</f>
        <v>410039 - Agência de Desenvolvimento Regional de São Lourenço do Oeste</v>
      </c>
      <c r="R1275" s="22" t="str">
        <f>CONCATENATE(Tabela1[[#This Row],[cdfuncao]]," - ",Tabela1[[#This Row],[nmfuncao]])</f>
        <v>12 - Educação</v>
      </c>
      <c r="S1275" s="23" t="e">
        <f>VLOOKUP(Tabela1[[#This Row],[cdsubacao]],LDO!$B$2:$E$115,4,0)</f>
        <v>#N/A</v>
      </c>
      <c r="T1275" s="23" t="str">
        <f>CONCATENATE(Tabela1[[#This Row],[cdprograma]]," - ",Tabela1[[#This Row],[nmprograma]])</f>
        <v>610 - Educação Básica com Qualidade e Equidade</v>
      </c>
    </row>
    <row r="1276" spans="1:20" x14ac:dyDescent="0.25">
      <c r="A1276">
        <v>410041</v>
      </c>
      <c r="B1276" t="s">
        <v>471</v>
      </c>
      <c r="C1276">
        <v>12</v>
      </c>
      <c r="D1276" t="s">
        <v>188</v>
      </c>
      <c r="E1276">
        <v>610</v>
      </c>
      <c r="F1276" t="s">
        <v>189</v>
      </c>
      <c r="G1276">
        <v>13706</v>
      </c>
      <c r="H1276" t="s">
        <v>716</v>
      </c>
      <c r="I1276">
        <v>44</v>
      </c>
      <c r="J1276" t="s">
        <v>219</v>
      </c>
      <c r="K1276" s="21">
        <v>72503</v>
      </c>
      <c r="L1276" s="21">
        <v>6775.5</v>
      </c>
      <c r="M1276" s="21">
        <v>6775.5</v>
      </c>
      <c r="N1276" s="21">
        <v>6775.5</v>
      </c>
      <c r="O1276" s="21">
        <v>6775.5</v>
      </c>
      <c r="P1276" s="22" t="e">
        <f>VLOOKUP(Tabela1[[#This Row],[cdsubacao]],LDO!$B$2:$D$115,3,0)</f>
        <v>#N/A</v>
      </c>
      <c r="Q1276" s="22" t="str">
        <f>CONCATENATE(Tabela1[[#This Row],[cdunidadegestora]]," - ",Tabela1[[#This Row],[nmunidadegestora]])</f>
        <v>410041 - Agência de Desenvolvimento Regional de Xanxerê</v>
      </c>
      <c r="R1276" s="22" t="str">
        <f>CONCATENATE(Tabela1[[#This Row],[cdfuncao]]," - ",Tabela1[[#This Row],[nmfuncao]])</f>
        <v>12 - Educação</v>
      </c>
      <c r="S1276" s="23" t="e">
        <f>VLOOKUP(Tabela1[[#This Row],[cdsubacao]],LDO!$B$2:$E$115,4,0)</f>
        <v>#N/A</v>
      </c>
      <c r="T1276" s="23" t="str">
        <f>CONCATENATE(Tabela1[[#This Row],[cdprograma]]," - ",Tabela1[[#This Row],[nmprograma]])</f>
        <v>610 - Educação Básica com Qualidade e Equidade</v>
      </c>
    </row>
    <row r="1277" spans="1:20" x14ac:dyDescent="0.25">
      <c r="A1277">
        <v>410042</v>
      </c>
      <c r="B1277" t="s">
        <v>558</v>
      </c>
      <c r="C1277">
        <v>10</v>
      </c>
      <c r="D1277" t="s">
        <v>158</v>
      </c>
      <c r="E1277">
        <v>400</v>
      </c>
      <c r="F1277" t="s">
        <v>166</v>
      </c>
      <c r="G1277">
        <v>11481</v>
      </c>
      <c r="H1277" t="s">
        <v>186</v>
      </c>
      <c r="I1277">
        <v>33</v>
      </c>
      <c r="J1277" t="s">
        <v>160</v>
      </c>
      <c r="K1277" s="21">
        <v>0</v>
      </c>
      <c r="L1277" s="21">
        <v>20487.849999999999</v>
      </c>
      <c r="M1277" s="21">
        <v>20487.849999999999</v>
      </c>
      <c r="N1277" s="21">
        <v>20487.849999999999</v>
      </c>
      <c r="O1277" s="21">
        <v>20487.849999999999</v>
      </c>
      <c r="P1277" s="22" t="e">
        <f>VLOOKUP(Tabela1[[#This Row],[cdsubacao]],LDO!$B$2:$D$115,3,0)</f>
        <v>#N/A</v>
      </c>
      <c r="Q1277" s="22" t="str">
        <f>CONCATENATE(Tabela1[[#This Row],[cdunidadegestora]]," - ",Tabela1[[#This Row],[nmunidadegestora]])</f>
        <v>410042 - Agência de Desenvolvimento Regional de Concórdia</v>
      </c>
      <c r="R1277" s="22" t="str">
        <f>CONCATENATE(Tabela1[[#This Row],[cdfuncao]]," - ",Tabela1[[#This Row],[nmfuncao]])</f>
        <v>10 - Saúde</v>
      </c>
      <c r="S1277" s="23" t="e">
        <f>VLOOKUP(Tabela1[[#This Row],[cdsubacao]],LDO!$B$2:$E$115,4,0)</f>
        <v>#N/A</v>
      </c>
      <c r="T1277" s="23" t="str">
        <f>CONCATENATE(Tabela1[[#This Row],[cdprograma]]," - ",Tabela1[[#This Row],[nmprograma]])</f>
        <v>400 - Gestão do SUS</v>
      </c>
    </row>
    <row r="1278" spans="1:20" x14ac:dyDescent="0.25">
      <c r="A1278">
        <v>470091</v>
      </c>
      <c r="B1278" t="s">
        <v>289</v>
      </c>
      <c r="C1278">
        <v>4</v>
      </c>
      <c r="D1278" t="s">
        <v>169</v>
      </c>
      <c r="E1278">
        <v>850</v>
      </c>
      <c r="F1278" t="s">
        <v>163</v>
      </c>
      <c r="G1278">
        <v>2702</v>
      </c>
      <c r="H1278" t="s">
        <v>795</v>
      </c>
      <c r="I1278">
        <v>33</v>
      </c>
      <c r="J1278" t="s">
        <v>160</v>
      </c>
      <c r="K1278" s="21">
        <v>882802</v>
      </c>
      <c r="L1278" s="21">
        <v>880402</v>
      </c>
      <c r="M1278" s="21">
        <v>152111.32</v>
      </c>
      <c r="N1278" s="21">
        <v>152111.32</v>
      </c>
      <c r="O1278" s="21">
        <v>152111.32</v>
      </c>
      <c r="P1278" s="22" t="e">
        <f>VLOOKUP(Tabela1[[#This Row],[cdsubacao]],LDO!$B$2:$D$115,3,0)</f>
        <v>#N/A</v>
      </c>
      <c r="Q1278" s="22" t="str">
        <f>CONCATENATE(Tabela1[[#This Row],[cdunidadegestora]]," - ",Tabela1[[#This Row],[nmunidadegestora]])</f>
        <v>470091 - Fundo de Materiais, Publicações e Impressos Oficiais</v>
      </c>
      <c r="R1278" s="22" t="str">
        <f>CONCATENATE(Tabela1[[#This Row],[cdfuncao]]," - ",Tabela1[[#This Row],[nmfuncao]])</f>
        <v>4 - Administração</v>
      </c>
      <c r="S1278" s="23" t="e">
        <f>VLOOKUP(Tabela1[[#This Row],[cdsubacao]],LDO!$B$2:$E$115,4,0)</f>
        <v>#N/A</v>
      </c>
      <c r="T127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79" spans="1:20" x14ac:dyDescent="0.25">
      <c r="A1279">
        <v>520002</v>
      </c>
      <c r="B1279" t="s">
        <v>171</v>
      </c>
      <c r="C1279">
        <v>12</v>
      </c>
      <c r="D1279" t="s">
        <v>188</v>
      </c>
      <c r="E1279">
        <v>990</v>
      </c>
      <c r="F1279" t="s">
        <v>172</v>
      </c>
      <c r="G1279">
        <v>14226</v>
      </c>
      <c r="H1279" t="s">
        <v>580</v>
      </c>
      <c r="I1279">
        <v>32</v>
      </c>
      <c r="J1279" t="s">
        <v>581</v>
      </c>
      <c r="K1279" s="21">
        <v>0</v>
      </c>
      <c r="L1279" s="21">
        <v>73524907.680000007</v>
      </c>
      <c r="M1279" s="21">
        <v>73524907.680000007</v>
      </c>
      <c r="N1279" s="21">
        <v>73524907.680000007</v>
      </c>
      <c r="O1279" s="21">
        <v>73524907.680000007</v>
      </c>
      <c r="P1279" s="22" t="e">
        <f>VLOOKUP(Tabela1[[#This Row],[cdsubacao]],LDO!$B$2:$D$115,3,0)</f>
        <v>#N/A</v>
      </c>
      <c r="Q1279" s="22" t="str">
        <f>CONCATENATE(Tabela1[[#This Row],[cdunidadegestora]]," - ",Tabela1[[#This Row],[nmunidadegestora]])</f>
        <v>520002 - Encargos Gerais do Estado</v>
      </c>
      <c r="R1279" s="22" t="str">
        <f>CONCATENATE(Tabela1[[#This Row],[cdfuncao]]," - ",Tabela1[[#This Row],[nmfuncao]])</f>
        <v>12 - Educação</v>
      </c>
      <c r="S1279" s="23" t="e">
        <f>VLOOKUP(Tabela1[[#This Row],[cdsubacao]],LDO!$B$2:$E$115,4,0)</f>
        <v>#N/A</v>
      </c>
      <c r="T1279" s="23" t="str">
        <f>CONCATENATE(Tabela1[[#This Row],[cdprograma]]," - ",Tabela1[[#This Row],[nmprograma]])</f>
        <v>990 - Encargos Especiais</v>
      </c>
    </row>
    <row r="1280" spans="1:20" x14ac:dyDescent="0.25">
      <c r="A1280">
        <v>270092</v>
      </c>
      <c r="B1280" t="s">
        <v>427</v>
      </c>
      <c r="C1280">
        <v>18</v>
      </c>
      <c r="D1280" t="s">
        <v>192</v>
      </c>
      <c r="E1280">
        <v>350</v>
      </c>
      <c r="F1280" t="s">
        <v>282</v>
      </c>
      <c r="G1280">
        <v>11834</v>
      </c>
      <c r="H1280" t="s">
        <v>993</v>
      </c>
      <c r="I1280">
        <v>31</v>
      </c>
      <c r="J1280" t="s">
        <v>165</v>
      </c>
      <c r="K1280" s="21">
        <v>0</v>
      </c>
      <c r="L1280" s="21">
        <v>40400</v>
      </c>
      <c r="M1280" s="21">
        <v>8000</v>
      </c>
      <c r="N1280" s="21">
        <v>0</v>
      </c>
      <c r="O1280" s="21">
        <v>0</v>
      </c>
      <c r="P1280" s="22" t="e">
        <f>VLOOKUP(Tabela1[[#This Row],[cdsubacao]],LDO!$B$2:$D$115,3,0)</f>
        <v>#N/A</v>
      </c>
      <c r="Q1280" s="22" t="str">
        <f>CONCATENATE(Tabela1[[#This Row],[cdunidadegestora]]," - ",Tabela1[[#This Row],[nmunidadegestora]])</f>
        <v>270092 - Fundo Estadual de Recursos Hídricos</v>
      </c>
      <c r="R1280" s="22" t="str">
        <f>CONCATENATE(Tabela1[[#This Row],[cdfuncao]]," - ",Tabela1[[#This Row],[nmfuncao]])</f>
        <v>18 - Gestão Ambiental</v>
      </c>
      <c r="S1280" s="23" t="e">
        <f>VLOOKUP(Tabela1[[#This Row],[cdsubacao]],LDO!$B$2:$E$115,4,0)</f>
        <v>#N/A</v>
      </c>
      <c r="T1280" s="23" t="str">
        <f>CONCATENATE(Tabela1[[#This Row],[cdprograma]]," - ",Tabela1[[#This Row],[nmprograma]])</f>
        <v>350 - Gestão dos Recursos Hídricos</v>
      </c>
    </row>
    <row r="1281" spans="1:20" x14ac:dyDescent="0.25">
      <c r="A1281">
        <v>410039</v>
      </c>
      <c r="B1281" t="s">
        <v>498</v>
      </c>
      <c r="C1281">
        <v>4</v>
      </c>
      <c r="D1281" t="s">
        <v>169</v>
      </c>
      <c r="E1281">
        <v>900</v>
      </c>
      <c r="F1281" t="s">
        <v>176</v>
      </c>
      <c r="G1281">
        <v>13652</v>
      </c>
      <c r="H1281" t="s">
        <v>1191</v>
      </c>
      <c r="I1281">
        <v>33</v>
      </c>
      <c r="J1281" t="s">
        <v>160</v>
      </c>
      <c r="K1281" s="21">
        <v>389300</v>
      </c>
      <c r="L1281" s="21">
        <v>68755.87</v>
      </c>
      <c r="M1281" s="21">
        <v>68755.87</v>
      </c>
      <c r="N1281" s="21">
        <v>68755.87</v>
      </c>
      <c r="O1281" s="21">
        <v>68755.87</v>
      </c>
      <c r="P1281" s="22" t="e">
        <f>VLOOKUP(Tabela1[[#This Row],[cdsubacao]],LDO!$B$2:$D$115,3,0)</f>
        <v>#N/A</v>
      </c>
      <c r="Q1281" s="22" t="str">
        <f>CONCATENATE(Tabela1[[#This Row],[cdunidadegestora]]," - ",Tabela1[[#This Row],[nmunidadegestora]])</f>
        <v>410039 - Agência de Desenvolvimento Regional de São Lourenço do Oeste</v>
      </c>
      <c r="R1281" s="22" t="str">
        <f>CONCATENATE(Tabela1[[#This Row],[cdfuncao]]," - ",Tabela1[[#This Row],[nmfuncao]])</f>
        <v>4 - Administração</v>
      </c>
      <c r="S1281" s="23" t="e">
        <f>VLOOKUP(Tabela1[[#This Row],[cdsubacao]],LDO!$B$2:$E$115,4,0)</f>
        <v>#N/A</v>
      </c>
      <c r="T1281" s="23" t="str">
        <f>CONCATENATE(Tabela1[[#This Row],[cdprograma]]," - ",Tabela1[[#This Row],[nmprograma]])</f>
        <v>900 - Gestão Administrativa - Poder Executivo</v>
      </c>
    </row>
    <row r="1282" spans="1:20" x14ac:dyDescent="0.25">
      <c r="A1282">
        <v>410011</v>
      </c>
      <c r="B1282" t="s">
        <v>257</v>
      </c>
      <c r="C1282">
        <v>23</v>
      </c>
      <c r="D1282" t="s">
        <v>258</v>
      </c>
      <c r="E1282">
        <v>640</v>
      </c>
      <c r="F1282" t="s">
        <v>259</v>
      </c>
      <c r="G1282">
        <v>14593</v>
      </c>
      <c r="H1282" t="s">
        <v>1178</v>
      </c>
      <c r="I1282">
        <v>33</v>
      </c>
      <c r="J1282" t="s">
        <v>160</v>
      </c>
      <c r="K1282" s="21">
        <v>0</v>
      </c>
      <c r="L1282" s="21">
        <v>57032</v>
      </c>
      <c r="M1282" s="21">
        <v>0</v>
      </c>
      <c r="N1282" s="21">
        <v>0</v>
      </c>
      <c r="O1282" s="21">
        <v>0</v>
      </c>
      <c r="P1282" s="22" t="e">
        <f>VLOOKUP(Tabela1[[#This Row],[cdsubacao]],LDO!$B$2:$D$115,3,0)</f>
        <v>#N/A</v>
      </c>
      <c r="Q1282" s="22" t="str">
        <f>CONCATENATE(Tabela1[[#This Row],[cdunidadegestora]]," - ",Tabela1[[#This Row],[nmunidadegestora]])</f>
        <v>410011 - Agência de Desenvolvimento do Turismo de Santa Catarina</v>
      </c>
      <c r="R1282" s="22" t="str">
        <f>CONCATENATE(Tabela1[[#This Row],[cdfuncao]]," - ",Tabela1[[#This Row],[nmfuncao]])</f>
        <v>23 - Comércio e Serviços</v>
      </c>
      <c r="S1282" s="23" t="e">
        <f>VLOOKUP(Tabela1[[#This Row],[cdsubacao]],LDO!$B$2:$E$115,4,0)</f>
        <v>#N/A</v>
      </c>
      <c r="T1282" s="23" t="str">
        <f>CONCATENATE(Tabela1[[#This Row],[cdprograma]]," - ",Tabela1[[#This Row],[nmprograma]])</f>
        <v>640 - Desenvolvimento do Turismo Catarinense</v>
      </c>
    </row>
    <row r="1283" spans="1:20" x14ac:dyDescent="0.25">
      <c r="A1283">
        <v>410038</v>
      </c>
      <c r="B1283" t="s">
        <v>273</v>
      </c>
      <c r="C1283">
        <v>4</v>
      </c>
      <c r="D1283" t="s">
        <v>169</v>
      </c>
      <c r="E1283">
        <v>900</v>
      </c>
      <c r="F1283" t="s">
        <v>176</v>
      </c>
      <c r="G1283">
        <v>13634</v>
      </c>
      <c r="H1283" t="s">
        <v>1192</v>
      </c>
      <c r="I1283">
        <v>33</v>
      </c>
      <c r="J1283" t="s">
        <v>160</v>
      </c>
      <c r="K1283" s="21">
        <v>371000</v>
      </c>
      <c r="L1283" s="21">
        <v>110529.77</v>
      </c>
      <c r="M1283" s="21">
        <v>110529.77</v>
      </c>
      <c r="N1283" s="21">
        <v>110529.77</v>
      </c>
      <c r="O1283" s="21">
        <v>110529.77</v>
      </c>
      <c r="P1283" s="22" t="e">
        <f>VLOOKUP(Tabela1[[#This Row],[cdsubacao]],LDO!$B$2:$D$115,3,0)</f>
        <v>#N/A</v>
      </c>
      <c r="Q1283" s="22" t="str">
        <f>CONCATENATE(Tabela1[[#This Row],[cdunidadegestora]]," - ",Tabela1[[#This Row],[nmunidadegestora]])</f>
        <v>410038 - Agência de Desenvolvimento Regional de Maravilha</v>
      </c>
      <c r="R1283" s="22" t="str">
        <f>CONCATENATE(Tabela1[[#This Row],[cdfuncao]]," - ",Tabela1[[#This Row],[nmfuncao]])</f>
        <v>4 - Administração</v>
      </c>
      <c r="S1283" s="23" t="e">
        <f>VLOOKUP(Tabela1[[#This Row],[cdsubacao]],LDO!$B$2:$E$115,4,0)</f>
        <v>#N/A</v>
      </c>
      <c r="T1283" s="23" t="str">
        <f>CONCATENATE(Tabela1[[#This Row],[cdprograma]]," - ",Tabela1[[#This Row],[nmprograma]])</f>
        <v>900 - Gestão Administrativa - Poder Executivo</v>
      </c>
    </row>
    <row r="1284" spans="1:20" x14ac:dyDescent="0.25">
      <c r="A1284">
        <v>410060</v>
      </c>
      <c r="B1284" t="s">
        <v>168</v>
      </c>
      <c r="C1284">
        <v>4</v>
      </c>
      <c r="D1284" t="s">
        <v>169</v>
      </c>
      <c r="E1284">
        <v>850</v>
      </c>
      <c r="F1284" t="s">
        <v>163</v>
      </c>
      <c r="G1284">
        <v>13884</v>
      </c>
      <c r="H1284" t="s">
        <v>170</v>
      </c>
      <c r="I1284">
        <v>33</v>
      </c>
      <c r="J1284" t="s">
        <v>160</v>
      </c>
      <c r="K1284" s="21">
        <v>205078</v>
      </c>
      <c r="L1284" s="21">
        <v>92535.05</v>
      </c>
      <c r="M1284" s="21">
        <v>92535.05</v>
      </c>
      <c r="N1284" s="21">
        <v>92535.05</v>
      </c>
      <c r="O1284" s="21">
        <v>92535.05</v>
      </c>
      <c r="P1284" s="22" t="e">
        <f>VLOOKUP(Tabela1[[#This Row],[cdsubacao]],LDO!$B$2:$D$115,3,0)</f>
        <v>#N/A</v>
      </c>
      <c r="Q1284" s="22" t="str">
        <f>CONCATENATE(Tabela1[[#This Row],[cdunidadegestora]]," - ",Tabela1[[#This Row],[nmunidadegestora]])</f>
        <v>410060 - Agência de Desenvolvimento Regional de Mafra</v>
      </c>
      <c r="R1284" s="22" t="str">
        <f>CONCATENATE(Tabela1[[#This Row],[cdfuncao]]," - ",Tabela1[[#This Row],[nmfuncao]])</f>
        <v>4 - Administração</v>
      </c>
      <c r="S1284" s="23" t="e">
        <f>VLOOKUP(Tabela1[[#This Row],[cdsubacao]],LDO!$B$2:$E$115,4,0)</f>
        <v>#N/A</v>
      </c>
      <c r="T128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85" spans="1:20" x14ac:dyDescent="0.25">
      <c r="A1285">
        <v>480091</v>
      </c>
      <c r="B1285" t="s">
        <v>157</v>
      </c>
      <c r="C1285">
        <v>10</v>
      </c>
      <c r="D1285" t="s">
        <v>158</v>
      </c>
      <c r="E1285">
        <v>420</v>
      </c>
      <c r="F1285" t="s">
        <v>563</v>
      </c>
      <c r="G1285">
        <v>13264</v>
      </c>
      <c r="H1285" t="s">
        <v>1193</v>
      </c>
      <c r="I1285">
        <v>33</v>
      </c>
      <c r="J1285" t="s">
        <v>160</v>
      </c>
      <c r="K1285" s="21">
        <v>900000</v>
      </c>
      <c r="L1285" s="21">
        <v>1420350.16</v>
      </c>
      <c r="M1285" s="21">
        <v>1161299.46</v>
      </c>
      <c r="N1285" s="21">
        <v>1161228.68</v>
      </c>
      <c r="O1285" s="21">
        <v>1161228.68</v>
      </c>
      <c r="P1285" s="22" t="e">
        <f>VLOOKUP(Tabela1[[#This Row],[cdsubacao]],LDO!$B$2:$D$115,3,0)</f>
        <v>#N/A</v>
      </c>
      <c r="Q1285" s="22" t="str">
        <f>CONCATENATE(Tabela1[[#This Row],[cdunidadegestora]]," - ",Tabela1[[#This Row],[nmunidadegestora]])</f>
        <v>480091 - Fundo Estadual de Saúde</v>
      </c>
      <c r="R1285" s="22" t="str">
        <f>CONCATENATE(Tabela1[[#This Row],[cdfuncao]]," - ",Tabela1[[#This Row],[nmfuncao]])</f>
        <v>10 - Saúde</v>
      </c>
      <c r="S1285" s="23" t="e">
        <f>VLOOKUP(Tabela1[[#This Row],[cdsubacao]],LDO!$B$2:$E$115,4,0)</f>
        <v>#N/A</v>
      </c>
      <c r="T1285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286" spans="1:20" x14ac:dyDescent="0.25">
      <c r="A1286">
        <v>480091</v>
      </c>
      <c r="B1286" t="s">
        <v>157</v>
      </c>
      <c r="C1286">
        <v>10</v>
      </c>
      <c r="D1286" t="s">
        <v>158</v>
      </c>
      <c r="E1286">
        <v>705</v>
      </c>
      <c r="F1286" t="s">
        <v>486</v>
      </c>
      <c r="G1286">
        <v>10674</v>
      </c>
      <c r="H1286" t="s">
        <v>1074</v>
      </c>
      <c r="I1286">
        <v>33</v>
      </c>
      <c r="J1286" t="s">
        <v>160</v>
      </c>
      <c r="K1286" s="21">
        <v>266200</v>
      </c>
      <c r="L1286" s="21">
        <v>20800</v>
      </c>
      <c r="M1286" s="21">
        <v>0</v>
      </c>
      <c r="N1286" s="21">
        <v>0</v>
      </c>
      <c r="O1286" s="21">
        <v>0</v>
      </c>
      <c r="P1286" s="22" t="e">
        <f>VLOOKUP(Tabela1[[#This Row],[cdsubacao]],LDO!$B$2:$D$115,3,0)</f>
        <v>#N/A</v>
      </c>
      <c r="Q1286" s="22" t="str">
        <f>CONCATENATE(Tabela1[[#This Row],[cdunidadegestora]]," - ",Tabela1[[#This Row],[nmunidadegestora]])</f>
        <v>480091 - Fundo Estadual de Saúde</v>
      </c>
      <c r="R1286" s="22" t="str">
        <f>CONCATENATE(Tabela1[[#This Row],[cdfuncao]]," - ",Tabela1[[#This Row],[nmfuncao]])</f>
        <v>10 - Saúde</v>
      </c>
      <c r="S1286" s="23" t="e">
        <f>VLOOKUP(Tabela1[[#This Row],[cdsubacao]],LDO!$B$2:$E$115,4,0)</f>
        <v>#N/A</v>
      </c>
      <c r="T1286" s="23" t="str">
        <f>CONCATENATE(Tabela1[[#This Row],[cdprograma]]," - ",Tabela1[[#This Row],[nmprograma]])</f>
        <v>705 - Segurança Cidadã</v>
      </c>
    </row>
    <row r="1287" spans="1:20" x14ac:dyDescent="0.25">
      <c r="A1287">
        <v>530025</v>
      </c>
      <c r="B1287" t="s">
        <v>238</v>
      </c>
      <c r="C1287">
        <v>26</v>
      </c>
      <c r="D1287" t="s">
        <v>179</v>
      </c>
      <c r="E1287">
        <v>140</v>
      </c>
      <c r="F1287" t="s">
        <v>279</v>
      </c>
      <c r="G1287">
        <v>2325</v>
      </c>
      <c r="H1287" t="s">
        <v>1194</v>
      </c>
      <c r="I1287">
        <v>44</v>
      </c>
      <c r="J1287" t="s">
        <v>219</v>
      </c>
      <c r="K1287" s="21">
        <v>6000000</v>
      </c>
      <c r="L1287" s="21">
        <v>0</v>
      </c>
      <c r="M1287" s="21">
        <v>0</v>
      </c>
      <c r="N1287" s="21">
        <v>0</v>
      </c>
      <c r="O1287" s="21">
        <v>0</v>
      </c>
      <c r="P1287" s="22" t="e">
        <f>VLOOKUP(Tabela1[[#This Row],[cdsubacao]],LDO!$B$2:$D$115,3,0)</f>
        <v>#N/A</v>
      </c>
      <c r="Q1287" s="22" t="str">
        <f>CONCATENATE(Tabela1[[#This Row],[cdunidadegestora]]," - ",Tabela1[[#This Row],[nmunidadegestora]])</f>
        <v>530025 - Departamento Estadual de Infraestrutura</v>
      </c>
      <c r="R1287" s="22" t="str">
        <f>CONCATENATE(Tabela1[[#This Row],[cdfuncao]]," - ",Tabela1[[#This Row],[nmfuncao]])</f>
        <v>26 - Transporte</v>
      </c>
      <c r="S1287" s="23" t="e">
        <f>VLOOKUP(Tabela1[[#This Row],[cdsubacao]],LDO!$B$2:$E$115,4,0)</f>
        <v>#N/A</v>
      </c>
      <c r="T1287" s="23" t="str">
        <f>CONCATENATE(Tabela1[[#This Row],[cdprograma]]," - ",Tabela1[[#This Row],[nmprograma]])</f>
        <v>140 - Reabilitação e Aumento de Capacidade de Rodovias</v>
      </c>
    </row>
    <row r="1288" spans="1:20" x14ac:dyDescent="0.25">
      <c r="A1288">
        <v>480091</v>
      </c>
      <c r="B1288" t="s">
        <v>157</v>
      </c>
      <c r="C1288">
        <v>10</v>
      </c>
      <c r="D1288" t="s">
        <v>158</v>
      </c>
      <c r="E1288">
        <v>430</v>
      </c>
      <c r="F1288" t="s">
        <v>159</v>
      </c>
      <c r="G1288">
        <v>13324</v>
      </c>
      <c r="H1288" t="s">
        <v>1195</v>
      </c>
      <c r="I1288">
        <v>44</v>
      </c>
      <c r="J1288" t="s">
        <v>219</v>
      </c>
      <c r="K1288" s="21">
        <v>100000</v>
      </c>
      <c r="L1288" s="21">
        <v>0</v>
      </c>
      <c r="M1288" s="21">
        <v>0</v>
      </c>
      <c r="N1288" s="21">
        <v>0</v>
      </c>
      <c r="O1288" s="21">
        <v>0</v>
      </c>
      <c r="P1288" s="22" t="e">
        <f>VLOOKUP(Tabela1[[#This Row],[cdsubacao]],LDO!$B$2:$D$115,3,0)</f>
        <v>#N/A</v>
      </c>
      <c r="Q1288" s="22" t="str">
        <f>CONCATENATE(Tabela1[[#This Row],[cdunidadegestora]]," - ",Tabela1[[#This Row],[nmunidadegestora]])</f>
        <v>480091 - Fundo Estadual de Saúde</v>
      </c>
      <c r="R1288" s="22" t="str">
        <f>CONCATENATE(Tabela1[[#This Row],[cdfuncao]]," - ",Tabela1[[#This Row],[nmfuncao]])</f>
        <v>10 - Saúde</v>
      </c>
      <c r="S1288" s="23" t="e">
        <f>VLOOKUP(Tabela1[[#This Row],[cdsubacao]],LDO!$B$2:$E$115,4,0)</f>
        <v>#N/A</v>
      </c>
      <c r="T1288" s="23" t="str">
        <f>CONCATENATE(Tabela1[[#This Row],[cdprograma]]," - ",Tabela1[[#This Row],[nmprograma]])</f>
        <v>430 - Atenção de Média e Alta Complexidade Ambulatorial e Hospitalar</v>
      </c>
    </row>
    <row r="1289" spans="1:20" x14ac:dyDescent="0.25">
      <c r="A1289">
        <v>270021</v>
      </c>
      <c r="B1289" t="s">
        <v>191</v>
      </c>
      <c r="C1289">
        <v>18</v>
      </c>
      <c r="D1289" t="s">
        <v>192</v>
      </c>
      <c r="E1289">
        <v>850</v>
      </c>
      <c r="F1289" t="s">
        <v>163</v>
      </c>
      <c r="G1289">
        <v>5980</v>
      </c>
      <c r="H1289" t="s">
        <v>1196</v>
      </c>
      <c r="I1289">
        <v>33</v>
      </c>
      <c r="J1289" t="s">
        <v>160</v>
      </c>
      <c r="K1289" s="21">
        <v>500000</v>
      </c>
      <c r="L1289" s="21">
        <v>655000</v>
      </c>
      <c r="M1289" s="21">
        <v>595232.09</v>
      </c>
      <c r="N1289" s="21">
        <v>595232.09</v>
      </c>
      <c r="O1289" s="21">
        <v>595232.09</v>
      </c>
      <c r="P1289" s="22" t="e">
        <f>VLOOKUP(Tabela1[[#This Row],[cdsubacao]],LDO!$B$2:$D$115,3,0)</f>
        <v>#N/A</v>
      </c>
      <c r="Q1289" s="22" t="str">
        <f>CONCATENATE(Tabela1[[#This Row],[cdunidadegestora]]," - ",Tabela1[[#This Row],[nmunidadegestora]])</f>
        <v>270021 - Instituto do Meio Ambiente do Estado de Santa Catarina - IMA</v>
      </c>
      <c r="R1289" s="22" t="str">
        <f>CONCATENATE(Tabela1[[#This Row],[cdfuncao]]," - ",Tabela1[[#This Row],[nmfuncao]])</f>
        <v>18 - Gestão Ambiental</v>
      </c>
      <c r="S1289" s="23" t="e">
        <f>VLOOKUP(Tabela1[[#This Row],[cdsubacao]],LDO!$B$2:$E$115,4,0)</f>
        <v>#N/A</v>
      </c>
      <c r="T128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290" spans="1:20" x14ac:dyDescent="0.25">
      <c r="A1290">
        <v>410002</v>
      </c>
      <c r="B1290" t="s">
        <v>516</v>
      </c>
      <c r="C1290">
        <v>3</v>
      </c>
      <c r="D1290" t="s">
        <v>306</v>
      </c>
      <c r="E1290">
        <v>900</v>
      </c>
      <c r="F1290" t="s">
        <v>176</v>
      </c>
      <c r="G1290">
        <v>7998</v>
      </c>
      <c r="H1290" t="s">
        <v>1197</v>
      </c>
      <c r="I1290">
        <v>33</v>
      </c>
      <c r="J1290" t="s">
        <v>160</v>
      </c>
      <c r="K1290" s="21">
        <v>7000</v>
      </c>
      <c r="L1290" s="21">
        <v>0</v>
      </c>
      <c r="M1290" s="21">
        <v>0</v>
      </c>
      <c r="N1290" s="21">
        <v>0</v>
      </c>
      <c r="O1290" s="21">
        <v>0</v>
      </c>
      <c r="P1290" s="22" t="e">
        <f>VLOOKUP(Tabela1[[#This Row],[cdsubacao]],LDO!$B$2:$D$115,3,0)</f>
        <v>#N/A</v>
      </c>
      <c r="Q1290" s="22" t="str">
        <f>CONCATENATE(Tabela1[[#This Row],[cdunidadegestora]]," - ",Tabela1[[#This Row],[nmunidadegestora]])</f>
        <v>410002 - Procuradoria Geral do Estado</v>
      </c>
      <c r="R1290" s="22" t="str">
        <f>CONCATENATE(Tabela1[[#This Row],[cdfuncao]]," - ",Tabela1[[#This Row],[nmfuncao]])</f>
        <v>3 - Essencial à Justiça</v>
      </c>
      <c r="S1290" s="23" t="e">
        <f>VLOOKUP(Tabela1[[#This Row],[cdsubacao]],LDO!$B$2:$E$115,4,0)</f>
        <v>#N/A</v>
      </c>
      <c r="T1290" s="23" t="str">
        <f>CONCATENATE(Tabela1[[#This Row],[cdprograma]]," - ",Tabela1[[#This Row],[nmprograma]])</f>
        <v>900 - Gestão Administrativa - Poder Executivo</v>
      </c>
    </row>
    <row r="1291" spans="1:20" x14ac:dyDescent="0.25">
      <c r="A1291">
        <v>470093</v>
      </c>
      <c r="B1291" t="s">
        <v>341</v>
      </c>
      <c r="C1291">
        <v>4</v>
      </c>
      <c r="D1291" t="s">
        <v>169</v>
      </c>
      <c r="E1291">
        <v>900</v>
      </c>
      <c r="F1291" t="s">
        <v>176</v>
      </c>
      <c r="G1291">
        <v>14237</v>
      </c>
      <c r="H1291" t="s">
        <v>334</v>
      </c>
      <c r="I1291">
        <v>44</v>
      </c>
      <c r="J1291" t="s">
        <v>219</v>
      </c>
      <c r="K1291" s="21">
        <v>17112337</v>
      </c>
      <c r="L1291" s="21">
        <v>11614584.73</v>
      </c>
      <c r="M1291" s="21">
        <v>0</v>
      </c>
      <c r="N1291" s="21">
        <v>0</v>
      </c>
      <c r="O1291" s="21">
        <v>0</v>
      </c>
      <c r="P1291" s="22" t="e">
        <f>VLOOKUP(Tabela1[[#This Row],[cdsubacao]],LDO!$B$2:$D$115,3,0)</f>
        <v>#N/A</v>
      </c>
      <c r="Q1291" s="22" t="str">
        <f>CONCATENATE(Tabela1[[#This Row],[cdunidadegestora]]," - ",Tabela1[[#This Row],[nmunidadegestora]])</f>
        <v>470093 - Fundo Patrimonial</v>
      </c>
      <c r="R1291" s="22" t="str">
        <f>CONCATENATE(Tabela1[[#This Row],[cdfuncao]]," - ",Tabela1[[#This Row],[nmfuncao]])</f>
        <v>4 - Administração</v>
      </c>
      <c r="S1291" s="23" t="e">
        <f>VLOOKUP(Tabela1[[#This Row],[cdsubacao]],LDO!$B$2:$E$115,4,0)</f>
        <v>#N/A</v>
      </c>
      <c r="T1291" s="23" t="str">
        <f>CONCATENATE(Tabela1[[#This Row],[cdprograma]]," - ",Tabela1[[#This Row],[nmprograma]])</f>
        <v>900 - Gestão Administrativa - Poder Executivo</v>
      </c>
    </row>
    <row r="1292" spans="1:20" x14ac:dyDescent="0.25">
      <c r="A1292">
        <v>410047</v>
      </c>
      <c r="B1292" t="s">
        <v>269</v>
      </c>
      <c r="C1292">
        <v>12</v>
      </c>
      <c r="D1292" t="s">
        <v>188</v>
      </c>
      <c r="E1292">
        <v>610</v>
      </c>
      <c r="F1292" t="s">
        <v>189</v>
      </c>
      <c r="G1292">
        <v>13835</v>
      </c>
      <c r="H1292" t="s">
        <v>1198</v>
      </c>
      <c r="I1292">
        <v>33</v>
      </c>
      <c r="J1292" t="s">
        <v>160</v>
      </c>
      <c r="K1292" s="21">
        <v>449475</v>
      </c>
      <c r="L1292" s="21">
        <v>16988.75</v>
      </c>
      <c r="M1292" s="21">
        <v>16988.75</v>
      </c>
      <c r="N1292" s="21">
        <v>16988.75</v>
      </c>
      <c r="O1292" s="21">
        <v>16988.75</v>
      </c>
      <c r="P1292" s="22" t="e">
        <f>VLOOKUP(Tabela1[[#This Row],[cdsubacao]],LDO!$B$2:$D$115,3,0)</f>
        <v>#N/A</v>
      </c>
      <c r="Q1292" s="22" t="str">
        <f>CONCATENATE(Tabela1[[#This Row],[cdunidadegestora]]," - ",Tabela1[[#This Row],[nmunidadegestora]])</f>
        <v>410047 - Agência de Desenvolvimento Regional de Curitibanos</v>
      </c>
      <c r="R1292" s="22" t="str">
        <f>CONCATENATE(Tabela1[[#This Row],[cdfuncao]]," - ",Tabela1[[#This Row],[nmfuncao]])</f>
        <v>12 - Educação</v>
      </c>
      <c r="S1292" s="23" t="e">
        <f>VLOOKUP(Tabela1[[#This Row],[cdsubacao]],LDO!$B$2:$E$115,4,0)</f>
        <v>#N/A</v>
      </c>
      <c r="T1292" s="23" t="str">
        <f>CONCATENATE(Tabela1[[#This Row],[cdprograma]]," - ",Tabela1[[#This Row],[nmprograma]])</f>
        <v>610 - Educação Básica com Qualidade e Equidade</v>
      </c>
    </row>
    <row r="1293" spans="1:20" x14ac:dyDescent="0.25">
      <c r="A1293">
        <v>230023</v>
      </c>
      <c r="B1293" t="s">
        <v>439</v>
      </c>
      <c r="C1293">
        <v>23</v>
      </c>
      <c r="D1293" t="s">
        <v>258</v>
      </c>
      <c r="E1293">
        <v>640</v>
      </c>
      <c r="F1293" t="s">
        <v>259</v>
      </c>
      <c r="G1293">
        <v>11532</v>
      </c>
      <c r="H1293" t="s">
        <v>1199</v>
      </c>
      <c r="I1293">
        <v>33</v>
      </c>
      <c r="J1293" t="s">
        <v>160</v>
      </c>
      <c r="K1293" s="21">
        <v>5000</v>
      </c>
      <c r="L1293" s="21">
        <v>0</v>
      </c>
      <c r="M1293" s="21">
        <v>0</v>
      </c>
      <c r="N1293" s="21">
        <v>0</v>
      </c>
      <c r="O1293" s="21">
        <v>0</v>
      </c>
      <c r="P1293" s="22" t="e">
        <f>VLOOKUP(Tabela1[[#This Row],[cdsubacao]],LDO!$B$2:$D$115,3,0)</f>
        <v>#N/A</v>
      </c>
      <c r="Q1293" s="22" t="str">
        <f>CONCATENATE(Tabela1[[#This Row],[cdunidadegestora]]," - ",Tabela1[[#This Row],[nmunidadegestora]])</f>
        <v>230023 - Santa Catarina Turismo S.A.</v>
      </c>
      <c r="R1293" s="22" t="str">
        <f>CONCATENATE(Tabela1[[#This Row],[cdfuncao]]," - ",Tabela1[[#This Row],[nmfuncao]])</f>
        <v>23 - Comércio e Serviços</v>
      </c>
      <c r="S1293" s="23" t="e">
        <f>VLOOKUP(Tabela1[[#This Row],[cdsubacao]],LDO!$B$2:$E$115,4,0)</f>
        <v>#N/A</v>
      </c>
      <c r="T1293" s="23" t="str">
        <f>CONCATENATE(Tabela1[[#This Row],[cdprograma]]," - ",Tabela1[[#This Row],[nmprograma]])</f>
        <v>640 - Desenvolvimento do Turismo Catarinense</v>
      </c>
    </row>
    <row r="1294" spans="1:20" x14ac:dyDescent="0.25">
      <c r="A1294">
        <v>440093</v>
      </c>
      <c r="B1294" t="s">
        <v>220</v>
      </c>
      <c r="C1294">
        <v>20</v>
      </c>
      <c r="D1294" t="s">
        <v>203</v>
      </c>
      <c r="E1294">
        <v>335</v>
      </c>
      <c r="F1294" t="s">
        <v>1431</v>
      </c>
      <c r="G1294">
        <v>11348</v>
      </c>
      <c r="H1294" t="s">
        <v>1200</v>
      </c>
      <c r="I1294">
        <v>33</v>
      </c>
      <c r="J1294" t="s">
        <v>160</v>
      </c>
      <c r="K1294" s="21">
        <v>100000</v>
      </c>
      <c r="L1294" s="21">
        <v>0</v>
      </c>
      <c r="M1294" s="21">
        <v>0</v>
      </c>
      <c r="N1294" s="21">
        <v>0</v>
      </c>
      <c r="O1294" s="21">
        <v>0</v>
      </c>
      <c r="P1294" s="22" t="str">
        <f>VLOOKUP(Tabela1[[#This Row],[cdsubacao]],LDO!$B$2:$D$115,3,0)</f>
        <v>LDO</v>
      </c>
      <c r="Q1294" s="22" t="str">
        <f>CONCATENATE(Tabela1[[#This Row],[cdunidadegestora]]," - ",Tabela1[[#This Row],[nmunidadegestora]])</f>
        <v>440093 - Fundo Estadual de Desenvolvimento Rural</v>
      </c>
      <c r="R1294" s="22" t="str">
        <f>CONCATENATE(Tabela1[[#This Row],[cdfuncao]]," - ",Tabela1[[#This Row],[nmfuncao]])</f>
        <v>20 - Agricultura</v>
      </c>
      <c r="S1294" s="23" t="str">
        <f>VLOOKUP(Tabela1[[#This Row],[cdsubacao]],LDO!$B$2:$E$115,4,0)</f>
        <v>11348 - Apoio financeiro a projetos de melhoria de sistemas de produção - FDR</v>
      </c>
      <c r="T1294" s="23" t="str">
        <f>CONCATENATE(Tabela1[[#This Row],[cdprograma]]," - ",Tabela1[[#This Row],[nmprograma]])</f>
        <v>335 - Santa Catarina Rural</v>
      </c>
    </row>
    <row r="1295" spans="1:20" x14ac:dyDescent="0.25">
      <c r="A1295">
        <v>520030</v>
      </c>
      <c r="B1295" t="s">
        <v>403</v>
      </c>
      <c r="C1295">
        <v>4</v>
      </c>
      <c r="D1295" t="s">
        <v>169</v>
      </c>
      <c r="E1295">
        <v>825</v>
      </c>
      <c r="F1295" t="s">
        <v>1055</v>
      </c>
      <c r="G1295">
        <v>11445</v>
      </c>
      <c r="H1295" t="s">
        <v>1201</v>
      </c>
      <c r="I1295">
        <v>33</v>
      </c>
      <c r="J1295" t="s">
        <v>160</v>
      </c>
      <c r="K1295" s="21">
        <v>641030</v>
      </c>
      <c r="L1295" s="21">
        <v>590000</v>
      </c>
      <c r="M1295" s="21">
        <v>0</v>
      </c>
      <c r="N1295" s="21">
        <v>0</v>
      </c>
      <c r="O1295" s="21">
        <v>0</v>
      </c>
      <c r="P1295" s="22" t="e">
        <f>VLOOKUP(Tabela1[[#This Row],[cdsubacao]],LDO!$B$2:$D$115,3,0)</f>
        <v>#N/A</v>
      </c>
      <c r="Q1295" s="22" t="str">
        <f>CONCATENATE(Tabela1[[#This Row],[cdunidadegestora]]," - ",Tabela1[[#This Row],[nmunidadegestora]])</f>
        <v>520030 - Fundação Escola de Governo - ENA</v>
      </c>
      <c r="R1295" s="22" t="str">
        <f>CONCATENATE(Tabela1[[#This Row],[cdfuncao]]," - ",Tabela1[[#This Row],[nmfuncao]])</f>
        <v>4 - Administração</v>
      </c>
      <c r="S1295" s="23" t="e">
        <f>VLOOKUP(Tabela1[[#This Row],[cdsubacao]],LDO!$B$2:$E$115,4,0)</f>
        <v>#N/A</v>
      </c>
      <c r="T1295" s="23" t="str">
        <f>CONCATENATE(Tabela1[[#This Row],[cdprograma]]," - ",Tabela1[[#This Row],[nmprograma]])</f>
        <v>825 - 2012, 2013, 2014, 2015, 2016, 2017, 2018, 2019: Formação de Gestores Públicos; 2020: Qualificação dos Agentes Públicos</v>
      </c>
    </row>
    <row r="1296" spans="1:20" x14ac:dyDescent="0.25">
      <c r="A1296">
        <v>450022</v>
      </c>
      <c r="B1296" t="s">
        <v>358</v>
      </c>
      <c r="C1296">
        <v>12</v>
      </c>
      <c r="D1296" t="s">
        <v>188</v>
      </c>
      <c r="E1296">
        <v>630</v>
      </c>
      <c r="F1296" t="s">
        <v>359</v>
      </c>
      <c r="G1296">
        <v>12709</v>
      </c>
      <c r="H1296" t="s">
        <v>1202</v>
      </c>
      <c r="I1296">
        <v>44</v>
      </c>
      <c r="J1296" t="s">
        <v>219</v>
      </c>
      <c r="K1296" s="21">
        <v>475000</v>
      </c>
      <c r="L1296" s="21">
        <v>3509131.69</v>
      </c>
      <c r="M1296" s="21">
        <v>1267239.82</v>
      </c>
      <c r="N1296" s="21">
        <v>1187239.82</v>
      </c>
      <c r="O1296" s="21">
        <v>1187239.82</v>
      </c>
      <c r="P1296" s="22" t="e">
        <f>VLOOKUP(Tabela1[[#This Row],[cdsubacao]],LDO!$B$2:$D$115,3,0)</f>
        <v>#N/A</v>
      </c>
      <c r="Q1296" s="22" t="str">
        <f>CONCATENATE(Tabela1[[#This Row],[cdunidadegestora]]," - ",Tabela1[[#This Row],[nmunidadegestora]])</f>
        <v>450022 - Fundação Universidade do Estado de Santa Catarina</v>
      </c>
      <c r="R1296" s="22" t="str">
        <f>CONCATENATE(Tabela1[[#This Row],[cdfuncao]]," - ",Tabela1[[#This Row],[nmfuncao]])</f>
        <v>12 - Educação</v>
      </c>
      <c r="S1296" s="23" t="e">
        <f>VLOOKUP(Tabela1[[#This Row],[cdsubacao]],LDO!$B$2:$E$115,4,0)</f>
        <v>#N/A</v>
      </c>
      <c r="T1296" s="23" t="str">
        <f>CONCATENATE(Tabela1[[#This Row],[cdprograma]]," - ",Tabela1[[#This Row],[nmprograma]])</f>
        <v>630 - Gestão do Ensino Superior</v>
      </c>
    </row>
    <row r="1297" spans="1:20" x14ac:dyDescent="0.25">
      <c r="A1297">
        <v>160091</v>
      </c>
      <c r="B1297" t="s">
        <v>442</v>
      </c>
      <c r="C1297">
        <v>6</v>
      </c>
      <c r="D1297" t="s">
        <v>182</v>
      </c>
      <c r="E1297">
        <v>705</v>
      </c>
      <c r="F1297" t="s">
        <v>486</v>
      </c>
      <c r="G1297">
        <v>13163</v>
      </c>
      <c r="H1297" t="s">
        <v>666</v>
      </c>
      <c r="I1297">
        <v>33</v>
      </c>
      <c r="J1297" t="s">
        <v>160</v>
      </c>
      <c r="K1297" s="21">
        <v>47104924</v>
      </c>
      <c r="L1297" s="21">
        <v>41344702.469999999</v>
      </c>
      <c r="M1297" s="21">
        <v>36672401.32</v>
      </c>
      <c r="N1297" s="21">
        <v>36672401.32</v>
      </c>
      <c r="O1297" s="21">
        <v>36672401.32</v>
      </c>
      <c r="P1297" s="22" t="e">
        <f>VLOOKUP(Tabela1[[#This Row],[cdsubacao]],LDO!$B$2:$D$115,3,0)</f>
        <v>#N/A</v>
      </c>
      <c r="Q1297" s="22" t="str">
        <f>CONCATENATE(Tabela1[[#This Row],[cdunidadegestora]]," - ",Tabela1[[#This Row],[nmunidadegestora]])</f>
        <v>160091 - Fundo para Melhoria da Segurança Pública</v>
      </c>
      <c r="R1297" s="22" t="str">
        <f>CONCATENATE(Tabela1[[#This Row],[cdfuncao]]," - ",Tabela1[[#This Row],[nmfuncao]])</f>
        <v>6 - Segurança Pública</v>
      </c>
      <c r="S1297" s="23" t="e">
        <f>VLOOKUP(Tabela1[[#This Row],[cdsubacao]],LDO!$B$2:$E$115,4,0)</f>
        <v>#N/A</v>
      </c>
      <c r="T1297" s="23" t="str">
        <f>CONCATENATE(Tabela1[[#This Row],[cdprograma]]," - ",Tabela1[[#This Row],[nmprograma]])</f>
        <v>705 - Segurança Cidadã</v>
      </c>
    </row>
    <row r="1298" spans="1:20" x14ac:dyDescent="0.25">
      <c r="A1298">
        <v>410048</v>
      </c>
      <c r="B1298" t="s">
        <v>187</v>
      </c>
      <c r="C1298">
        <v>12</v>
      </c>
      <c r="D1298" t="s">
        <v>188</v>
      </c>
      <c r="E1298">
        <v>610</v>
      </c>
      <c r="F1298" t="s">
        <v>189</v>
      </c>
      <c r="G1298">
        <v>13852</v>
      </c>
      <c r="H1298" t="s">
        <v>1203</v>
      </c>
      <c r="I1298">
        <v>33</v>
      </c>
      <c r="J1298" t="s">
        <v>160</v>
      </c>
      <c r="K1298" s="21">
        <v>4822250</v>
      </c>
      <c r="L1298" s="21">
        <v>353096.7</v>
      </c>
      <c r="M1298" s="21">
        <v>353096.7</v>
      </c>
      <c r="N1298" s="21">
        <v>353096.7</v>
      </c>
      <c r="O1298" s="21">
        <v>353096.7</v>
      </c>
      <c r="P1298" s="22" t="e">
        <f>VLOOKUP(Tabela1[[#This Row],[cdsubacao]],LDO!$B$2:$D$115,3,0)</f>
        <v>#N/A</v>
      </c>
      <c r="Q1298" s="22" t="str">
        <f>CONCATENATE(Tabela1[[#This Row],[cdunidadegestora]]," - ",Tabela1[[#This Row],[nmunidadegestora]])</f>
        <v>410048 - Agência de Desenvolvimento Regional de Rio do Sul</v>
      </c>
      <c r="R1298" s="22" t="str">
        <f>CONCATENATE(Tabela1[[#This Row],[cdfuncao]]," - ",Tabela1[[#This Row],[nmfuncao]])</f>
        <v>12 - Educação</v>
      </c>
      <c r="S1298" s="23" t="e">
        <f>VLOOKUP(Tabela1[[#This Row],[cdsubacao]],LDO!$B$2:$E$115,4,0)</f>
        <v>#N/A</v>
      </c>
      <c r="T1298" s="23" t="str">
        <f>CONCATENATE(Tabela1[[#This Row],[cdprograma]]," - ",Tabela1[[#This Row],[nmprograma]])</f>
        <v>610 - Educação Básica com Qualidade e Equidade</v>
      </c>
    </row>
    <row r="1299" spans="1:20" x14ac:dyDescent="0.25">
      <c r="A1299">
        <v>270023</v>
      </c>
      <c r="B1299" t="s">
        <v>379</v>
      </c>
      <c r="C1299">
        <v>23</v>
      </c>
      <c r="D1299" t="s">
        <v>258</v>
      </c>
      <c r="E1299">
        <v>900</v>
      </c>
      <c r="F1299" t="s">
        <v>176</v>
      </c>
      <c r="G1299">
        <v>5253</v>
      </c>
      <c r="H1299" t="s">
        <v>809</v>
      </c>
      <c r="I1299">
        <v>44</v>
      </c>
      <c r="J1299" t="s">
        <v>219</v>
      </c>
      <c r="K1299" s="21">
        <v>36000</v>
      </c>
      <c r="L1299" s="21">
        <v>36000</v>
      </c>
      <c r="M1299" s="21">
        <v>7689</v>
      </c>
      <c r="N1299" s="21">
        <v>7689</v>
      </c>
      <c r="O1299" s="21">
        <v>6279</v>
      </c>
      <c r="P1299" s="22" t="e">
        <f>VLOOKUP(Tabela1[[#This Row],[cdsubacao]],LDO!$B$2:$D$115,3,0)</f>
        <v>#N/A</v>
      </c>
      <c r="Q1299" s="22" t="str">
        <f>CONCATENATE(Tabela1[[#This Row],[cdunidadegestora]]," - ",Tabela1[[#This Row],[nmunidadegestora]])</f>
        <v>270023 - Junta Comercial do Estado de Santa Catarina</v>
      </c>
      <c r="R1299" s="22" t="str">
        <f>CONCATENATE(Tabela1[[#This Row],[cdfuncao]]," - ",Tabela1[[#This Row],[nmfuncao]])</f>
        <v>23 - Comércio e Serviços</v>
      </c>
      <c r="S1299" s="23" t="e">
        <f>VLOOKUP(Tabela1[[#This Row],[cdsubacao]],LDO!$B$2:$E$115,4,0)</f>
        <v>#N/A</v>
      </c>
      <c r="T1299" s="23" t="str">
        <f>CONCATENATE(Tabela1[[#This Row],[cdprograma]]," - ",Tabela1[[#This Row],[nmprograma]])</f>
        <v>900 - Gestão Administrativa - Poder Executivo</v>
      </c>
    </row>
    <row r="1300" spans="1:20" x14ac:dyDescent="0.25">
      <c r="A1300">
        <v>480091</v>
      </c>
      <c r="B1300" t="s">
        <v>157</v>
      </c>
      <c r="C1300">
        <v>10</v>
      </c>
      <c r="D1300" t="s">
        <v>158</v>
      </c>
      <c r="E1300">
        <v>430</v>
      </c>
      <c r="F1300" t="s">
        <v>159</v>
      </c>
      <c r="G1300">
        <v>13336</v>
      </c>
      <c r="H1300" t="s">
        <v>1204</v>
      </c>
      <c r="I1300">
        <v>33</v>
      </c>
      <c r="J1300" t="s">
        <v>160</v>
      </c>
      <c r="K1300" s="21">
        <v>100000</v>
      </c>
      <c r="L1300" s="21">
        <v>0</v>
      </c>
      <c r="M1300" s="21">
        <v>0</v>
      </c>
      <c r="N1300" s="21">
        <v>0</v>
      </c>
      <c r="O1300" s="21">
        <v>0</v>
      </c>
      <c r="P1300" s="22" t="e">
        <f>VLOOKUP(Tabela1[[#This Row],[cdsubacao]],LDO!$B$2:$D$115,3,0)</f>
        <v>#N/A</v>
      </c>
      <c r="Q1300" s="22" t="str">
        <f>CONCATENATE(Tabela1[[#This Row],[cdunidadegestora]]," - ",Tabela1[[#This Row],[nmunidadegestora]])</f>
        <v>480091 - Fundo Estadual de Saúde</v>
      </c>
      <c r="R1300" s="22" t="str">
        <f>CONCATENATE(Tabela1[[#This Row],[cdfuncao]]," - ",Tabela1[[#This Row],[nmfuncao]])</f>
        <v>10 - Saúde</v>
      </c>
      <c r="S1300" s="23" t="e">
        <f>VLOOKUP(Tabela1[[#This Row],[cdsubacao]],LDO!$B$2:$E$115,4,0)</f>
        <v>#N/A</v>
      </c>
      <c r="T1300" s="23" t="str">
        <f>CONCATENATE(Tabela1[[#This Row],[cdprograma]]," - ",Tabela1[[#This Row],[nmprograma]])</f>
        <v>430 - Atenção de Média e Alta Complexidade Ambulatorial e Hospitalar</v>
      </c>
    </row>
    <row r="1301" spans="1:20" x14ac:dyDescent="0.25">
      <c r="A1301">
        <v>530025</v>
      </c>
      <c r="B1301" t="s">
        <v>238</v>
      </c>
      <c r="C1301">
        <v>18</v>
      </c>
      <c r="D1301" t="s">
        <v>192</v>
      </c>
      <c r="E1301">
        <v>350</v>
      </c>
      <c r="F1301" t="s">
        <v>282</v>
      </c>
      <c r="G1301">
        <v>88</v>
      </c>
      <c r="H1301" t="s">
        <v>1205</v>
      </c>
      <c r="I1301">
        <v>44</v>
      </c>
      <c r="J1301" t="s">
        <v>219</v>
      </c>
      <c r="K1301" s="21">
        <v>276860</v>
      </c>
      <c r="L1301" s="21">
        <v>0</v>
      </c>
      <c r="M1301" s="21">
        <v>0</v>
      </c>
      <c r="N1301" s="21">
        <v>0</v>
      </c>
      <c r="O1301" s="21">
        <v>0</v>
      </c>
      <c r="P1301" s="22" t="e">
        <f>VLOOKUP(Tabela1[[#This Row],[cdsubacao]],LDO!$B$2:$D$115,3,0)</f>
        <v>#N/A</v>
      </c>
      <c r="Q1301" s="22" t="str">
        <f>CONCATENATE(Tabela1[[#This Row],[cdunidadegestora]]," - ",Tabela1[[#This Row],[nmunidadegestora]])</f>
        <v>530025 - Departamento Estadual de Infraestrutura</v>
      </c>
      <c r="R1301" s="22" t="str">
        <f>CONCATENATE(Tabela1[[#This Row],[cdfuncao]]," - ",Tabela1[[#This Row],[nmfuncao]])</f>
        <v>18 - Gestão Ambiental</v>
      </c>
      <c r="S1301" s="23" t="e">
        <f>VLOOKUP(Tabela1[[#This Row],[cdsubacao]],LDO!$B$2:$E$115,4,0)</f>
        <v>#N/A</v>
      </c>
      <c r="T1301" s="23" t="str">
        <f>CONCATENATE(Tabela1[[#This Row],[cdprograma]]," - ",Tabela1[[#This Row],[nmprograma]])</f>
        <v>350 - Gestão dos Recursos Hídricos</v>
      </c>
    </row>
    <row r="1302" spans="1:20" x14ac:dyDescent="0.25">
      <c r="A1302">
        <v>530025</v>
      </c>
      <c r="B1302" t="s">
        <v>238</v>
      </c>
      <c r="C1302">
        <v>14</v>
      </c>
      <c r="D1302" t="s">
        <v>216</v>
      </c>
      <c r="E1302">
        <v>750</v>
      </c>
      <c r="F1302" t="s">
        <v>417</v>
      </c>
      <c r="G1302">
        <v>10924</v>
      </c>
      <c r="H1302" t="s">
        <v>1433</v>
      </c>
      <c r="I1302">
        <v>44</v>
      </c>
      <c r="J1302" t="s">
        <v>219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2" t="str">
        <f>VLOOKUP(Tabela1[[#This Row],[cdsubacao]],LDO!$B$2:$D$115,3,0)</f>
        <v>LDO</v>
      </c>
      <c r="Q1302" s="22" t="str">
        <f>CONCATENATE(Tabela1[[#This Row],[cdunidadegestora]]," - ",Tabela1[[#This Row],[nmunidadegestora]])</f>
        <v>530025 - Departamento Estadual de Infraestrutura</v>
      </c>
      <c r="R1302" s="22" t="str">
        <f>CONCATENATE(Tabela1[[#This Row],[cdfuncao]]," - ",Tabela1[[#This Row],[nmfuncao]])</f>
        <v>14 - Direitos da Cidadania</v>
      </c>
      <c r="S1302" s="23" t="str">
        <f>VLOOKUP(Tabela1[[#This Row],[cdsubacao]],LDO!$B$2:$E$115,4,0)</f>
        <v>10924 - Construção reforma e ampliação de unidades d o sistema prisional e socioeducativo (penitenciária de Tijucas)</v>
      </c>
      <c r="T1302" s="23" t="str">
        <f>CONCATENATE(Tabela1[[#This Row],[cdprograma]]," - ",Tabela1[[#This Row],[nmprograma]])</f>
        <v>750 - Expansão e Modernização do Sistema Prisional e Socioeducativo</v>
      </c>
    </row>
    <row r="1303" spans="1:20" x14ac:dyDescent="0.25">
      <c r="A1303">
        <v>160084</v>
      </c>
      <c r="B1303" t="s">
        <v>370</v>
      </c>
      <c r="C1303">
        <v>6</v>
      </c>
      <c r="D1303" t="s">
        <v>182</v>
      </c>
      <c r="E1303">
        <v>706</v>
      </c>
      <c r="F1303" t="s">
        <v>183</v>
      </c>
      <c r="G1303">
        <v>6666</v>
      </c>
      <c r="H1303" t="s">
        <v>1206</v>
      </c>
      <c r="I1303">
        <v>33</v>
      </c>
      <c r="J1303" t="s">
        <v>160</v>
      </c>
      <c r="K1303" s="21">
        <v>4900000</v>
      </c>
      <c r="L1303" s="21">
        <v>2912223</v>
      </c>
      <c r="M1303" s="21">
        <v>2906607</v>
      </c>
      <c r="N1303" s="21">
        <v>2693587</v>
      </c>
      <c r="O1303" s="21">
        <v>2693587</v>
      </c>
      <c r="P1303" s="22" t="e">
        <f>VLOOKUP(Tabela1[[#This Row],[cdsubacao]],LDO!$B$2:$D$115,3,0)</f>
        <v>#N/A</v>
      </c>
      <c r="Q1303" s="22" t="str">
        <f>CONCATENATE(Tabela1[[#This Row],[cdunidadegestora]]," - ",Tabela1[[#This Row],[nmunidadegestora]])</f>
        <v>160084 - Fundo de Melhoria da Polícia Civil</v>
      </c>
      <c r="R1303" s="22" t="str">
        <f>CONCATENATE(Tabela1[[#This Row],[cdfuncao]]," - ",Tabela1[[#This Row],[nmfuncao]])</f>
        <v>6 - Segurança Pública</v>
      </c>
      <c r="S1303" s="23" t="e">
        <f>VLOOKUP(Tabela1[[#This Row],[cdsubacao]],LDO!$B$2:$E$115,4,0)</f>
        <v>#N/A</v>
      </c>
      <c r="T1303" s="23" t="str">
        <f>CONCATENATE(Tabela1[[#This Row],[cdprograma]]," - ",Tabela1[[#This Row],[nmprograma]])</f>
        <v>706 - De Olho no Crime</v>
      </c>
    </row>
    <row r="1304" spans="1:20" x14ac:dyDescent="0.25">
      <c r="A1304">
        <v>260093</v>
      </c>
      <c r="B1304" t="s">
        <v>453</v>
      </c>
      <c r="C1304">
        <v>8</v>
      </c>
      <c r="D1304" t="s">
        <v>253</v>
      </c>
      <c r="E1304">
        <v>510</v>
      </c>
      <c r="F1304" t="s">
        <v>454</v>
      </c>
      <c r="G1304">
        <v>2071</v>
      </c>
      <c r="H1304" t="s">
        <v>1207</v>
      </c>
      <c r="I1304">
        <v>33</v>
      </c>
      <c r="J1304" t="s">
        <v>160</v>
      </c>
      <c r="K1304" s="21">
        <v>108834</v>
      </c>
      <c r="L1304" s="21">
        <v>931079.05</v>
      </c>
      <c r="M1304" s="21">
        <v>189698.52</v>
      </c>
      <c r="N1304" s="21">
        <v>115877.95</v>
      </c>
      <c r="O1304" s="21">
        <v>115877.95</v>
      </c>
      <c r="P1304" s="22" t="e">
        <f>VLOOKUP(Tabela1[[#This Row],[cdsubacao]],LDO!$B$2:$D$115,3,0)</f>
        <v>#N/A</v>
      </c>
      <c r="Q1304" s="22" t="str">
        <f>CONCATENATE(Tabela1[[#This Row],[cdunidadegestora]]," - ",Tabela1[[#This Row],[nmunidadegestora]])</f>
        <v>260093 - Fundo Estadual de Assistência Social</v>
      </c>
      <c r="R1304" s="22" t="str">
        <f>CONCATENATE(Tabela1[[#This Row],[cdfuncao]]," - ",Tabela1[[#This Row],[nmfuncao]])</f>
        <v>8 - Assistência Social</v>
      </c>
      <c r="S1304" s="23" t="e">
        <f>VLOOKUP(Tabela1[[#This Row],[cdsubacao]],LDO!$B$2:$E$115,4,0)</f>
        <v>#N/A</v>
      </c>
      <c r="T1304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305" spans="1:20" x14ac:dyDescent="0.25">
      <c r="A1305">
        <v>530025</v>
      </c>
      <c r="B1305" t="s">
        <v>238</v>
      </c>
      <c r="C1305">
        <v>26</v>
      </c>
      <c r="D1305" t="s">
        <v>179</v>
      </c>
      <c r="E1305">
        <v>110</v>
      </c>
      <c r="F1305" t="s">
        <v>228</v>
      </c>
      <c r="G1305">
        <v>1296</v>
      </c>
      <c r="H1305" t="s">
        <v>1208</v>
      </c>
      <c r="I1305">
        <v>44</v>
      </c>
      <c r="J1305" t="s">
        <v>219</v>
      </c>
      <c r="K1305" s="21">
        <v>1000000</v>
      </c>
      <c r="L1305" s="21">
        <v>0</v>
      </c>
      <c r="M1305" s="21">
        <v>0</v>
      </c>
      <c r="N1305" s="21">
        <v>0</v>
      </c>
      <c r="O1305" s="21">
        <v>0</v>
      </c>
      <c r="P1305" s="22" t="e">
        <f>VLOOKUP(Tabela1[[#This Row],[cdsubacao]],LDO!$B$2:$D$115,3,0)</f>
        <v>#N/A</v>
      </c>
      <c r="Q1305" s="22" t="str">
        <f>CONCATENATE(Tabela1[[#This Row],[cdunidadegestora]]," - ",Tabela1[[#This Row],[nmunidadegestora]])</f>
        <v>530025 - Departamento Estadual de Infraestrutura</v>
      </c>
      <c r="R1305" s="22" t="str">
        <f>CONCATENATE(Tabela1[[#This Row],[cdfuncao]]," - ",Tabela1[[#This Row],[nmfuncao]])</f>
        <v>26 - Transporte</v>
      </c>
      <c r="S1305" s="23" t="e">
        <f>VLOOKUP(Tabela1[[#This Row],[cdsubacao]],LDO!$B$2:$E$115,4,0)</f>
        <v>#N/A</v>
      </c>
      <c r="T1305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306" spans="1:20" x14ac:dyDescent="0.25">
      <c r="A1306">
        <v>520092</v>
      </c>
      <c r="B1306" t="s">
        <v>667</v>
      </c>
      <c r="C1306">
        <v>4</v>
      </c>
      <c r="D1306" t="s">
        <v>169</v>
      </c>
      <c r="E1306">
        <v>830</v>
      </c>
      <c r="F1306" t="s">
        <v>575</v>
      </c>
      <c r="G1306">
        <v>14248</v>
      </c>
      <c r="H1306" t="s">
        <v>1209</v>
      </c>
      <c r="I1306">
        <v>33</v>
      </c>
      <c r="J1306" t="s">
        <v>160</v>
      </c>
      <c r="K1306" s="21">
        <v>1051000</v>
      </c>
      <c r="L1306" s="21">
        <v>1051000</v>
      </c>
      <c r="M1306" s="21">
        <v>0</v>
      </c>
      <c r="N1306" s="21">
        <v>0</v>
      </c>
      <c r="O1306" s="21">
        <v>0</v>
      </c>
      <c r="P1306" s="22" t="e">
        <f>VLOOKUP(Tabela1[[#This Row],[cdsubacao]],LDO!$B$2:$D$115,3,0)</f>
        <v>#N/A</v>
      </c>
      <c r="Q1306" s="22" t="str">
        <f>CONCATENATE(Tabela1[[#This Row],[cdunidadegestora]]," - ",Tabela1[[#This Row],[nmunidadegestora]])</f>
        <v>520092 - Fundo de Esforço Fiscal</v>
      </c>
      <c r="R1306" s="22" t="str">
        <f>CONCATENATE(Tabela1[[#This Row],[cdfuncao]]," - ",Tabela1[[#This Row],[nmfuncao]])</f>
        <v>4 - Administração</v>
      </c>
      <c r="S1306" s="23" t="e">
        <f>VLOOKUP(Tabela1[[#This Row],[cdsubacao]],LDO!$B$2:$E$115,4,0)</f>
        <v>#N/A</v>
      </c>
      <c r="T1306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307" spans="1:20" x14ac:dyDescent="0.25">
      <c r="A1307">
        <v>270092</v>
      </c>
      <c r="B1307" t="s">
        <v>427</v>
      </c>
      <c r="C1307">
        <v>18</v>
      </c>
      <c r="D1307" t="s">
        <v>192</v>
      </c>
      <c r="E1307">
        <v>350</v>
      </c>
      <c r="F1307" t="s">
        <v>282</v>
      </c>
      <c r="G1307">
        <v>6500</v>
      </c>
      <c r="H1307" t="s">
        <v>1210</v>
      </c>
      <c r="I1307">
        <v>31</v>
      </c>
      <c r="J1307" t="s">
        <v>165</v>
      </c>
      <c r="K1307" s="21">
        <v>0</v>
      </c>
      <c r="L1307" s="21">
        <v>50000</v>
      </c>
      <c r="M1307" s="21">
        <v>50000</v>
      </c>
      <c r="N1307" s="21">
        <v>37639.019999999997</v>
      </c>
      <c r="O1307" s="21">
        <v>37639.019999999997</v>
      </c>
      <c r="P1307" s="22" t="e">
        <f>VLOOKUP(Tabela1[[#This Row],[cdsubacao]],LDO!$B$2:$D$115,3,0)</f>
        <v>#N/A</v>
      </c>
      <c r="Q1307" s="22" t="str">
        <f>CONCATENATE(Tabela1[[#This Row],[cdunidadegestora]]," - ",Tabela1[[#This Row],[nmunidadegestora]])</f>
        <v>270092 - Fundo Estadual de Recursos Hídricos</v>
      </c>
      <c r="R1307" s="22" t="str">
        <f>CONCATENATE(Tabela1[[#This Row],[cdfuncao]]," - ",Tabela1[[#This Row],[nmfuncao]])</f>
        <v>18 - Gestão Ambiental</v>
      </c>
      <c r="S1307" s="23" t="e">
        <f>VLOOKUP(Tabela1[[#This Row],[cdsubacao]],LDO!$B$2:$E$115,4,0)</f>
        <v>#N/A</v>
      </c>
      <c r="T1307" s="23" t="str">
        <f>CONCATENATE(Tabela1[[#This Row],[cdprograma]]," - ",Tabela1[[#This Row],[nmprograma]])</f>
        <v>350 - Gestão dos Recursos Hídricos</v>
      </c>
    </row>
    <row r="1308" spans="1:20" x14ac:dyDescent="0.25">
      <c r="A1308">
        <v>410038</v>
      </c>
      <c r="B1308" t="s">
        <v>273</v>
      </c>
      <c r="C1308">
        <v>4</v>
      </c>
      <c r="D1308" t="s">
        <v>169</v>
      </c>
      <c r="E1308">
        <v>850</v>
      </c>
      <c r="F1308" t="s">
        <v>163</v>
      </c>
      <c r="G1308">
        <v>13642</v>
      </c>
      <c r="H1308" t="s">
        <v>1211</v>
      </c>
      <c r="I1308">
        <v>33</v>
      </c>
      <c r="J1308" t="s">
        <v>160</v>
      </c>
      <c r="K1308" s="21">
        <v>15010</v>
      </c>
      <c r="L1308" s="21">
        <v>2338.33</v>
      </c>
      <c r="M1308" s="21">
        <v>2338.33</v>
      </c>
      <c r="N1308" s="21">
        <v>2338.33</v>
      </c>
      <c r="O1308" s="21">
        <v>2338.33</v>
      </c>
      <c r="P1308" s="22" t="e">
        <f>VLOOKUP(Tabela1[[#This Row],[cdsubacao]],LDO!$B$2:$D$115,3,0)</f>
        <v>#N/A</v>
      </c>
      <c r="Q1308" s="22" t="str">
        <f>CONCATENATE(Tabela1[[#This Row],[cdunidadegestora]]," - ",Tabela1[[#This Row],[nmunidadegestora]])</f>
        <v>410038 - Agência de Desenvolvimento Regional de Maravilha</v>
      </c>
      <c r="R1308" s="22" t="str">
        <f>CONCATENATE(Tabela1[[#This Row],[cdfuncao]]," - ",Tabela1[[#This Row],[nmfuncao]])</f>
        <v>4 - Administração</v>
      </c>
      <c r="S1308" s="23" t="e">
        <f>VLOOKUP(Tabela1[[#This Row],[cdsubacao]],LDO!$B$2:$E$115,4,0)</f>
        <v>#N/A</v>
      </c>
      <c r="T130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09" spans="1:20" x14ac:dyDescent="0.25">
      <c r="A1309">
        <v>230022</v>
      </c>
      <c r="B1309" t="s">
        <v>294</v>
      </c>
      <c r="C1309">
        <v>13</v>
      </c>
      <c r="D1309" t="s">
        <v>295</v>
      </c>
      <c r="E1309">
        <v>850</v>
      </c>
      <c r="F1309" t="s">
        <v>163</v>
      </c>
      <c r="G1309">
        <v>4178</v>
      </c>
      <c r="H1309" t="s">
        <v>1212</v>
      </c>
      <c r="I1309">
        <v>33</v>
      </c>
      <c r="J1309" t="s">
        <v>160</v>
      </c>
      <c r="K1309" s="21">
        <v>130000</v>
      </c>
      <c r="L1309" s="21">
        <v>200567.2</v>
      </c>
      <c r="M1309" s="21">
        <v>200567.2</v>
      </c>
      <c r="N1309" s="21">
        <v>197641.93</v>
      </c>
      <c r="O1309" s="21">
        <v>197641.93</v>
      </c>
      <c r="P1309" s="22" t="e">
        <f>VLOOKUP(Tabela1[[#This Row],[cdsubacao]],LDO!$B$2:$D$115,3,0)</f>
        <v>#N/A</v>
      </c>
      <c r="Q1309" s="22" t="str">
        <f>CONCATENATE(Tabela1[[#This Row],[cdunidadegestora]]," - ",Tabela1[[#This Row],[nmunidadegestora]])</f>
        <v>230022 - Fundação  Catarinense de Cultura</v>
      </c>
      <c r="R1309" s="22" t="str">
        <f>CONCATENATE(Tabela1[[#This Row],[cdfuncao]]," - ",Tabela1[[#This Row],[nmfuncao]])</f>
        <v>13 - Cultura</v>
      </c>
      <c r="S1309" s="23" t="e">
        <f>VLOOKUP(Tabela1[[#This Row],[cdsubacao]],LDO!$B$2:$E$115,4,0)</f>
        <v>#N/A</v>
      </c>
      <c r="T130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10" spans="1:20" x14ac:dyDescent="0.25">
      <c r="A1310">
        <v>550001</v>
      </c>
      <c r="B1310" t="s">
        <v>683</v>
      </c>
      <c r="C1310">
        <v>6</v>
      </c>
      <c r="D1310" t="s">
        <v>182</v>
      </c>
      <c r="E1310">
        <v>730</v>
      </c>
      <c r="F1310" t="s">
        <v>315</v>
      </c>
      <c r="G1310">
        <v>11883</v>
      </c>
      <c r="H1310" t="s">
        <v>1145</v>
      </c>
      <c r="I1310">
        <v>33</v>
      </c>
      <c r="J1310" t="s">
        <v>160</v>
      </c>
      <c r="K1310" s="21">
        <v>0</v>
      </c>
      <c r="L1310" s="21">
        <v>334.62</v>
      </c>
      <c r="M1310" s="21">
        <v>334.62</v>
      </c>
      <c r="N1310" s="21">
        <v>334.62</v>
      </c>
      <c r="O1310" s="21">
        <v>334.62</v>
      </c>
      <c r="P1310" s="22" t="e">
        <f>VLOOKUP(Tabela1[[#This Row],[cdsubacao]],LDO!$B$2:$D$115,3,0)</f>
        <v>#N/A</v>
      </c>
      <c r="Q1310" s="22" t="str">
        <f>CONCATENATE(Tabela1[[#This Row],[cdunidadegestora]]," - ",Tabela1[[#This Row],[nmunidadegestora]])</f>
        <v>550001 - Defesa Civil</v>
      </c>
      <c r="R1310" s="22" t="str">
        <f>CONCATENATE(Tabela1[[#This Row],[cdfuncao]]," - ",Tabela1[[#This Row],[nmfuncao]])</f>
        <v>6 - Segurança Pública</v>
      </c>
      <c r="S1310" s="23" t="e">
        <f>VLOOKUP(Tabela1[[#This Row],[cdsubacao]],LDO!$B$2:$E$115,4,0)</f>
        <v>#N/A</v>
      </c>
      <c r="T1310" s="23" t="str">
        <f>CONCATENATE(Tabela1[[#This Row],[cdprograma]]," - ",Tabela1[[#This Row],[nmprograma]])</f>
        <v>730 - Gestão de Riscos</v>
      </c>
    </row>
    <row r="1311" spans="1:20" x14ac:dyDescent="0.25">
      <c r="A1311">
        <v>270029</v>
      </c>
      <c r="B1311" t="s">
        <v>755</v>
      </c>
      <c r="C1311">
        <v>4</v>
      </c>
      <c r="D1311" t="s">
        <v>169</v>
      </c>
      <c r="E1311">
        <v>950</v>
      </c>
      <c r="F1311" t="s">
        <v>756</v>
      </c>
      <c r="G1311">
        <v>13011</v>
      </c>
      <c r="H1311" t="s">
        <v>1213</v>
      </c>
      <c r="I1311">
        <v>33</v>
      </c>
      <c r="J1311" t="s">
        <v>160</v>
      </c>
      <c r="K1311" s="21">
        <v>13000</v>
      </c>
      <c r="L1311" s="21">
        <v>43000</v>
      </c>
      <c r="M1311" s="21">
        <v>24370</v>
      </c>
      <c r="N1311" s="21">
        <v>24370</v>
      </c>
      <c r="O1311" s="21">
        <v>24370</v>
      </c>
      <c r="P1311" s="22" t="e">
        <f>VLOOKUP(Tabela1[[#This Row],[cdsubacao]],LDO!$B$2:$D$115,3,0)</f>
        <v>#N/A</v>
      </c>
      <c r="Q1311" s="22" t="str">
        <f>CONCATENATE(Tabela1[[#This Row],[cdunidadegestora]]," - ",Tabela1[[#This Row],[nmunidadegestora]])</f>
        <v>270029 - Agência de Regulação de Serviços Públicos de Santa Catarina - Aresc</v>
      </c>
      <c r="R1311" s="22" t="str">
        <f>CONCATENATE(Tabela1[[#This Row],[cdfuncao]]," - ",Tabela1[[#This Row],[nmfuncao]])</f>
        <v>4 - Administração</v>
      </c>
      <c r="S1311" s="23" t="e">
        <f>VLOOKUP(Tabela1[[#This Row],[cdsubacao]],LDO!$B$2:$E$115,4,0)</f>
        <v>#N/A</v>
      </c>
      <c r="T1311" s="23" t="str">
        <f>CONCATENATE(Tabela1[[#This Row],[cdprograma]]," - ",Tabela1[[#This Row],[nmprograma]])</f>
        <v>950 - Defesa dos Interesses Sociais</v>
      </c>
    </row>
    <row r="1312" spans="1:20" x14ac:dyDescent="0.25">
      <c r="A1312">
        <v>410041</v>
      </c>
      <c r="B1312" t="s">
        <v>471</v>
      </c>
      <c r="C1312">
        <v>12</v>
      </c>
      <c r="D1312" t="s">
        <v>188</v>
      </c>
      <c r="E1312">
        <v>626</v>
      </c>
      <c r="F1312" t="s">
        <v>816</v>
      </c>
      <c r="G1312">
        <v>12658</v>
      </c>
      <c r="H1312" t="s">
        <v>817</v>
      </c>
      <c r="I1312">
        <v>44</v>
      </c>
      <c r="J1312" t="s">
        <v>219</v>
      </c>
      <c r="K1312" s="21">
        <v>0</v>
      </c>
      <c r="L1312" s="21">
        <v>38725.040000000001</v>
      </c>
      <c r="M1312" s="21">
        <v>38725.040000000001</v>
      </c>
      <c r="N1312" s="21">
        <v>38725.040000000001</v>
      </c>
      <c r="O1312" s="21">
        <v>38725.040000000001</v>
      </c>
      <c r="P1312" s="22" t="e">
        <f>VLOOKUP(Tabela1[[#This Row],[cdsubacao]],LDO!$B$2:$D$115,3,0)</f>
        <v>#N/A</v>
      </c>
      <c r="Q1312" s="22" t="str">
        <f>CONCATENATE(Tabela1[[#This Row],[cdunidadegestora]]," - ",Tabela1[[#This Row],[nmunidadegestora]])</f>
        <v>410041 - Agência de Desenvolvimento Regional de Xanxerê</v>
      </c>
      <c r="R1312" s="22" t="str">
        <f>CONCATENATE(Tabela1[[#This Row],[cdfuncao]]," - ",Tabela1[[#This Row],[nmfuncao]])</f>
        <v>12 - Educação</v>
      </c>
      <c r="S1312" s="23" t="e">
        <f>VLOOKUP(Tabela1[[#This Row],[cdsubacao]],LDO!$B$2:$E$115,4,0)</f>
        <v>#N/A</v>
      </c>
      <c r="T1312" s="23" t="str">
        <f>CONCATENATE(Tabela1[[#This Row],[cdprograma]]," - ",Tabela1[[#This Row],[nmprograma]])</f>
        <v>626 - Redução das Desigualdades e Valorização da Diversidade</v>
      </c>
    </row>
    <row r="1313" spans="1:20" x14ac:dyDescent="0.25">
      <c r="A1313">
        <v>450021</v>
      </c>
      <c r="B1313" t="s">
        <v>250</v>
      </c>
      <c r="C1313">
        <v>3</v>
      </c>
      <c r="D1313" t="s">
        <v>306</v>
      </c>
      <c r="E1313">
        <v>915</v>
      </c>
      <c r="F1313" t="s">
        <v>482</v>
      </c>
      <c r="G1313">
        <v>6499</v>
      </c>
      <c r="H1313" t="s">
        <v>483</v>
      </c>
      <c r="I1313">
        <v>44</v>
      </c>
      <c r="J1313" t="s">
        <v>219</v>
      </c>
      <c r="K1313" s="21">
        <v>0</v>
      </c>
      <c r="L1313" s="21">
        <v>210000</v>
      </c>
      <c r="M1313" s="21">
        <v>210000</v>
      </c>
      <c r="N1313" s="21">
        <v>210000</v>
      </c>
      <c r="O1313" s="21">
        <v>0</v>
      </c>
      <c r="P1313" s="22" t="str">
        <f>VLOOKUP(Tabela1[[#This Row],[cdsubacao]],LDO!$B$2:$D$115,3,0)</f>
        <v>LDO</v>
      </c>
      <c r="Q1313" s="22" t="str">
        <f>CONCATENATE(Tabela1[[#This Row],[cdunidadegestora]]," - ",Tabela1[[#This Row],[nmunidadegestora]])</f>
        <v>450021 - Fundação Catarinense de Educação Especial</v>
      </c>
      <c r="R1313" s="22" t="str">
        <f>CONCATENATE(Tabela1[[#This Row],[cdfuncao]]," - ",Tabela1[[#This Row],[nmfuncao]])</f>
        <v>3 - Essencial à Justiça</v>
      </c>
      <c r="S1313" s="23" t="str">
        <f>VLOOKUP(Tabela1[[#This Row],[cdsubacao]],LDO!$B$2:$E$115,4,0)</f>
        <v>6499 - Reconstituição de bens lesados</v>
      </c>
      <c r="T1313" s="23" t="str">
        <f>CONCATENATE(Tabela1[[#This Row],[cdprograma]]," - ",Tabela1[[#This Row],[nmprograma]])</f>
        <v>915 - Gestão Estratégica - Ministério Público</v>
      </c>
    </row>
    <row r="1314" spans="1:20" x14ac:dyDescent="0.25">
      <c r="A1314">
        <v>450001</v>
      </c>
      <c r="B1314" t="s">
        <v>318</v>
      </c>
      <c r="C1314">
        <v>12</v>
      </c>
      <c r="D1314" t="s">
        <v>188</v>
      </c>
      <c r="E1314">
        <v>625</v>
      </c>
      <c r="F1314" t="s">
        <v>196</v>
      </c>
      <c r="G1314">
        <v>9344</v>
      </c>
      <c r="H1314" t="s">
        <v>1081</v>
      </c>
      <c r="I1314">
        <v>31</v>
      </c>
      <c r="J1314" t="s">
        <v>165</v>
      </c>
      <c r="K1314" s="21">
        <v>14361000</v>
      </c>
      <c r="L1314" s="21">
        <v>1361000</v>
      </c>
      <c r="M1314" s="21">
        <v>0</v>
      </c>
      <c r="N1314" s="21">
        <v>0</v>
      </c>
      <c r="O1314" s="21">
        <v>0</v>
      </c>
      <c r="P1314" s="22" t="e">
        <f>VLOOKUP(Tabela1[[#This Row],[cdsubacao]],LDO!$B$2:$D$115,3,0)</f>
        <v>#N/A</v>
      </c>
      <c r="Q1314" s="22" t="str">
        <f>CONCATENATE(Tabela1[[#This Row],[cdunidadegestora]]," - ",Tabela1[[#This Row],[nmunidadegestora]])</f>
        <v>450001 - Secretaria de Estado da Educação</v>
      </c>
      <c r="R1314" s="22" t="str">
        <f>CONCATENATE(Tabela1[[#This Row],[cdfuncao]]," - ",Tabela1[[#This Row],[nmfuncao]])</f>
        <v>12 - Educação</v>
      </c>
      <c r="S1314" s="23" t="e">
        <f>VLOOKUP(Tabela1[[#This Row],[cdsubacao]],LDO!$B$2:$E$115,4,0)</f>
        <v>#N/A</v>
      </c>
      <c r="T1314" s="23" t="str">
        <f>CONCATENATE(Tabela1[[#This Row],[cdprograma]]," - ",Tabela1[[#This Row],[nmprograma]])</f>
        <v>625 - Valorização dos Profissionais da Educação</v>
      </c>
    </row>
    <row r="1315" spans="1:20" x14ac:dyDescent="0.25">
      <c r="A1315">
        <v>410094</v>
      </c>
      <c r="B1315" t="s">
        <v>245</v>
      </c>
      <c r="C1315">
        <v>4</v>
      </c>
      <c r="D1315" t="s">
        <v>169</v>
      </c>
      <c r="E1315">
        <v>900</v>
      </c>
      <c r="F1315" t="s">
        <v>176</v>
      </c>
      <c r="G1315">
        <v>11106</v>
      </c>
      <c r="H1315" t="s">
        <v>784</v>
      </c>
      <c r="I1315">
        <v>44</v>
      </c>
      <c r="J1315" t="s">
        <v>219</v>
      </c>
      <c r="K1315" s="21">
        <v>12620024</v>
      </c>
      <c r="L1315" s="21">
        <v>2774992.77</v>
      </c>
      <c r="M1315" s="21">
        <v>0</v>
      </c>
      <c r="N1315" s="21">
        <v>0</v>
      </c>
      <c r="O1315" s="21">
        <v>0</v>
      </c>
      <c r="P1315" s="22" t="e">
        <f>VLOOKUP(Tabela1[[#This Row],[cdsubacao]],LDO!$B$2:$D$115,3,0)</f>
        <v>#N/A</v>
      </c>
      <c r="Q1315" s="22" t="str">
        <f>CONCATENATE(Tabela1[[#This Row],[cdunidadegestora]]," - ",Tabela1[[#This Row],[nmunidadegestora]])</f>
        <v>410094 - Fundo de Desenvolvimento Social</v>
      </c>
      <c r="R1315" s="22" t="str">
        <f>CONCATENATE(Tabela1[[#This Row],[cdfuncao]]," - ",Tabela1[[#This Row],[nmfuncao]])</f>
        <v>4 - Administração</v>
      </c>
      <c r="S1315" s="23" t="e">
        <f>VLOOKUP(Tabela1[[#This Row],[cdsubacao]],LDO!$B$2:$E$115,4,0)</f>
        <v>#N/A</v>
      </c>
      <c r="T1315" s="23" t="str">
        <f>CONCATENATE(Tabela1[[#This Row],[cdprograma]]," - ",Tabela1[[#This Row],[nmprograma]])</f>
        <v>900 - Gestão Administrativa - Poder Executivo</v>
      </c>
    </row>
    <row r="1316" spans="1:20" x14ac:dyDescent="0.25">
      <c r="A1316">
        <v>410047</v>
      </c>
      <c r="B1316" t="s">
        <v>269</v>
      </c>
      <c r="C1316">
        <v>12</v>
      </c>
      <c r="D1316" t="s">
        <v>188</v>
      </c>
      <c r="E1316">
        <v>610</v>
      </c>
      <c r="F1316" t="s">
        <v>189</v>
      </c>
      <c r="G1316">
        <v>13837</v>
      </c>
      <c r="H1316" t="s">
        <v>1214</v>
      </c>
      <c r="I1316">
        <v>44</v>
      </c>
      <c r="J1316" t="s">
        <v>219</v>
      </c>
      <c r="K1316" s="21">
        <v>52576</v>
      </c>
      <c r="L1316" s="21">
        <v>0</v>
      </c>
      <c r="M1316" s="21">
        <v>0</v>
      </c>
      <c r="N1316" s="21">
        <v>0</v>
      </c>
      <c r="O1316" s="21">
        <v>0</v>
      </c>
      <c r="P1316" s="22" t="e">
        <f>VLOOKUP(Tabela1[[#This Row],[cdsubacao]],LDO!$B$2:$D$115,3,0)</f>
        <v>#N/A</v>
      </c>
      <c r="Q1316" s="22" t="str">
        <f>CONCATENATE(Tabela1[[#This Row],[cdunidadegestora]]," - ",Tabela1[[#This Row],[nmunidadegestora]])</f>
        <v>410047 - Agência de Desenvolvimento Regional de Curitibanos</v>
      </c>
      <c r="R1316" s="22" t="str">
        <f>CONCATENATE(Tabela1[[#This Row],[cdfuncao]]," - ",Tabela1[[#This Row],[nmfuncao]])</f>
        <v>12 - Educação</v>
      </c>
      <c r="S1316" s="23" t="e">
        <f>VLOOKUP(Tabela1[[#This Row],[cdsubacao]],LDO!$B$2:$E$115,4,0)</f>
        <v>#N/A</v>
      </c>
      <c r="T1316" s="23" t="str">
        <f>CONCATENATE(Tabela1[[#This Row],[cdprograma]]," - ",Tabela1[[#This Row],[nmprograma]])</f>
        <v>610 - Educação Básica com Qualidade e Equidade</v>
      </c>
    </row>
    <row r="1317" spans="1:20" x14ac:dyDescent="0.25">
      <c r="A1317">
        <v>530025</v>
      </c>
      <c r="B1317" t="s">
        <v>238</v>
      </c>
      <c r="C1317">
        <v>26</v>
      </c>
      <c r="D1317" t="s">
        <v>179</v>
      </c>
      <c r="E1317">
        <v>100</v>
      </c>
      <c r="F1317" t="s">
        <v>310</v>
      </c>
      <c r="G1317">
        <v>1980</v>
      </c>
      <c r="H1317" t="s">
        <v>561</v>
      </c>
      <c r="I1317">
        <v>44</v>
      </c>
      <c r="J1317" t="s">
        <v>219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2" t="e">
        <f>VLOOKUP(Tabela1[[#This Row],[cdsubacao]],LDO!$B$2:$D$115,3,0)</f>
        <v>#N/A</v>
      </c>
      <c r="Q1317" s="22" t="str">
        <f>CONCATENATE(Tabela1[[#This Row],[cdunidadegestora]]," - ",Tabela1[[#This Row],[nmunidadegestora]])</f>
        <v>530025 - Departamento Estadual de Infraestrutura</v>
      </c>
      <c r="R1317" s="22" t="str">
        <f>CONCATENATE(Tabela1[[#This Row],[cdfuncao]]," - ",Tabela1[[#This Row],[nmfuncao]])</f>
        <v>26 - Transporte</v>
      </c>
      <c r="S1317" s="23" t="e">
        <f>VLOOKUP(Tabela1[[#This Row],[cdsubacao]],LDO!$B$2:$E$115,4,0)</f>
        <v>#N/A</v>
      </c>
      <c r="T1317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1318" spans="1:20" x14ac:dyDescent="0.25">
      <c r="A1318">
        <v>480091</v>
      </c>
      <c r="B1318" t="s">
        <v>157</v>
      </c>
      <c r="C1318">
        <v>10</v>
      </c>
      <c r="D1318" t="s">
        <v>158</v>
      </c>
      <c r="E1318">
        <v>430</v>
      </c>
      <c r="F1318" t="s">
        <v>159</v>
      </c>
      <c r="G1318">
        <v>13332</v>
      </c>
      <c r="H1318" t="s">
        <v>1215</v>
      </c>
      <c r="I1318">
        <v>44</v>
      </c>
      <c r="J1318" t="s">
        <v>219</v>
      </c>
      <c r="K1318" s="21">
        <v>100000</v>
      </c>
      <c r="L1318" s="21">
        <v>0</v>
      </c>
      <c r="M1318" s="21">
        <v>0</v>
      </c>
      <c r="N1318" s="21">
        <v>0</v>
      </c>
      <c r="O1318" s="21">
        <v>0</v>
      </c>
      <c r="P1318" s="22" t="e">
        <f>VLOOKUP(Tabela1[[#This Row],[cdsubacao]],LDO!$B$2:$D$115,3,0)</f>
        <v>#N/A</v>
      </c>
      <c r="Q1318" s="22" t="str">
        <f>CONCATENATE(Tabela1[[#This Row],[cdunidadegestora]]," - ",Tabela1[[#This Row],[nmunidadegestora]])</f>
        <v>480091 - Fundo Estadual de Saúde</v>
      </c>
      <c r="R1318" s="22" t="str">
        <f>CONCATENATE(Tabela1[[#This Row],[cdfuncao]]," - ",Tabela1[[#This Row],[nmfuncao]])</f>
        <v>10 - Saúde</v>
      </c>
      <c r="S1318" s="23" t="e">
        <f>VLOOKUP(Tabela1[[#This Row],[cdsubacao]],LDO!$B$2:$E$115,4,0)</f>
        <v>#N/A</v>
      </c>
      <c r="T1318" s="23" t="str">
        <f>CONCATENATE(Tabela1[[#This Row],[cdprograma]]," - ",Tabela1[[#This Row],[nmprograma]])</f>
        <v>430 - Atenção de Média e Alta Complexidade Ambulatorial e Hospitalar</v>
      </c>
    </row>
    <row r="1319" spans="1:20" x14ac:dyDescent="0.25">
      <c r="A1319">
        <v>480091</v>
      </c>
      <c r="B1319" t="s">
        <v>157</v>
      </c>
      <c r="C1319">
        <v>10</v>
      </c>
      <c r="D1319" t="s">
        <v>158</v>
      </c>
      <c r="E1319">
        <v>430</v>
      </c>
      <c r="F1319" t="s">
        <v>159</v>
      </c>
      <c r="G1319">
        <v>13338</v>
      </c>
      <c r="H1319" t="s">
        <v>1216</v>
      </c>
      <c r="I1319">
        <v>33</v>
      </c>
      <c r="J1319" t="s">
        <v>160</v>
      </c>
      <c r="K1319" s="21">
        <v>100000</v>
      </c>
      <c r="L1319" s="21">
        <v>0</v>
      </c>
      <c r="M1319" s="21">
        <v>0</v>
      </c>
      <c r="N1319" s="21">
        <v>0</v>
      </c>
      <c r="O1319" s="21">
        <v>0</v>
      </c>
      <c r="P1319" s="22" t="e">
        <f>VLOOKUP(Tabela1[[#This Row],[cdsubacao]],LDO!$B$2:$D$115,3,0)</f>
        <v>#N/A</v>
      </c>
      <c r="Q1319" s="22" t="str">
        <f>CONCATENATE(Tabela1[[#This Row],[cdunidadegestora]]," - ",Tabela1[[#This Row],[nmunidadegestora]])</f>
        <v>480091 - Fundo Estadual de Saúde</v>
      </c>
      <c r="R1319" s="22" t="str">
        <f>CONCATENATE(Tabela1[[#This Row],[cdfuncao]]," - ",Tabela1[[#This Row],[nmfuncao]])</f>
        <v>10 - Saúde</v>
      </c>
      <c r="S1319" s="23" t="e">
        <f>VLOOKUP(Tabela1[[#This Row],[cdsubacao]],LDO!$B$2:$E$115,4,0)</f>
        <v>#N/A</v>
      </c>
      <c r="T1319" s="23" t="str">
        <f>CONCATENATE(Tabela1[[#This Row],[cdprograma]]," - ",Tabela1[[#This Row],[nmprograma]])</f>
        <v>430 - Atenção de Média e Alta Complexidade Ambulatorial e Hospitalar</v>
      </c>
    </row>
    <row r="1320" spans="1:20" x14ac:dyDescent="0.25">
      <c r="A1320">
        <v>270029</v>
      </c>
      <c r="B1320" t="s">
        <v>755</v>
      </c>
      <c r="C1320">
        <v>25</v>
      </c>
      <c r="D1320" t="s">
        <v>1217</v>
      </c>
      <c r="E1320">
        <v>950</v>
      </c>
      <c r="F1320" t="s">
        <v>756</v>
      </c>
      <c r="G1320">
        <v>13045</v>
      </c>
      <c r="H1320" t="s">
        <v>1218</v>
      </c>
      <c r="I1320">
        <v>33</v>
      </c>
      <c r="J1320" t="s">
        <v>160</v>
      </c>
      <c r="K1320" s="21">
        <v>95000</v>
      </c>
      <c r="L1320" s="21">
        <v>95000</v>
      </c>
      <c r="M1320" s="21">
        <v>0</v>
      </c>
      <c r="N1320" s="21">
        <v>0</v>
      </c>
      <c r="O1320" s="21">
        <v>0</v>
      </c>
      <c r="P1320" s="22" t="e">
        <f>VLOOKUP(Tabela1[[#This Row],[cdsubacao]],LDO!$B$2:$D$115,3,0)</f>
        <v>#N/A</v>
      </c>
      <c r="Q1320" s="22" t="str">
        <f>CONCATENATE(Tabela1[[#This Row],[cdunidadegestora]]," - ",Tabela1[[#This Row],[nmunidadegestora]])</f>
        <v>270029 - Agência de Regulação de Serviços Públicos de Santa Catarina - Aresc</v>
      </c>
      <c r="R1320" s="22" t="str">
        <f>CONCATENATE(Tabela1[[#This Row],[cdfuncao]]," - ",Tabela1[[#This Row],[nmfuncao]])</f>
        <v>25 - Energia</v>
      </c>
      <c r="S1320" s="23" t="e">
        <f>VLOOKUP(Tabela1[[#This Row],[cdsubacao]],LDO!$B$2:$E$115,4,0)</f>
        <v>#N/A</v>
      </c>
      <c r="T1320" s="23" t="str">
        <f>CONCATENATE(Tabela1[[#This Row],[cdprograma]]," - ",Tabela1[[#This Row],[nmprograma]])</f>
        <v>950 - Defesa dos Interesses Sociais</v>
      </c>
    </row>
    <row r="1321" spans="1:20" x14ac:dyDescent="0.25">
      <c r="A1321">
        <v>530025</v>
      </c>
      <c r="B1321" t="s">
        <v>238</v>
      </c>
      <c r="C1321">
        <v>26</v>
      </c>
      <c r="D1321" t="s">
        <v>179</v>
      </c>
      <c r="E1321">
        <v>100</v>
      </c>
      <c r="F1321" t="s">
        <v>310</v>
      </c>
      <c r="G1321">
        <v>14149</v>
      </c>
      <c r="H1321" t="s">
        <v>1219</v>
      </c>
      <c r="I1321">
        <v>44</v>
      </c>
      <c r="J1321" t="s">
        <v>219</v>
      </c>
      <c r="K1321" s="21">
        <v>7900000</v>
      </c>
      <c r="L1321" s="21">
        <v>0</v>
      </c>
      <c r="M1321" s="21">
        <v>0</v>
      </c>
      <c r="N1321" s="21">
        <v>0</v>
      </c>
      <c r="O1321" s="21">
        <v>0</v>
      </c>
      <c r="P1321" s="22" t="e">
        <f>VLOOKUP(Tabela1[[#This Row],[cdsubacao]],LDO!$B$2:$D$115,3,0)</f>
        <v>#N/A</v>
      </c>
      <c r="Q1321" s="22" t="str">
        <f>CONCATENATE(Tabela1[[#This Row],[cdunidadegestora]]," - ",Tabela1[[#This Row],[nmunidadegestora]])</f>
        <v>530025 - Departamento Estadual de Infraestrutura</v>
      </c>
      <c r="R1321" s="22" t="str">
        <f>CONCATENATE(Tabela1[[#This Row],[cdfuncao]]," - ",Tabela1[[#This Row],[nmfuncao]])</f>
        <v>26 - Transporte</v>
      </c>
      <c r="S1321" s="23" t="e">
        <f>VLOOKUP(Tabela1[[#This Row],[cdsubacao]],LDO!$B$2:$E$115,4,0)</f>
        <v>#N/A</v>
      </c>
      <c r="T1321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1322" spans="1:20" x14ac:dyDescent="0.25">
      <c r="A1322">
        <v>160084</v>
      </c>
      <c r="B1322" t="s">
        <v>370</v>
      </c>
      <c r="C1322">
        <v>6</v>
      </c>
      <c r="D1322" t="s">
        <v>182</v>
      </c>
      <c r="E1322">
        <v>707</v>
      </c>
      <c r="F1322" t="s">
        <v>336</v>
      </c>
      <c r="G1322">
        <v>6753</v>
      </c>
      <c r="H1322" t="s">
        <v>522</v>
      </c>
      <c r="I1322">
        <v>31</v>
      </c>
      <c r="J1322" t="s">
        <v>165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2" t="e">
        <f>VLOOKUP(Tabela1[[#This Row],[cdsubacao]],LDO!$B$2:$D$115,3,0)</f>
        <v>#N/A</v>
      </c>
      <c r="Q1322" s="22" t="str">
        <f>CONCATENATE(Tabela1[[#This Row],[cdunidadegestora]]," - ",Tabela1[[#This Row],[nmunidadegestora]])</f>
        <v>160084 - Fundo de Melhoria da Polícia Civil</v>
      </c>
      <c r="R1322" s="22" t="str">
        <f>CONCATENATE(Tabela1[[#This Row],[cdfuncao]]," - ",Tabela1[[#This Row],[nmfuncao]])</f>
        <v>6 - Segurança Pública</v>
      </c>
      <c r="S1322" s="23" t="e">
        <f>VLOOKUP(Tabela1[[#This Row],[cdsubacao]],LDO!$B$2:$E$115,4,0)</f>
        <v>#N/A</v>
      </c>
      <c r="T1322" s="23" t="str">
        <f>CONCATENATE(Tabela1[[#This Row],[cdprograma]]," - ",Tabela1[[#This Row],[nmprograma]])</f>
        <v>707 - Suporte Institucional Integrado</v>
      </c>
    </row>
    <row r="1323" spans="1:20" x14ac:dyDescent="0.25">
      <c r="A1323">
        <v>480091</v>
      </c>
      <c r="B1323" t="s">
        <v>157</v>
      </c>
      <c r="C1323">
        <v>10</v>
      </c>
      <c r="D1323" t="s">
        <v>158</v>
      </c>
      <c r="E1323">
        <v>430</v>
      </c>
      <c r="F1323" t="s">
        <v>159</v>
      </c>
      <c r="G1323">
        <v>13340</v>
      </c>
      <c r="H1323" t="s">
        <v>1220</v>
      </c>
      <c r="I1323">
        <v>33</v>
      </c>
      <c r="J1323" t="s">
        <v>160</v>
      </c>
      <c r="K1323" s="21">
        <v>100000</v>
      </c>
      <c r="L1323" s="21">
        <v>0</v>
      </c>
      <c r="M1323" s="21">
        <v>0</v>
      </c>
      <c r="N1323" s="21">
        <v>0</v>
      </c>
      <c r="O1323" s="21">
        <v>0</v>
      </c>
      <c r="P1323" s="22" t="e">
        <f>VLOOKUP(Tabela1[[#This Row],[cdsubacao]],LDO!$B$2:$D$115,3,0)</f>
        <v>#N/A</v>
      </c>
      <c r="Q1323" s="22" t="str">
        <f>CONCATENATE(Tabela1[[#This Row],[cdunidadegestora]]," - ",Tabela1[[#This Row],[nmunidadegestora]])</f>
        <v>480091 - Fundo Estadual de Saúde</v>
      </c>
      <c r="R1323" s="22" t="str">
        <f>CONCATENATE(Tabela1[[#This Row],[cdfuncao]]," - ",Tabela1[[#This Row],[nmfuncao]])</f>
        <v>10 - Saúde</v>
      </c>
      <c r="S1323" s="23" t="e">
        <f>VLOOKUP(Tabela1[[#This Row],[cdsubacao]],LDO!$B$2:$E$115,4,0)</f>
        <v>#N/A</v>
      </c>
      <c r="T1323" s="23" t="str">
        <f>CONCATENATE(Tabela1[[#This Row],[cdprograma]]," - ",Tabela1[[#This Row],[nmprograma]])</f>
        <v>430 - Atenção de Média e Alta Complexidade Ambulatorial e Hospitalar</v>
      </c>
    </row>
    <row r="1324" spans="1:20" x14ac:dyDescent="0.25">
      <c r="A1324">
        <v>270001</v>
      </c>
      <c r="B1324" t="s">
        <v>418</v>
      </c>
      <c r="C1324">
        <v>18</v>
      </c>
      <c r="D1324" t="s">
        <v>192</v>
      </c>
      <c r="E1324">
        <v>348</v>
      </c>
      <c r="F1324" t="s">
        <v>650</v>
      </c>
      <c r="G1324">
        <v>9419</v>
      </c>
      <c r="H1324" t="s">
        <v>1221</v>
      </c>
      <c r="I1324">
        <v>33</v>
      </c>
      <c r="J1324" t="s">
        <v>160</v>
      </c>
      <c r="K1324" s="21">
        <v>500000</v>
      </c>
      <c r="L1324" s="21">
        <v>500000</v>
      </c>
      <c r="M1324" s="21">
        <v>0</v>
      </c>
      <c r="N1324" s="21">
        <v>0</v>
      </c>
      <c r="O1324" s="21">
        <v>0</v>
      </c>
      <c r="P1324" s="22" t="e">
        <f>VLOOKUP(Tabela1[[#This Row],[cdsubacao]],LDO!$B$2:$D$115,3,0)</f>
        <v>#N/A</v>
      </c>
      <c r="Q1324" s="22" t="str">
        <f>CONCATENATE(Tabela1[[#This Row],[cdunidadegestora]]," - ",Tabela1[[#This Row],[nmunidadegestora]])</f>
        <v>270001 - Secretaria de Estado do Desenvolvimento Econômico Sustentável</v>
      </c>
      <c r="R1324" s="22" t="str">
        <f>CONCATENATE(Tabela1[[#This Row],[cdfuncao]]," - ",Tabela1[[#This Row],[nmfuncao]])</f>
        <v>18 - Gestão Ambiental</v>
      </c>
      <c r="S1324" s="23" t="e">
        <f>VLOOKUP(Tabela1[[#This Row],[cdsubacao]],LDO!$B$2:$E$115,4,0)</f>
        <v>#N/A</v>
      </c>
      <c r="T1324" s="23" t="str">
        <f>CONCATENATE(Tabela1[[#This Row],[cdprograma]]," - ",Tabela1[[#This Row],[nmprograma]])</f>
        <v>348 - Gestão Ambiental Estratégica</v>
      </c>
    </row>
    <row r="1325" spans="1:20" x14ac:dyDescent="0.25">
      <c r="A1325">
        <v>410039</v>
      </c>
      <c r="B1325" t="s">
        <v>498</v>
      </c>
      <c r="C1325">
        <v>12</v>
      </c>
      <c r="D1325" t="s">
        <v>188</v>
      </c>
      <c r="E1325">
        <v>610</v>
      </c>
      <c r="F1325" t="s">
        <v>189</v>
      </c>
      <c r="G1325">
        <v>13665</v>
      </c>
      <c r="H1325" t="s">
        <v>624</v>
      </c>
      <c r="I1325">
        <v>44</v>
      </c>
      <c r="J1325" t="s">
        <v>219</v>
      </c>
      <c r="K1325" s="21">
        <v>12814</v>
      </c>
      <c r="L1325" s="21">
        <v>0</v>
      </c>
      <c r="M1325" s="21">
        <v>0</v>
      </c>
      <c r="N1325" s="21">
        <v>0</v>
      </c>
      <c r="O1325" s="21">
        <v>0</v>
      </c>
      <c r="P1325" s="22" t="e">
        <f>VLOOKUP(Tabela1[[#This Row],[cdsubacao]],LDO!$B$2:$D$115,3,0)</f>
        <v>#N/A</v>
      </c>
      <c r="Q1325" s="22" t="str">
        <f>CONCATENATE(Tabela1[[#This Row],[cdunidadegestora]]," - ",Tabela1[[#This Row],[nmunidadegestora]])</f>
        <v>410039 - Agência de Desenvolvimento Regional de São Lourenço do Oeste</v>
      </c>
      <c r="R1325" s="22" t="str">
        <f>CONCATENATE(Tabela1[[#This Row],[cdfuncao]]," - ",Tabela1[[#This Row],[nmfuncao]])</f>
        <v>12 - Educação</v>
      </c>
      <c r="S1325" s="23" t="e">
        <f>VLOOKUP(Tabela1[[#This Row],[cdsubacao]],LDO!$B$2:$E$115,4,0)</f>
        <v>#N/A</v>
      </c>
      <c r="T1325" s="23" t="str">
        <f>CONCATENATE(Tabela1[[#This Row],[cdprograma]]," - ",Tabela1[[#This Row],[nmprograma]])</f>
        <v>610 - Educação Básica com Qualidade e Equidade</v>
      </c>
    </row>
    <row r="1326" spans="1:20" x14ac:dyDescent="0.25">
      <c r="A1326">
        <v>480091</v>
      </c>
      <c r="B1326" t="s">
        <v>157</v>
      </c>
      <c r="C1326">
        <v>10</v>
      </c>
      <c r="D1326" t="s">
        <v>158</v>
      </c>
      <c r="E1326">
        <v>430</v>
      </c>
      <c r="F1326" t="s">
        <v>159</v>
      </c>
      <c r="G1326">
        <v>13274</v>
      </c>
      <c r="H1326" t="s">
        <v>1222</v>
      </c>
      <c r="I1326">
        <v>33</v>
      </c>
      <c r="J1326" t="s">
        <v>160</v>
      </c>
      <c r="K1326" s="21">
        <v>100000</v>
      </c>
      <c r="L1326" s="21">
        <v>0</v>
      </c>
      <c r="M1326" s="21">
        <v>0</v>
      </c>
      <c r="N1326" s="21">
        <v>0</v>
      </c>
      <c r="O1326" s="21">
        <v>0</v>
      </c>
      <c r="P1326" s="22" t="e">
        <f>VLOOKUP(Tabela1[[#This Row],[cdsubacao]],LDO!$B$2:$D$115,3,0)</f>
        <v>#N/A</v>
      </c>
      <c r="Q1326" s="22" t="str">
        <f>CONCATENATE(Tabela1[[#This Row],[cdunidadegestora]]," - ",Tabela1[[#This Row],[nmunidadegestora]])</f>
        <v>480091 - Fundo Estadual de Saúde</v>
      </c>
      <c r="R1326" s="22" t="str">
        <f>CONCATENATE(Tabela1[[#This Row],[cdfuncao]]," - ",Tabela1[[#This Row],[nmfuncao]])</f>
        <v>10 - Saúde</v>
      </c>
      <c r="S1326" s="23" t="e">
        <f>VLOOKUP(Tabela1[[#This Row],[cdsubacao]],LDO!$B$2:$E$115,4,0)</f>
        <v>#N/A</v>
      </c>
      <c r="T1326" s="23" t="str">
        <f>CONCATENATE(Tabela1[[#This Row],[cdprograma]]," - ",Tabela1[[#This Row],[nmprograma]])</f>
        <v>430 - Atenção de Média e Alta Complexidade Ambulatorial e Hospitalar</v>
      </c>
    </row>
    <row r="1327" spans="1:20" x14ac:dyDescent="0.25">
      <c r="A1327">
        <v>480091</v>
      </c>
      <c r="B1327" t="s">
        <v>157</v>
      </c>
      <c r="C1327">
        <v>10</v>
      </c>
      <c r="D1327" t="s">
        <v>158</v>
      </c>
      <c r="E1327">
        <v>430</v>
      </c>
      <c r="F1327" t="s">
        <v>159</v>
      </c>
      <c r="G1327">
        <v>13348</v>
      </c>
      <c r="H1327" t="s">
        <v>1223</v>
      </c>
      <c r="I1327">
        <v>44</v>
      </c>
      <c r="J1327" t="s">
        <v>219</v>
      </c>
      <c r="K1327" s="21">
        <v>100000</v>
      </c>
      <c r="L1327" s="21">
        <v>0</v>
      </c>
      <c r="M1327" s="21">
        <v>0</v>
      </c>
      <c r="N1327" s="21">
        <v>0</v>
      </c>
      <c r="O1327" s="21">
        <v>0</v>
      </c>
      <c r="P1327" s="22" t="e">
        <f>VLOOKUP(Tabela1[[#This Row],[cdsubacao]],LDO!$B$2:$D$115,3,0)</f>
        <v>#N/A</v>
      </c>
      <c r="Q1327" s="22" t="str">
        <f>CONCATENATE(Tabela1[[#This Row],[cdunidadegestora]]," - ",Tabela1[[#This Row],[nmunidadegestora]])</f>
        <v>480091 - Fundo Estadual de Saúde</v>
      </c>
      <c r="R1327" s="22" t="str">
        <f>CONCATENATE(Tabela1[[#This Row],[cdfuncao]]," - ",Tabela1[[#This Row],[nmfuncao]])</f>
        <v>10 - Saúde</v>
      </c>
      <c r="S1327" s="23" t="e">
        <f>VLOOKUP(Tabela1[[#This Row],[cdsubacao]],LDO!$B$2:$E$115,4,0)</f>
        <v>#N/A</v>
      </c>
      <c r="T1327" s="23" t="str">
        <f>CONCATENATE(Tabela1[[#This Row],[cdprograma]]," - ",Tabela1[[#This Row],[nmprograma]])</f>
        <v>430 - Atenção de Média e Alta Complexidade Ambulatorial e Hospitalar</v>
      </c>
    </row>
    <row r="1328" spans="1:20" x14ac:dyDescent="0.25">
      <c r="A1328">
        <v>410048</v>
      </c>
      <c r="B1328" t="s">
        <v>187</v>
      </c>
      <c r="C1328">
        <v>4</v>
      </c>
      <c r="D1328" t="s">
        <v>169</v>
      </c>
      <c r="E1328">
        <v>850</v>
      </c>
      <c r="F1328" t="s">
        <v>163</v>
      </c>
      <c r="G1328">
        <v>13844</v>
      </c>
      <c r="H1328" t="s">
        <v>1224</v>
      </c>
      <c r="I1328">
        <v>33</v>
      </c>
      <c r="J1328" t="s">
        <v>160</v>
      </c>
      <c r="K1328" s="21">
        <v>21870</v>
      </c>
      <c r="L1328" s="21">
        <v>0</v>
      </c>
      <c r="M1328" s="21">
        <v>0</v>
      </c>
      <c r="N1328" s="21">
        <v>0</v>
      </c>
      <c r="O1328" s="21">
        <v>0</v>
      </c>
      <c r="P1328" s="22" t="e">
        <f>VLOOKUP(Tabela1[[#This Row],[cdsubacao]],LDO!$B$2:$D$115,3,0)</f>
        <v>#N/A</v>
      </c>
      <c r="Q1328" s="22" t="str">
        <f>CONCATENATE(Tabela1[[#This Row],[cdunidadegestora]]," - ",Tabela1[[#This Row],[nmunidadegestora]])</f>
        <v>410048 - Agência de Desenvolvimento Regional de Rio do Sul</v>
      </c>
      <c r="R1328" s="22" t="str">
        <f>CONCATENATE(Tabela1[[#This Row],[cdfuncao]]," - ",Tabela1[[#This Row],[nmfuncao]])</f>
        <v>4 - Administração</v>
      </c>
      <c r="S1328" s="23" t="e">
        <f>VLOOKUP(Tabela1[[#This Row],[cdsubacao]],LDO!$B$2:$E$115,4,0)</f>
        <v>#N/A</v>
      </c>
      <c r="T132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29" spans="1:20" x14ac:dyDescent="0.25">
      <c r="A1329">
        <v>410060</v>
      </c>
      <c r="B1329" t="s">
        <v>168</v>
      </c>
      <c r="C1329">
        <v>12</v>
      </c>
      <c r="D1329" t="s">
        <v>188</v>
      </c>
      <c r="E1329">
        <v>610</v>
      </c>
      <c r="F1329" t="s">
        <v>189</v>
      </c>
      <c r="G1329">
        <v>13894</v>
      </c>
      <c r="H1329" t="s">
        <v>955</v>
      </c>
      <c r="I1329">
        <v>44</v>
      </c>
      <c r="J1329" t="s">
        <v>219</v>
      </c>
      <c r="K1329" s="21">
        <v>119641</v>
      </c>
      <c r="L1329" s="21">
        <v>0</v>
      </c>
      <c r="M1329" s="21">
        <v>0</v>
      </c>
      <c r="N1329" s="21">
        <v>0</v>
      </c>
      <c r="O1329" s="21">
        <v>0</v>
      </c>
      <c r="P1329" s="22" t="e">
        <f>VLOOKUP(Tabela1[[#This Row],[cdsubacao]],LDO!$B$2:$D$115,3,0)</f>
        <v>#N/A</v>
      </c>
      <c r="Q1329" s="22" t="str">
        <f>CONCATENATE(Tabela1[[#This Row],[cdunidadegestora]]," - ",Tabela1[[#This Row],[nmunidadegestora]])</f>
        <v>410060 - Agência de Desenvolvimento Regional de Mafra</v>
      </c>
      <c r="R1329" s="22" t="str">
        <f>CONCATENATE(Tabela1[[#This Row],[cdfuncao]]," - ",Tabela1[[#This Row],[nmfuncao]])</f>
        <v>12 - Educação</v>
      </c>
      <c r="S1329" s="23" t="e">
        <f>VLOOKUP(Tabela1[[#This Row],[cdsubacao]],LDO!$B$2:$E$115,4,0)</f>
        <v>#N/A</v>
      </c>
      <c r="T1329" s="23" t="str">
        <f>CONCATENATE(Tabela1[[#This Row],[cdprograma]]," - ",Tabela1[[#This Row],[nmprograma]])</f>
        <v>610 - Educação Básica com Qualidade e Equidade</v>
      </c>
    </row>
    <row r="1330" spans="1:20" x14ac:dyDescent="0.25">
      <c r="A1330">
        <v>420001</v>
      </c>
      <c r="B1330" t="s">
        <v>367</v>
      </c>
      <c r="C1330">
        <v>12</v>
      </c>
      <c r="D1330" t="s">
        <v>188</v>
      </c>
      <c r="E1330">
        <v>900</v>
      </c>
      <c r="F1330" t="s">
        <v>176</v>
      </c>
      <c r="G1330">
        <v>4840</v>
      </c>
      <c r="H1330" t="s">
        <v>517</v>
      </c>
      <c r="I1330">
        <v>31</v>
      </c>
      <c r="J1330" t="s">
        <v>165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2" t="e">
        <f>VLOOKUP(Tabela1[[#This Row],[cdsubacao]],LDO!$B$2:$D$115,3,0)</f>
        <v>#N/A</v>
      </c>
      <c r="Q1330" s="22" t="str">
        <f>CONCATENATE(Tabela1[[#This Row],[cdunidadegestora]]," - ",Tabela1[[#This Row],[nmunidadegestora]])</f>
        <v>420001 - Gabinete do Vice-Governador do Estado</v>
      </c>
      <c r="R1330" s="22" t="str">
        <f>CONCATENATE(Tabela1[[#This Row],[cdfuncao]]," - ",Tabela1[[#This Row],[nmfuncao]])</f>
        <v>12 - Educação</v>
      </c>
      <c r="S1330" s="23" t="e">
        <f>VLOOKUP(Tabela1[[#This Row],[cdsubacao]],LDO!$B$2:$E$115,4,0)</f>
        <v>#N/A</v>
      </c>
      <c r="T1330" s="23" t="str">
        <f>CONCATENATE(Tabela1[[#This Row],[cdprograma]]," - ",Tabela1[[#This Row],[nmprograma]])</f>
        <v>900 - Gestão Administrativa - Poder Executivo</v>
      </c>
    </row>
    <row r="1331" spans="1:20" x14ac:dyDescent="0.25">
      <c r="A1331">
        <v>410058</v>
      </c>
      <c r="B1331" t="s">
        <v>243</v>
      </c>
      <c r="C1331">
        <v>12</v>
      </c>
      <c r="D1331" t="s">
        <v>188</v>
      </c>
      <c r="E1331">
        <v>610</v>
      </c>
      <c r="F1331" t="s">
        <v>189</v>
      </c>
      <c r="G1331">
        <v>13890</v>
      </c>
      <c r="H1331" t="s">
        <v>1225</v>
      </c>
      <c r="I1331">
        <v>44</v>
      </c>
      <c r="J1331" t="s">
        <v>219</v>
      </c>
      <c r="K1331" s="21">
        <v>89759</v>
      </c>
      <c r="L1331" s="21">
        <v>0</v>
      </c>
      <c r="M1331" s="21">
        <v>0</v>
      </c>
      <c r="N1331" s="21">
        <v>0</v>
      </c>
      <c r="O1331" s="21">
        <v>0</v>
      </c>
      <c r="P1331" s="22" t="e">
        <f>VLOOKUP(Tabela1[[#This Row],[cdsubacao]],LDO!$B$2:$D$115,3,0)</f>
        <v>#N/A</v>
      </c>
      <c r="Q1331" s="22" t="str">
        <f>CONCATENATE(Tabela1[[#This Row],[cdunidadegestora]]," - ",Tabela1[[#This Row],[nmunidadegestora]])</f>
        <v>410058 - Agência de Desenvolvimento Regional de Joinville</v>
      </c>
      <c r="R1331" s="22" t="str">
        <f>CONCATENATE(Tabela1[[#This Row],[cdfuncao]]," - ",Tabela1[[#This Row],[nmfuncao]])</f>
        <v>12 - Educação</v>
      </c>
      <c r="S1331" s="23" t="e">
        <f>VLOOKUP(Tabela1[[#This Row],[cdsubacao]],LDO!$B$2:$E$115,4,0)</f>
        <v>#N/A</v>
      </c>
      <c r="T1331" s="23" t="str">
        <f>CONCATENATE(Tabela1[[#This Row],[cdprograma]]," - ",Tabela1[[#This Row],[nmprograma]])</f>
        <v>610 - Educação Básica com Qualidade e Equidade</v>
      </c>
    </row>
    <row r="1332" spans="1:20" x14ac:dyDescent="0.25">
      <c r="A1332">
        <v>530001</v>
      </c>
      <c r="B1332" t="s">
        <v>178</v>
      </c>
      <c r="C1332">
        <v>18</v>
      </c>
      <c r="D1332" t="s">
        <v>192</v>
      </c>
      <c r="E1332">
        <v>350</v>
      </c>
      <c r="F1332" t="s">
        <v>282</v>
      </c>
      <c r="G1332">
        <v>14518</v>
      </c>
      <c r="H1332" t="s">
        <v>1226</v>
      </c>
      <c r="I1332">
        <v>44</v>
      </c>
      <c r="J1332" t="s">
        <v>219</v>
      </c>
      <c r="K1332" s="21">
        <v>0</v>
      </c>
      <c r="L1332" s="21">
        <v>176860</v>
      </c>
      <c r="M1332" s="21">
        <v>0</v>
      </c>
      <c r="N1332" s="21">
        <v>0</v>
      </c>
      <c r="O1332" s="21">
        <v>0</v>
      </c>
      <c r="P1332" s="22" t="e">
        <f>VLOOKUP(Tabela1[[#This Row],[cdsubacao]],LDO!$B$2:$D$115,3,0)</f>
        <v>#N/A</v>
      </c>
      <c r="Q1332" s="22" t="str">
        <f>CONCATENATE(Tabela1[[#This Row],[cdunidadegestora]]," - ",Tabela1[[#This Row],[nmunidadegestora]])</f>
        <v>530001 - Secretaria de Estado da Infraestrutura e Mobilidade</v>
      </c>
      <c r="R1332" s="22" t="str">
        <f>CONCATENATE(Tabela1[[#This Row],[cdfuncao]]," - ",Tabela1[[#This Row],[nmfuncao]])</f>
        <v>18 - Gestão Ambiental</v>
      </c>
      <c r="S1332" s="23" t="e">
        <f>VLOOKUP(Tabela1[[#This Row],[cdsubacao]],LDO!$B$2:$E$115,4,0)</f>
        <v>#N/A</v>
      </c>
      <c r="T1332" s="23" t="str">
        <f>CONCATENATE(Tabela1[[#This Row],[cdprograma]]," - ",Tabela1[[#This Row],[nmprograma]])</f>
        <v>350 - Gestão dos Recursos Hídricos</v>
      </c>
    </row>
    <row r="1333" spans="1:20" x14ac:dyDescent="0.25">
      <c r="A1333">
        <v>530001</v>
      </c>
      <c r="B1333" t="s">
        <v>178</v>
      </c>
      <c r="C1333">
        <v>26</v>
      </c>
      <c r="D1333" t="s">
        <v>179</v>
      </c>
      <c r="E1333">
        <v>105</v>
      </c>
      <c r="F1333" t="s">
        <v>384</v>
      </c>
      <c r="G1333">
        <v>14313</v>
      </c>
      <c r="H1333" t="s">
        <v>1227</v>
      </c>
      <c r="I1333">
        <v>44</v>
      </c>
      <c r="J1333" t="s">
        <v>219</v>
      </c>
      <c r="K1333" s="21">
        <v>0</v>
      </c>
      <c r="L1333" s="21">
        <v>2536419.17</v>
      </c>
      <c r="M1333" s="21">
        <v>0</v>
      </c>
      <c r="N1333" s="21">
        <v>0</v>
      </c>
      <c r="O1333" s="21">
        <v>0</v>
      </c>
      <c r="P1333" s="22" t="e">
        <f>VLOOKUP(Tabela1[[#This Row],[cdsubacao]],LDO!$B$2:$D$115,3,0)</f>
        <v>#N/A</v>
      </c>
      <c r="Q1333" s="22" t="str">
        <f>CONCATENATE(Tabela1[[#This Row],[cdunidadegestora]]," - ",Tabela1[[#This Row],[nmunidadegestora]])</f>
        <v>530001 - Secretaria de Estado da Infraestrutura e Mobilidade</v>
      </c>
      <c r="R1333" s="22" t="str">
        <f>CONCATENATE(Tabela1[[#This Row],[cdfuncao]]," - ",Tabela1[[#This Row],[nmfuncao]])</f>
        <v>26 - Transporte</v>
      </c>
      <c r="S1333" s="23" t="e">
        <f>VLOOKUP(Tabela1[[#This Row],[cdsubacao]],LDO!$B$2:$E$115,4,0)</f>
        <v>#N/A</v>
      </c>
      <c r="T1333" s="23" t="str">
        <f>CONCATENATE(Tabela1[[#This Row],[cdprograma]]," - ",Tabela1[[#This Row],[nmprograma]])</f>
        <v>105 - 2010, 2011: ProPav Urbano; 2012, 2013, 2014, 2015, 2016, 2017, 2018, 2019, 2020: Mobilidade Urbana</v>
      </c>
    </row>
    <row r="1334" spans="1:20" x14ac:dyDescent="0.25">
      <c r="A1334">
        <v>230022</v>
      </c>
      <c r="B1334" t="s">
        <v>294</v>
      </c>
      <c r="C1334">
        <v>13</v>
      </c>
      <c r="D1334" t="s">
        <v>295</v>
      </c>
      <c r="E1334">
        <v>900</v>
      </c>
      <c r="F1334" t="s">
        <v>176</v>
      </c>
      <c r="G1334">
        <v>4775</v>
      </c>
      <c r="H1334" t="s">
        <v>1228</v>
      </c>
      <c r="I1334">
        <v>33</v>
      </c>
      <c r="J1334" t="s">
        <v>160</v>
      </c>
      <c r="K1334" s="21">
        <v>20000</v>
      </c>
      <c r="L1334" s="21">
        <v>0</v>
      </c>
      <c r="M1334" s="21">
        <v>0</v>
      </c>
      <c r="N1334" s="21">
        <v>0</v>
      </c>
      <c r="O1334" s="21">
        <v>0</v>
      </c>
      <c r="P1334" s="22" t="e">
        <f>VLOOKUP(Tabela1[[#This Row],[cdsubacao]],LDO!$B$2:$D$115,3,0)</f>
        <v>#N/A</v>
      </c>
      <c r="Q1334" s="22" t="str">
        <f>CONCATENATE(Tabela1[[#This Row],[cdunidadegestora]]," - ",Tabela1[[#This Row],[nmunidadegestora]])</f>
        <v>230022 - Fundação  Catarinense de Cultura</v>
      </c>
      <c r="R1334" s="22" t="str">
        <f>CONCATENATE(Tabela1[[#This Row],[cdfuncao]]," - ",Tabela1[[#This Row],[nmfuncao]])</f>
        <v>13 - Cultura</v>
      </c>
      <c r="S1334" s="23" t="e">
        <f>VLOOKUP(Tabela1[[#This Row],[cdsubacao]],LDO!$B$2:$E$115,4,0)</f>
        <v>#N/A</v>
      </c>
      <c r="T1334" s="23" t="str">
        <f>CONCATENATE(Tabela1[[#This Row],[cdprograma]]," - ",Tabela1[[#This Row],[nmprograma]])</f>
        <v>900 - Gestão Administrativa - Poder Executivo</v>
      </c>
    </row>
    <row r="1335" spans="1:20" x14ac:dyDescent="0.25">
      <c r="A1335">
        <v>480091</v>
      </c>
      <c r="B1335" t="s">
        <v>157</v>
      </c>
      <c r="C1335">
        <v>10</v>
      </c>
      <c r="D1335" t="s">
        <v>158</v>
      </c>
      <c r="E1335">
        <v>100</v>
      </c>
      <c r="F1335" t="s">
        <v>310</v>
      </c>
      <c r="G1335">
        <v>14148</v>
      </c>
      <c r="H1335" t="s">
        <v>1229</v>
      </c>
      <c r="I1335">
        <v>44</v>
      </c>
      <c r="J1335" t="s">
        <v>219</v>
      </c>
      <c r="K1335" s="21">
        <v>2349522</v>
      </c>
      <c r="L1335" s="21">
        <v>3649522</v>
      </c>
      <c r="M1335" s="21">
        <v>0</v>
      </c>
      <c r="N1335" s="21">
        <v>0</v>
      </c>
      <c r="O1335" s="21">
        <v>0</v>
      </c>
      <c r="P1335" s="22" t="e">
        <f>VLOOKUP(Tabela1[[#This Row],[cdsubacao]],LDO!$B$2:$D$115,3,0)</f>
        <v>#N/A</v>
      </c>
      <c r="Q1335" s="22" t="str">
        <f>CONCATENATE(Tabela1[[#This Row],[cdunidadegestora]]," - ",Tabela1[[#This Row],[nmunidadegestora]])</f>
        <v>480091 - Fundo Estadual de Saúde</v>
      </c>
      <c r="R1335" s="22" t="str">
        <f>CONCATENATE(Tabela1[[#This Row],[cdfuncao]]," - ",Tabela1[[#This Row],[nmfuncao]])</f>
        <v>10 - Saúde</v>
      </c>
      <c r="S1335" s="23" t="e">
        <f>VLOOKUP(Tabela1[[#This Row],[cdsubacao]],LDO!$B$2:$E$115,4,0)</f>
        <v>#N/A</v>
      </c>
      <c r="T1335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1336" spans="1:20" x14ac:dyDescent="0.25">
      <c r="A1336">
        <v>530001</v>
      </c>
      <c r="B1336" t="s">
        <v>178</v>
      </c>
      <c r="C1336">
        <v>26</v>
      </c>
      <c r="D1336" t="s">
        <v>179</v>
      </c>
      <c r="E1336">
        <v>100</v>
      </c>
      <c r="F1336" t="s">
        <v>310</v>
      </c>
      <c r="G1336">
        <v>14931</v>
      </c>
      <c r="H1336" t="s">
        <v>1219</v>
      </c>
      <c r="I1336">
        <v>44</v>
      </c>
      <c r="J1336" t="s">
        <v>219</v>
      </c>
      <c r="K1336" s="21">
        <v>0</v>
      </c>
      <c r="L1336" s="21">
        <v>7900000</v>
      </c>
      <c r="M1336" s="21">
        <v>0</v>
      </c>
      <c r="N1336" s="21">
        <v>0</v>
      </c>
      <c r="O1336" s="21">
        <v>0</v>
      </c>
      <c r="P1336" s="22" t="e">
        <f>VLOOKUP(Tabela1[[#This Row],[cdsubacao]],LDO!$B$2:$D$115,3,0)</f>
        <v>#N/A</v>
      </c>
      <c r="Q1336" s="22" t="str">
        <f>CONCATENATE(Tabela1[[#This Row],[cdunidadegestora]]," - ",Tabela1[[#This Row],[nmunidadegestora]])</f>
        <v>530001 - Secretaria de Estado da Infraestrutura e Mobilidade</v>
      </c>
      <c r="R1336" s="22" t="str">
        <f>CONCATENATE(Tabela1[[#This Row],[cdfuncao]]," - ",Tabela1[[#This Row],[nmfuncao]])</f>
        <v>26 - Transporte</v>
      </c>
      <c r="S1336" s="23" t="e">
        <f>VLOOKUP(Tabela1[[#This Row],[cdsubacao]],LDO!$B$2:$E$115,4,0)</f>
        <v>#N/A</v>
      </c>
      <c r="T1336" s="23" t="str">
        <f>CONCATENATE(Tabela1[[#This Row],[cdprograma]]," - ",Tabela1[[#This Row],[nmprograma]])</f>
        <v>100 - 2010, 2011: ProPav Rural; 2012, 2013, 2014, 2015, 2016, 2017, 2018, 2019, 2020: Caminhos do Desenvolvimento</v>
      </c>
    </row>
    <row r="1337" spans="1:20" x14ac:dyDescent="0.25">
      <c r="A1337">
        <v>520001</v>
      </c>
      <c r="B1337" t="s">
        <v>291</v>
      </c>
      <c r="C1337">
        <v>4</v>
      </c>
      <c r="D1337" t="s">
        <v>169</v>
      </c>
      <c r="E1337">
        <v>900</v>
      </c>
      <c r="F1337" t="s">
        <v>176</v>
      </c>
      <c r="G1337">
        <v>6237</v>
      </c>
      <c r="H1337" t="s">
        <v>1100</v>
      </c>
      <c r="I1337">
        <v>33</v>
      </c>
      <c r="J1337" t="s">
        <v>160</v>
      </c>
      <c r="K1337" s="21">
        <v>15544332</v>
      </c>
      <c r="L1337" s="21">
        <v>13513834.68</v>
      </c>
      <c r="M1337" s="21">
        <v>13499924.210000001</v>
      </c>
      <c r="N1337" s="21">
        <v>12409180.630000001</v>
      </c>
      <c r="O1337" s="21">
        <v>12383443.560000001</v>
      </c>
      <c r="P1337" s="22" t="e">
        <f>VLOOKUP(Tabela1[[#This Row],[cdsubacao]],LDO!$B$2:$D$115,3,0)</f>
        <v>#N/A</v>
      </c>
      <c r="Q1337" s="22" t="str">
        <f>CONCATENATE(Tabela1[[#This Row],[cdunidadegestora]]," - ",Tabela1[[#This Row],[nmunidadegestora]])</f>
        <v>520001 - Secretaria de Estado da Fazenda</v>
      </c>
      <c r="R1337" s="22" t="str">
        <f>CONCATENATE(Tabela1[[#This Row],[cdfuncao]]," - ",Tabela1[[#This Row],[nmfuncao]])</f>
        <v>4 - Administração</v>
      </c>
      <c r="S1337" s="23" t="e">
        <f>VLOOKUP(Tabela1[[#This Row],[cdsubacao]],LDO!$B$2:$E$115,4,0)</f>
        <v>#N/A</v>
      </c>
      <c r="T1337" s="23" t="str">
        <f>CONCATENATE(Tabela1[[#This Row],[cdprograma]]," - ",Tabela1[[#This Row],[nmprograma]])</f>
        <v>900 - Gestão Administrativa - Poder Executivo</v>
      </c>
    </row>
    <row r="1338" spans="1:20" x14ac:dyDescent="0.25">
      <c r="A1338">
        <v>160085</v>
      </c>
      <c r="B1338" t="s">
        <v>314</v>
      </c>
      <c r="C1338">
        <v>6</v>
      </c>
      <c r="D1338" t="s">
        <v>182</v>
      </c>
      <c r="E1338">
        <v>707</v>
      </c>
      <c r="F1338" t="s">
        <v>336</v>
      </c>
      <c r="G1338">
        <v>4387</v>
      </c>
      <c r="H1338" t="s">
        <v>1096</v>
      </c>
      <c r="I1338">
        <v>33</v>
      </c>
      <c r="J1338" t="s">
        <v>160</v>
      </c>
      <c r="K1338" s="21">
        <v>7348006</v>
      </c>
      <c r="L1338" s="21">
        <v>5574520.96</v>
      </c>
      <c r="M1338" s="21">
        <v>5385762.6200000001</v>
      </c>
      <c r="N1338" s="21">
        <v>4988285.21</v>
      </c>
      <c r="O1338" s="21">
        <v>4973916.71</v>
      </c>
      <c r="P1338" s="22" t="e">
        <f>VLOOKUP(Tabela1[[#This Row],[cdsubacao]],LDO!$B$2:$D$115,3,0)</f>
        <v>#N/A</v>
      </c>
      <c r="Q1338" s="22" t="str">
        <f>CONCATENATE(Tabela1[[#This Row],[cdunidadegestora]]," - ",Tabela1[[#This Row],[nmunidadegestora]])</f>
        <v>160085 - Fundo de Melhoria do Corpo de Bombeiros Militar</v>
      </c>
      <c r="R1338" s="22" t="str">
        <f>CONCATENATE(Tabela1[[#This Row],[cdfuncao]]," - ",Tabela1[[#This Row],[nmfuncao]])</f>
        <v>6 - Segurança Pública</v>
      </c>
      <c r="S1338" s="23" t="e">
        <f>VLOOKUP(Tabela1[[#This Row],[cdsubacao]],LDO!$B$2:$E$115,4,0)</f>
        <v>#N/A</v>
      </c>
      <c r="T1338" s="23" t="str">
        <f>CONCATENATE(Tabela1[[#This Row],[cdprograma]]," - ",Tabela1[[#This Row],[nmprograma]])</f>
        <v>707 - Suporte Institucional Integrado</v>
      </c>
    </row>
    <row r="1339" spans="1:20" x14ac:dyDescent="0.25">
      <c r="A1339">
        <v>410056</v>
      </c>
      <c r="B1339" t="s">
        <v>223</v>
      </c>
      <c r="C1339">
        <v>4</v>
      </c>
      <c r="D1339" t="s">
        <v>169</v>
      </c>
      <c r="E1339">
        <v>900</v>
      </c>
      <c r="F1339" t="s">
        <v>176</v>
      </c>
      <c r="G1339">
        <v>13816</v>
      </c>
      <c r="H1339" t="s">
        <v>998</v>
      </c>
      <c r="I1339">
        <v>33</v>
      </c>
      <c r="J1339" t="s">
        <v>160</v>
      </c>
      <c r="K1339" s="21">
        <v>880000</v>
      </c>
      <c r="L1339" s="21">
        <v>170382.38</v>
      </c>
      <c r="M1339" s="21">
        <v>170382.38</v>
      </c>
      <c r="N1339" s="21">
        <v>170382.38</v>
      </c>
      <c r="O1339" s="21">
        <v>170382.38</v>
      </c>
      <c r="P1339" s="22" t="e">
        <f>VLOOKUP(Tabela1[[#This Row],[cdsubacao]],LDO!$B$2:$D$115,3,0)</f>
        <v>#N/A</v>
      </c>
      <c r="Q1339" s="22" t="str">
        <f>CONCATENATE(Tabela1[[#This Row],[cdunidadegestora]]," - ",Tabela1[[#This Row],[nmunidadegestora]])</f>
        <v>410056 - Agência de Desenvolvimento Regional de Criciúma</v>
      </c>
      <c r="R1339" s="22" t="str">
        <f>CONCATENATE(Tabela1[[#This Row],[cdfuncao]]," - ",Tabela1[[#This Row],[nmfuncao]])</f>
        <v>4 - Administração</v>
      </c>
      <c r="S1339" s="23" t="e">
        <f>VLOOKUP(Tabela1[[#This Row],[cdsubacao]],LDO!$B$2:$E$115,4,0)</f>
        <v>#N/A</v>
      </c>
      <c r="T1339" s="23" t="str">
        <f>CONCATENATE(Tabela1[[#This Row],[cdprograma]]," - ",Tabela1[[#This Row],[nmprograma]])</f>
        <v>900 - Gestão Administrativa - Poder Executivo</v>
      </c>
    </row>
    <row r="1340" spans="1:20" x14ac:dyDescent="0.25">
      <c r="A1340">
        <v>440023</v>
      </c>
      <c r="B1340" t="s">
        <v>202</v>
      </c>
      <c r="C1340">
        <v>20</v>
      </c>
      <c r="D1340" t="s">
        <v>203</v>
      </c>
      <c r="E1340">
        <v>310</v>
      </c>
      <c r="F1340" t="s">
        <v>204</v>
      </c>
      <c r="G1340">
        <v>2117</v>
      </c>
      <c r="H1340" t="s">
        <v>1230</v>
      </c>
      <c r="I1340">
        <v>33</v>
      </c>
      <c r="J1340" t="s">
        <v>160</v>
      </c>
      <c r="K1340" s="21">
        <v>8411980</v>
      </c>
      <c r="L1340" s="21">
        <v>9905967.2300000004</v>
      </c>
      <c r="M1340" s="21">
        <v>7299185.2000000002</v>
      </c>
      <c r="N1340" s="21">
        <v>6834327.3799999999</v>
      </c>
      <c r="O1340" s="21">
        <v>6595134.5700000003</v>
      </c>
      <c r="P1340" s="22" t="e">
        <f>VLOOKUP(Tabela1[[#This Row],[cdsubacao]],LDO!$B$2:$D$115,3,0)</f>
        <v>#N/A</v>
      </c>
      <c r="Q1340" s="22" t="str">
        <f>CONCATENATE(Tabela1[[#This Row],[cdunidadegestora]]," - ",Tabela1[[#This Row],[nmunidadegestora]])</f>
        <v>440023 - Empresa de Pesquisa Agropecuária e Extensão Rural de Santa Catarina S.A.</v>
      </c>
      <c r="R1340" s="22" t="str">
        <f>CONCATENATE(Tabela1[[#This Row],[cdfuncao]]," - ",Tabela1[[#This Row],[nmfuncao]])</f>
        <v>20 - Agricultura</v>
      </c>
      <c r="S1340" s="23" t="e">
        <f>VLOOKUP(Tabela1[[#This Row],[cdsubacao]],LDO!$B$2:$E$115,4,0)</f>
        <v>#N/A</v>
      </c>
      <c r="T1340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341" spans="1:20" x14ac:dyDescent="0.25">
      <c r="A1341">
        <v>440094</v>
      </c>
      <c r="B1341" t="s">
        <v>1231</v>
      </c>
      <c r="C1341">
        <v>20</v>
      </c>
      <c r="D1341" t="s">
        <v>203</v>
      </c>
      <c r="E1341">
        <v>315</v>
      </c>
      <c r="F1341" t="s">
        <v>413</v>
      </c>
      <c r="G1341">
        <v>11286</v>
      </c>
      <c r="H1341" t="s">
        <v>1232</v>
      </c>
      <c r="I1341">
        <v>33</v>
      </c>
      <c r="J1341" t="s">
        <v>160</v>
      </c>
      <c r="K1341" s="21">
        <v>5199280</v>
      </c>
      <c r="L1341" s="21">
        <v>9961330</v>
      </c>
      <c r="M1341" s="21">
        <v>8636818.5800000001</v>
      </c>
      <c r="N1341" s="21">
        <v>8636818.5800000001</v>
      </c>
      <c r="O1341" s="21">
        <v>8636818.5800000001</v>
      </c>
      <c r="P1341" s="22" t="e">
        <f>VLOOKUP(Tabela1[[#This Row],[cdsubacao]],LDO!$B$2:$D$115,3,0)</f>
        <v>#N/A</v>
      </c>
      <c r="Q1341" s="22" t="str">
        <f>CONCATENATE(Tabela1[[#This Row],[cdunidadegestora]]," - ",Tabela1[[#This Row],[nmunidadegestora]])</f>
        <v>440094 - Fundo Estadual de Sanidade Animal</v>
      </c>
      <c r="R1341" s="22" t="str">
        <f>CONCATENATE(Tabela1[[#This Row],[cdfuncao]]," - ",Tabela1[[#This Row],[nmfuncao]])</f>
        <v>20 - Agricultura</v>
      </c>
      <c r="S1341" s="23" t="e">
        <f>VLOOKUP(Tabela1[[#This Row],[cdsubacao]],LDO!$B$2:$E$115,4,0)</f>
        <v>#N/A</v>
      </c>
      <c r="T1341" s="23" t="str">
        <f>CONCATENATE(Tabela1[[#This Row],[cdprograma]]," - ",Tabela1[[#This Row],[nmprograma]])</f>
        <v>315 - Defesa Sanitária Agropecuária</v>
      </c>
    </row>
    <row r="1342" spans="1:20" x14ac:dyDescent="0.25">
      <c r="A1342">
        <v>440023</v>
      </c>
      <c r="B1342" t="s">
        <v>202</v>
      </c>
      <c r="C1342">
        <v>20</v>
      </c>
      <c r="D1342" t="s">
        <v>203</v>
      </c>
      <c r="E1342">
        <v>310</v>
      </c>
      <c r="F1342" t="s">
        <v>204</v>
      </c>
      <c r="G1342">
        <v>3715</v>
      </c>
      <c r="H1342" t="s">
        <v>1233</v>
      </c>
      <c r="I1342">
        <v>33</v>
      </c>
      <c r="J1342" t="s">
        <v>160</v>
      </c>
      <c r="K1342" s="21">
        <v>6568012</v>
      </c>
      <c r="L1342" s="21">
        <v>3373646.82</v>
      </c>
      <c r="M1342" s="21">
        <v>3230471.16</v>
      </c>
      <c r="N1342" s="21">
        <v>3011066.84</v>
      </c>
      <c r="O1342" s="21">
        <v>3000371.01</v>
      </c>
      <c r="P1342" s="22" t="e">
        <f>VLOOKUP(Tabela1[[#This Row],[cdsubacao]],LDO!$B$2:$D$115,3,0)</f>
        <v>#N/A</v>
      </c>
      <c r="Q1342" s="22" t="str">
        <f>CONCATENATE(Tabela1[[#This Row],[cdunidadegestora]]," - ",Tabela1[[#This Row],[nmunidadegestora]])</f>
        <v>440023 - Empresa de Pesquisa Agropecuária e Extensão Rural de Santa Catarina S.A.</v>
      </c>
      <c r="R1342" s="22" t="str">
        <f>CONCATENATE(Tabela1[[#This Row],[cdfuncao]]," - ",Tabela1[[#This Row],[nmfuncao]])</f>
        <v>20 - Agricultura</v>
      </c>
      <c r="S1342" s="23" t="e">
        <f>VLOOKUP(Tabela1[[#This Row],[cdsubacao]],LDO!$B$2:$E$115,4,0)</f>
        <v>#N/A</v>
      </c>
      <c r="T1342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343" spans="1:20" x14ac:dyDescent="0.25">
      <c r="A1343">
        <v>480091</v>
      </c>
      <c r="B1343" t="s">
        <v>157</v>
      </c>
      <c r="C1343">
        <v>10</v>
      </c>
      <c r="D1343" t="s">
        <v>158</v>
      </c>
      <c r="E1343">
        <v>430</v>
      </c>
      <c r="F1343" t="s">
        <v>159</v>
      </c>
      <c r="G1343">
        <v>11438</v>
      </c>
      <c r="H1343" t="s">
        <v>1234</v>
      </c>
      <c r="I1343">
        <v>33</v>
      </c>
      <c r="J1343" t="s">
        <v>160</v>
      </c>
      <c r="K1343" s="21">
        <v>16500000</v>
      </c>
      <c r="L1343" s="21">
        <v>16639436.98</v>
      </c>
      <c r="M1343" s="21">
        <v>10185160.16</v>
      </c>
      <c r="N1343" s="21">
        <v>8871425.9900000002</v>
      </c>
      <c r="O1343" s="21">
        <v>8642210.8599999994</v>
      </c>
      <c r="P1343" s="22" t="e">
        <f>VLOOKUP(Tabela1[[#This Row],[cdsubacao]],LDO!$B$2:$D$115,3,0)</f>
        <v>#N/A</v>
      </c>
      <c r="Q1343" s="22" t="str">
        <f>CONCATENATE(Tabela1[[#This Row],[cdunidadegestora]]," - ",Tabela1[[#This Row],[nmunidadegestora]])</f>
        <v>480091 - Fundo Estadual de Saúde</v>
      </c>
      <c r="R1343" s="22" t="str">
        <f>CONCATENATE(Tabela1[[#This Row],[cdfuncao]]," - ",Tabela1[[#This Row],[nmfuncao]])</f>
        <v>10 - Saúde</v>
      </c>
      <c r="S1343" s="23" t="e">
        <f>VLOOKUP(Tabela1[[#This Row],[cdsubacao]],LDO!$B$2:$E$115,4,0)</f>
        <v>#N/A</v>
      </c>
      <c r="T1343" s="23" t="str">
        <f>CONCATENATE(Tabela1[[#This Row],[cdprograma]]," - ",Tabela1[[#This Row],[nmprograma]])</f>
        <v>430 - Atenção de Média e Alta Complexidade Ambulatorial e Hospitalar</v>
      </c>
    </row>
    <row r="1344" spans="1:20" x14ac:dyDescent="0.25">
      <c r="A1344">
        <v>530001</v>
      </c>
      <c r="B1344" t="s">
        <v>178</v>
      </c>
      <c r="C1344">
        <v>26</v>
      </c>
      <c r="D1344" t="s">
        <v>179</v>
      </c>
      <c r="E1344">
        <v>900</v>
      </c>
      <c r="F1344" t="s">
        <v>176</v>
      </c>
      <c r="G1344">
        <v>4216</v>
      </c>
      <c r="H1344" t="s">
        <v>1235</v>
      </c>
      <c r="I1344">
        <v>33</v>
      </c>
      <c r="J1344" t="s">
        <v>160</v>
      </c>
      <c r="K1344" s="21">
        <v>2410000</v>
      </c>
      <c r="L1344" s="21">
        <v>12428717.02</v>
      </c>
      <c r="M1344" s="21">
        <v>9518614.8599999994</v>
      </c>
      <c r="N1344" s="21">
        <v>7198586.5300000003</v>
      </c>
      <c r="O1344" s="21">
        <v>6043187.6399999997</v>
      </c>
      <c r="P1344" s="22" t="e">
        <f>VLOOKUP(Tabela1[[#This Row],[cdsubacao]],LDO!$B$2:$D$115,3,0)</f>
        <v>#N/A</v>
      </c>
      <c r="Q1344" s="22" t="str">
        <f>CONCATENATE(Tabela1[[#This Row],[cdunidadegestora]]," - ",Tabela1[[#This Row],[nmunidadegestora]])</f>
        <v>530001 - Secretaria de Estado da Infraestrutura e Mobilidade</v>
      </c>
      <c r="R1344" s="22" t="str">
        <f>CONCATENATE(Tabela1[[#This Row],[cdfuncao]]," - ",Tabela1[[#This Row],[nmfuncao]])</f>
        <v>26 - Transporte</v>
      </c>
      <c r="S1344" s="23" t="e">
        <f>VLOOKUP(Tabela1[[#This Row],[cdsubacao]],LDO!$B$2:$E$115,4,0)</f>
        <v>#N/A</v>
      </c>
      <c r="T1344" s="23" t="str">
        <f>CONCATENATE(Tabela1[[#This Row],[cdprograma]]," - ",Tabela1[[#This Row],[nmprograma]])</f>
        <v>900 - Gestão Administrativa - Poder Executivo</v>
      </c>
    </row>
    <row r="1345" spans="1:20" x14ac:dyDescent="0.25">
      <c r="A1345">
        <v>410041</v>
      </c>
      <c r="B1345" t="s">
        <v>471</v>
      </c>
      <c r="C1345">
        <v>12</v>
      </c>
      <c r="D1345" t="s">
        <v>188</v>
      </c>
      <c r="E1345">
        <v>610</v>
      </c>
      <c r="F1345" t="s">
        <v>189</v>
      </c>
      <c r="G1345">
        <v>13712</v>
      </c>
      <c r="H1345" t="s">
        <v>1104</v>
      </c>
      <c r="I1345">
        <v>33</v>
      </c>
      <c r="J1345" t="s">
        <v>160</v>
      </c>
      <c r="K1345" s="21">
        <v>1154728</v>
      </c>
      <c r="L1345" s="21">
        <v>252742.08</v>
      </c>
      <c r="M1345" s="21">
        <v>252742.08</v>
      </c>
      <c r="N1345" s="21">
        <v>252742.08</v>
      </c>
      <c r="O1345" s="21">
        <v>252742.08</v>
      </c>
      <c r="P1345" s="22" t="e">
        <f>VLOOKUP(Tabela1[[#This Row],[cdsubacao]],LDO!$B$2:$D$115,3,0)</f>
        <v>#N/A</v>
      </c>
      <c r="Q1345" s="22" t="str">
        <f>CONCATENATE(Tabela1[[#This Row],[cdunidadegestora]]," - ",Tabela1[[#This Row],[nmunidadegestora]])</f>
        <v>410041 - Agência de Desenvolvimento Regional de Xanxerê</v>
      </c>
      <c r="R1345" s="22" t="str">
        <f>CONCATENATE(Tabela1[[#This Row],[cdfuncao]]," - ",Tabela1[[#This Row],[nmfuncao]])</f>
        <v>12 - Educação</v>
      </c>
      <c r="S1345" s="23" t="e">
        <f>VLOOKUP(Tabela1[[#This Row],[cdsubacao]],LDO!$B$2:$E$115,4,0)</f>
        <v>#N/A</v>
      </c>
      <c r="T1345" s="23" t="str">
        <f>CONCATENATE(Tabela1[[#This Row],[cdprograma]]," - ",Tabela1[[#This Row],[nmprograma]])</f>
        <v>610 - Educação Básica com Qualidade e Equidade</v>
      </c>
    </row>
    <row r="1346" spans="1:20" x14ac:dyDescent="0.25">
      <c r="A1346">
        <v>550091</v>
      </c>
      <c r="B1346" t="s">
        <v>513</v>
      </c>
      <c r="C1346">
        <v>6</v>
      </c>
      <c r="D1346" t="s">
        <v>182</v>
      </c>
      <c r="E1346">
        <v>850</v>
      </c>
      <c r="F1346" t="s">
        <v>163</v>
      </c>
      <c r="G1346">
        <v>13496</v>
      </c>
      <c r="H1346" t="s">
        <v>533</v>
      </c>
      <c r="I1346">
        <v>31</v>
      </c>
      <c r="J1346" t="s">
        <v>165</v>
      </c>
      <c r="K1346" s="21">
        <v>5198625</v>
      </c>
      <c r="L1346" s="21">
        <v>5417468.4800000004</v>
      </c>
      <c r="M1346" s="21">
        <v>5120924.63</v>
      </c>
      <c r="N1346" s="21">
        <v>5120924.63</v>
      </c>
      <c r="O1346" s="21">
        <v>5081712.3</v>
      </c>
      <c r="P1346" s="22" t="e">
        <f>VLOOKUP(Tabela1[[#This Row],[cdsubacao]],LDO!$B$2:$D$115,3,0)</f>
        <v>#N/A</v>
      </c>
      <c r="Q1346" s="22" t="str">
        <f>CONCATENATE(Tabela1[[#This Row],[cdunidadegestora]]," - ",Tabela1[[#This Row],[nmunidadegestora]])</f>
        <v>550091 - Fundo Estadual de Defesa Civil</v>
      </c>
      <c r="R1346" s="22" t="str">
        <f>CONCATENATE(Tabela1[[#This Row],[cdfuncao]]," - ",Tabela1[[#This Row],[nmfuncao]])</f>
        <v>6 - Segurança Pública</v>
      </c>
      <c r="S1346" s="23" t="e">
        <f>VLOOKUP(Tabela1[[#This Row],[cdsubacao]],LDO!$B$2:$E$115,4,0)</f>
        <v>#N/A</v>
      </c>
      <c r="T134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47" spans="1:20" x14ac:dyDescent="0.25">
      <c r="A1347">
        <v>270001</v>
      </c>
      <c r="B1347" t="s">
        <v>418</v>
      </c>
      <c r="C1347">
        <v>18</v>
      </c>
      <c r="D1347" t="s">
        <v>192</v>
      </c>
      <c r="E1347">
        <v>850</v>
      </c>
      <c r="F1347" t="s">
        <v>163</v>
      </c>
      <c r="G1347">
        <v>5024</v>
      </c>
      <c r="H1347" t="s">
        <v>1236</v>
      </c>
      <c r="I1347">
        <v>33</v>
      </c>
      <c r="J1347" t="s">
        <v>160</v>
      </c>
      <c r="K1347" s="21">
        <v>110000</v>
      </c>
      <c r="L1347" s="21">
        <v>152500</v>
      </c>
      <c r="M1347" s="21">
        <v>142271.37</v>
      </c>
      <c r="N1347" s="21">
        <v>142271.37</v>
      </c>
      <c r="O1347" s="21">
        <v>142271.37</v>
      </c>
      <c r="P1347" s="22" t="e">
        <f>VLOOKUP(Tabela1[[#This Row],[cdsubacao]],LDO!$B$2:$D$115,3,0)</f>
        <v>#N/A</v>
      </c>
      <c r="Q1347" s="22" t="str">
        <f>CONCATENATE(Tabela1[[#This Row],[cdunidadegestora]]," - ",Tabela1[[#This Row],[nmunidadegestora]])</f>
        <v>270001 - Secretaria de Estado do Desenvolvimento Econômico Sustentável</v>
      </c>
      <c r="R1347" s="22" t="str">
        <f>CONCATENATE(Tabela1[[#This Row],[cdfuncao]]," - ",Tabela1[[#This Row],[nmfuncao]])</f>
        <v>18 - Gestão Ambiental</v>
      </c>
      <c r="S1347" s="23" t="e">
        <f>VLOOKUP(Tabela1[[#This Row],[cdsubacao]],LDO!$B$2:$E$115,4,0)</f>
        <v>#N/A</v>
      </c>
      <c r="T134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48" spans="1:20" x14ac:dyDescent="0.25">
      <c r="A1348">
        <v>410005</v>
      </c>
      <c r="B1348" t="s">
        <v>338</v>
      </c>
      <c r="C1348">
        <v>24</v>
      </c>
      <c r="D1348" t="s">
        <v>266</v>
      </c>
      <c r="E1348">
        <v>850</v>
      </c>
      <c r="F1348" t="s">
        <v>163</v>
      </c>
      <c r="G1348">
        <v>2194</v>
      </c>
      <c r="H1348" t="s">
        <v>1237</v>
      </c>
      <c r="I1348">
        <v>31</v>
      </c>
      <c r="J1348" t="s">
        <v>165</v>
      </c>
      <c r="K1348" s="21">
        <v>4916911</v>
      </c>
      <c r="L1348" s="21">
        <v>1588335.35</v>
      </c>
      <c r="M1348" s="21">
        <v>1588335.35</v>
      </c>
      <c r="N1348" s="21">
        <v>1588335.35</v>
      </c>
      <c r="O1348" s="21">
        <v>1588335.35</v>
      </c>
      <c r="P1348" s="22" t="e">
        <f>VLOOKUP(Tabela1[[#This Row],[cdsubacao]],LDO!$B$2:$D$115,3,0)</f>
        <v>#N/A</v>
      </c>
      <c r="Q1348" s="22" t="str">
        <f>CONCATENATE(Tabela1[[#This Row],[cdunidadegestora]]," - ",Tabela1[[#This Row],[nmunidadegestora]])</f>
        <v>410005 - Secretaria de Estado de Comunicação</v>
      </c>
      <c r="R1348" s="22" t="str">
        <f>CONCATENATE(Tabela1[[#This Row],[cdfuncao]]," - ",Tabela1[[#This Row],[nmfuncao]])</f>
        <v>24 - Comunicações</v>
      </c>
      <c r="S1348" s="23" t="e">
        <f>VLOOKUP(Tabela1[[#This Row],[cdsubacao]],LDO!$B$2:$E$115,4,0)</f>
        <v>#N/A</v>
      </c>
      <c r="T134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49" spans="1:20" x14ac:dyDescent="0.25">
      <c r="A1349">
        <v>550091</v>
      </c>
      <c r="B1349" t="s">
        <v>513</v>
      </c>
      <c r="C1349">
        <v>6</v>
      </c>
      <c r="D1349" t="s">
        <v>182</v>
      </c>
      <c r="E1349">
        <v>735</v>
      </c>
      <c r="F1349" t="s">
        <v>514</v>
      </c>
      <c r="G1349">
        <v>11900</v>
      </c>
      <c r="H1349" t="s">
        <v>1238</v>
      </c>
      <c r="I1349">
        <v>33</v>
      </c>
      <c r="J1349" t="s">
        <v>160</v>
      </c>
      <c r="K1349" s="21">
        <v>5000000</v>
      </c>
      <c r="L1349" s="21">
        <v>5688073.8099999996</v>
      </c>
      <c r="M1349" s="21">
        <v>1088230.58</v>
      </c>
      <c r="N1349" s="21">
        <v>875161.78</v>
      </c>
      <c r="O1349" s="21">
        <v>875161.78</v>
      </c>
      <c r="P1349" s="22" t="e">
        <f>VLOOKUP(Tabela1[[#This Row],[cdsubacao]],LDO!$B$2:$D$115,3,0)</f>
        <v>#N/A</v>
      </c>
      <c r="Q1349" s="22" t="str">
        <f>CONCATENATE(Tabela1[[#This Row],[cdunidadegestora]]," - ",Tabela1[[#This Row],[nmunidadegestora]])</f>
        <v>550091 - Fundo Estadual de Defesa Civil</v>
      </c>
      <c r="R1349" s="22" t="str">
        <f>CONCATENATE(Tabela1[[#This Row],[cdfuncao]]," - ",Tabela1[[#This Row],[nmfuncao]])</f>
        <v>6 - Segurança Pública</v>
      </c>
      <c r="S1349" s="23" t="e">
        <f>VLOOKUP(Tabela1[[#This Row],[cdsubacao]],LDO!$B$2:$E$115,4,0)</f>
        <v>#N/A</v>
      </c>
      <c r="T1349" s="23" t="str">
        <f>CONCATENATE(Tabela1[[#This Row],[cdprograma]]," - ",Tabela1[[#This Row],[nmprograma]])</f>
        <v>735 - Gestão de Desastres</v>
      </c>
    </row>
    <row r="1350" spans="1:20" x14ac:dyDescent="0.25">
      <c r="A1350">
        <v>470092</v>
      </c>
      <c r="B1350" t="s">
        <v>355</v>
      </c>
      <c r="C1350">
        <v>4</v>
      </c>
      <c r="D1350" t="s">
        <v>169</v>
      </c>
      <c r="E1350">
        <v>900</v>
      </c>
      <c r="F1350" t="s">
        <v>176</v>
      </c>
      <c r="G1350">
        <v>10258</v>
      </c>
      <c r="H1350" t="s">
        <v>697</v>
      </c>
      <c r="I1350">
        <v>33</v>
      </c>
      <c r="J1350" t="s">
        <v>160</v>
      </c>
      <c r="K1350" s="21">
        <v>485504</v>
      </c>
      <c r="L1350" s="21">
        <v>985504</v>
      </c>
      <c r="M1350" s="21">
        <v>639935.72</v>
      </c>
      <c r="N1350" s="21">
        <v>585232.68999999994</v>
      </c>
      <c r="O1350" s="21">
        <v>585232.68999999994</v>
      </c>
      <c r="P1350" s="22" t="e">
        <f>VLOOKUP(Tabela1[[#This Row],[cdsubacao]],LDO!$B$2:$D$115,3,0)</f>
        <v>#N/A</v>
      </c>
      <c r="Q1350" s="22" t="str">
        <f>CONCATENATE(Tabela1[[#This Row],[cdunidadegestora]]," - ",Tabela1[[#This Row],[nmunidadegestora]])</f>
        <v>470092 - Fundo do Plano de Saúde dos Servidores Públicos Estaduais</v>
      </c>
      <c r="R1350" s="22" t="str">
        <f>CONCATENATE(Tabela1[[#This Row],[cdfuncao]]," - ",Tabela1[[#This Row],[nmfuncao]])</f>
        <v>4 - Administração</v>
      </c>
      <c r="S1350" s="23" t="e">
        <f>VLOOKUP(Tabela1[[#This Row],[cdsubacao]],LDO!$B$2:$E$115,4,0)</f>
        <v>#N/A</v>
      </c>
      <c r="T1350" s="23" t="str">
        <f>CONCATENATE(Tabela1[[#This Row],[cdprograma]]," - ",Tabela1[[#This Row],[nmprograma]])</f>
        <v>900 - Gestão Administrativa - Poder Executivo</v>
      </c>
    </row>
    <row r="1351" spans="1:20" x14ac:dyDescent="0.25">
      <c r="A1351">
        <v>410005</v>
      </c>
      <c r="B1351" t="s">
        <v>338</v>
      </c>
      <c r="C1351">
        <v>24</v>
      </c>
      <c r="D1351" t="s">
        <v>266</v>
      </c>
      <c r="E1351">
        <v>850</v>
      </c>
      <c r="F1351" t="s">
        <v>163</v>
      </c>
      <c r="G1351">
        <v>2194</v>
      </c>
      <c r="H1351" t="s">
        <v>1237</v>
      </c>
      <c r="I1351">
        <v>33</v>
      </c>
      <c r="J1351" t="s">
        <v>160</v>
      </c>
      <c r="K1351" s="21">
        <v>201043</v>
      </c>
      <c r="L1351" s="21">
        <v>68301.429999999993</v>
      </c>
      <c r="M1351" s="21">
        <v>68301.429999999993</v>
      </c>
      <c r="N1351" s="21">
        <v>68301.429999999993</v>
      </c>
      <c r="O1351" s="21">
        <v>68301.429999999993</v>
      </c>
      <c r="P1351" s="22" t="e">
        <f>VLOOKUP(Tabela1[[#This Row],[cdsubacao]],LDO!$B$2:$D$115,3,0)</f>
        <v>#N/A</v>
      </c>
      <c r="Q1351" s="22" t="str">
        <f>CONCATENATE(Tabela1[[#This Row],[cdunidadegestora]]," - ",Tabela1[[#This Row],[nmunidadegestora]])</f>
        <v>410005 - Secretaria de Estado de Comunicação</v>
      </c>
      <c r="R1351" s="22" t="str">
        <f>CONCATENATE(Tabela1[[#This Row],[cdfuncao]]," - ",Tabela1[[#This Row],[nmfuncao]])</f>
        <v>24 - Comunicações</v>
      </c>
      <c r="S1351" s="23" t="e">
        <f>VLOOKUP(Tabela1[[#This Row],[cdsubacao]],LDO!$B$2:$E$115,4,0)</f>
        <v>#N/A</v>
      </c>
      <c r="T135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52" spans="1:20" x14ac:dyDescent="0.25">
      <c r="A1352">
        <v>530025</v>
      </c>
      <c r="B1352" t="s">
        <v>238</v>
      </c>
      <c r="C1352">
        <v>26</v>
      </c>
      <c r="D1352" t="s">
        <v>179</v>
      </c>
      <c r="E1352">
        <v>130</v>
      </c>
      <c r="F1352" t="s">
        <v>208</v>
      </c>
      <c r="G1352">
        <v>76</v>
      </c>
      <c r="H1352" t="s">
        <v>1239</v>
      </c>
      <c r="I1352">
        <v>33</v>
      </c>
      <c r="J1352" t="s">
        <v>160</v>
      </c>
      <c r="K1352" s="21">
        <v>5000000</v>
      </c>
      <c r="L1352" s="21">
        <v>1512206.16</v>
      </c>
      <c r="M1352" s="21">
        <v>1512206.16</v>
      </c>
      <c r="N1352" s="21">
        <v>1512206.16</v>
      </c>
      <c r="O1352" s="21">
        <v>1512206.16</v>
      </c>
      <c r="P1352" s="22" t="e">
        <f>VLOOKUP(Tabela1[[#This Row],[cdsubacao]],LDO!$B$2:$D$115,3,0)</f>
        <v>#N/A</v>
      </c>
      <c r="Q1352" s="22" t="str">
        <f>CONCATENATE(Tabela1[[#This Row],[cdunidadegestora]]," - ",Tabela1[[#This Row],[nmunidadegestora]])</f>
        <v>530025 - Departamento Estadual de Infraestrutura</v>
      </c>
      <c r="R1352" s="22" t="str">
        <f>CONCATENATE(Tabela1[[#This Row],[cdfuncao]]," - ",Tabela1[[#This Row],[nmfuncao]])</f>
        <v>26 - Transporte</v>
      </c>
      <c r="S1352" s="23" t="e">
        <f>VLOOKUP(Tabela1[[#This Row],[cdsubacao]],LDO!$B$2:$E$115,4,0)</f>
        <v>#N/A</v>
      </c>
      <c r="T1352" s="23" t="str">
        <f>CONCATENATE(Tabela1[[#This Row],[cdprograma]]," - ",Tabela1[[#This Row],[nmprograma]])</f>
        <v>130 - Conservação e Segurança Rodoviária</v>
      </c>
    </row>
    <row r="1353" spans="1:20" x14ac:dyDescent="0.25">
      <c r="A1353">
        <v>530025</v>
      </c>
      <c r="B1353" t="s">
        <v>238</v>
      </c>
      <c r="C1353">
        <v>26</v>
      </c>
      <c r="D1353" t="s">
        <v>179</v>
      </c>
      <c r="E1353">
        <v>130</v>
      </c>
      <c r="F1353" t="s">
        <v>208</v>
      </c>
      <c r="G1353">
        <v>7070</v>
      </c>
      <c r="H1353" t="s">
        <v>1240</v>
      </c>
      <c r="I1353">
        <v>44</v>
      </c>
      <c r="J1353" t="s">
        <v>219</v>
      </c>
      <c r="K1353" s="21">
        <v>6374232</v>
      </c>
      <c r="L1353" s="21">
        <v>0</v>
      </c>
      <c r="M1353" s="21">
        <v>0</v>
      </c>
      <c r="N1353" s="21">
        <v>0</v>
      </c>
      <c r="O1353" s="21">
        <v>0</v>
      </c>
      <c r="P1353" s="22" t="e">
        <f>VLOOKUP(Tabela1[[#This Row],[cdsubacao]],LDO!$B$2:$D$115,3,0)</f>
        <v>#N/A</v>
      </c>
      <c r="Q1353" s="22" t="str">
        <f>CONCATENATE(Tabela1[[#This Row],[cdunidadegestora]]," - ",Tabela1[[#This Row],[nmunidadegestora]])</f>
        <v>530025 - Departamento Estadual de Infraestrutura</v>
      </c>
      <c r="R1353" s="22" t="str">
        <f>CONCATENATE(Tabela1[[#This Row],[cdfuncao]]," - ",Tabela1[[#This Row],[nmfuncao]])</f>
        <v>26 - Transporte</v>
      </c>
      <c r="S1353" s="23" t="e">
        <f>VLOOKUP(Tabela1[[#This Row],[cdsubacao]],LDO!$B$2:$E$115,4,0)</f>
        <v>#N/A</v>
      </c>
      <c r="T1353" s="23" t="str">
        <f>CONCATENATE(Tabela1[[#This Row],[cdprograma]]," - ",Tabela1[[#This Row],[nmprograma]])</f>
        <v>130 - Conservação e Segurança Rodoviária</v>
      </c>
    </row>
    <row r="1354" spans="1:20" x14ac:dyDescent="0.25">
      <c r="A1354">
        <v>180021</v>
      </c>
      <c r="B1354" t="s">
        <v>200</v>
      </c>
      <c r="C1354">
        <v>4</v>
      </c>
      <c r="D1354" t="s">
        <v>169</v>
      </c>
      <c r="E1354">
        <v>850</v>
      </c>
      <c r="F1354" t="s">
        <v>163</v>
      </c>
      <c r="G1354">
        <v>12997</v>
      </c>
      <c r="H1354" t="s">
        <v>201</v>
      </c>
      <c r="I1354">
        <v>31</v>
      </c>
      <c r="J1354" t="s">
        <v>165</v>
      </c>
      <c r="K1354" s="21">
        <v>590125</v>
      </c>
      <c r="L1354" s="21">
        <v>590125</v>
      </c>
      <c r="M1354" s="21">
        <v>116995.29</v>
      </c>
      <c r="N1354" s="21">
        <v>116995.29</v>
      </c>
      <c r="O1354" s="21">
        <v>116995.29</v>
      </c>
      <c r="P1354" s="22" t="e">
        <f>VLOOKUP(Tabela1[[#This Row],[cdsubacao]],LDO!$B$2:$D$115,3,0)</f>
        <v>#N/A</v>
      </c>
      <c r="Q1354" s="22" t="str">
        <f>CONCATENATE(Tabela1[[#This Row],[cdunidadegestora]]," - ",Tabela1[[#This Row],[nmunidadegestora]])</f>
        <v>180021 - Superintendencia de Desenvolvimento da Região Metropolitana da Gde Florianópolis - SUDERF</v>
      </c>
      <c r="R1354" s="22" t="str">
        <f>CONCATENATE(Tabela1[[#This Row],[cdfuncao]]," - ",Tabela1[[#This Row],[nmfuncao]])</f>
        <v>4 - Administração</v>
      </c>
      <c r="S1354" s="23" t="e">
        <f>VLOOKUP(Tabela1[[#This Row],[cdsubacao]],LDO!$B$2:$E$115,4,0)</f>
        <v>#N/A</v>
      </c>
      <c r="T135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55" spans="1:20" x14ac:dyDescent="0.25">
      <c r="A1355">
        <v>450021</v>
      </c>
      <c r="B1355" t="s">
        <v>250</v>
      </c>
      <c r="C1355">
        <v>12</v>
      </c>
      <c r="D1355" t="s">
        <v>188</v>
      </c>
      <c r="E1355">
        <v>900</v>
      </c>
      <c r="F1355" t="s">
        <v>176</v>
      </c>
      <c r="G1355">
        <v>5246</v>
      </c>
      <c r="H1355" t="s">
        <v>1171</v>
      </c>
      <c r="I1355">
        <v>44</v>
      </c>
      <c r="J1355" t="s">
        <v>219</v>
      </c>
      <c r="K1355" s="21">
        <v>2200000</v>
      </c>
      <c r="L1355" s="21">
        <v>612883.12</v>
      </c>
      <c r="M1355" s="21">
        <v>426932.88</v>
      </c>
      <c r="N1355" s="21">
        <v>423533.88</v>
      </c>
      <c r="O1355" s="21">
        <v>344333.88</v>
      </c>
      <c r="P1355" s="22" t="e">
        <f>VLOOKUP(Tabela1[[#This Row],[cdsubacao]],LDO!$B$2:$D$115,3,0)</f>
        <v>#N/A</v>
      </c>
      <c r="Q1355" s="22" t="str">
        <f>CONCATENATE(Tabela1[[#This Row],[cdunidadegestora]]," - ",Tabela1[[#This Row],[nmunidadegestora]])</f>
        <v>450021 - Fundação Catarinense de Educação Especial</v>
      </c>
      <c r="R1355" s="22" t="str">
        <f>CONCATENATE(Tabela1[[#This Row],[cdfuncao]]," - ",Tabela1[[#This Row],[nmfuncao]])</f>
        <v>12 - Educação</v>
      </c>
      <c r="S1355" s="23" t="e">
        <f>VLOOKUP(Tabela1[[#This Row],[cdsubacao]],LDO!$B$2:$E$115,4,0)</f>
        <v>#N/A</v>
      </c>
      <c r="T1355" s="23" t="str">
        <f>CONCATENATE(Tabela1[[#This Row],[cdprograma]]," - ",Tabela1[[#This Row],[nmprograma]])</f>
        <v>900 - Gestão Administrativa - Poder Executivo</v>
      </c>
    </row>
    <row r="1356" spans="1:20" x14ac:dyDescent="0.25">
      <c r="A1356">
        <v>160091</v>
      </c>
      <c r="B1356" t="s">
        <v>442</v>
      </c>
      <c r="C1356">
        <v>6</v>
      </c>
      <c r="D1356" t="s">
        <v>182</v>
      </c>
      <c r="E1356">
        <v>707</v>
      </c>
      <c r="F1356" t="s">
        <v>336</v>
      </c>
      <c r="G1356">
        <v>6359</v>
      </c>
      <c r="H1356" t="s">
        <v>541</v>
      </c>
      <c r="I1356">
        <v>44</v>
      </c>
      <c r="J1356" t="s">
        <v>219</v>
      </c>
      <c r="K1356" s="21">
        <v>48324</v>
      </c>
      <c r="L1356" s="21">
        <v>3455637.02</v>
      </c>
      <c r="M1356" s="21">
        <v>759644.24</v>
      </c>
      <c r="N1356" s="21">
        <v>682328.24</v>
      </c>
      <c r="O1356" s="21">
        <v>682328.24</v>
      </c>
      <c r="P1356" s="22" t="e">
        <f>VLOOKUP(Tabela1[[#This Row],[cdsubacao]],LDO!$B$2:$D$115,3,0)</f>
        <v>#N/A</v>
      </c>
      <c r="Q1356" s="22" t="str">
        <f>CONCATENATE(Tabela1[[#This Row],[cdunidadegestora]]," - ",Tabela1[[#This Row],[nmunidadegestora]])</f>
        <v>160091 - Fundo para Melhoria da Segurança Pública</v>
      </c>
      <c r="R1356" s="22" t="str">
        <f>CONCATENATE(Tabela1[[#This Row],[cdfuncao]]," - ",Tabela1[[#This Row],[nmfuncao]])</f>
        <v>6 - Segurança Pública</v>
      </c>
      <c r="S1356" s="23" t="e">
        <f>VLOOKUP(Tabela1[[#This Row],[cdsubacao]],LDO!$B$2:$E$115,4,0)</f>
        <v>#N/A</v>
      </c>
      <c r="T1356" s="23" t="str">
        <f>CONCATENATE(Tabela1[[#This Row],[cdprograma]]," - ",Tabela1[[#This Row],[nmprograma]])</f>
        <v>707 - Suporte Institucional Integrado</v>
      </c>
    </row>
    <row r="1357" spans="1:20" x14ac:dyDescent="0.25">
      <c r="A1357">
        <v>230001</v>
      </c>
      <c r="B1357" t="s">
        <v>344</v>
      </c>
      <c r="C1357">
        <v>23</v>
      </c>
      <c r="D1357" t="s">
        <v>258</v>
      </c>
      <c r="E1357">
        <v>640</v>
      </c>
      <c r="F1357" t="s">
        <v>259</v>
      </c>
      <c r="G1357">
        <v>11695</v>
      </c>
      <c r="H1357" t="s">
        <v>1241</v>
      </c>
      <c r="I1357">
        <v>33</v>
      </c>
      <c r="J1357" t="s">
        <v>160</v>
      </c>
      <c r="K1357" s="21">
        <v>2293720</v>
      </c>
      <c r="L1357" s="21">
        <v>19554.55</v>
      </c>
      <c r="M1357" s="21">
        <v>19554.55</v>
      </c>
      <c r="N1357" s="21">
        <v>19554.55</v>
      </c>
      <c r="O1357" s="21">
        <v>19554.55</v>
      </c>
      <c r="P1357" s="22" t="e">
        <f>VLOOKUP(Tabela1[[#This Row],[cdsubacao]],LDO!$B$2:$D$115,3,0)</f>
        <v>#N/A</v>
      </c>
      <c r="Q1357" s="22" t="str">
        <f>CONCATENATE(Tabela1[[#This Row],[cdunidadegestora]]," - ",Tabela1[[#This Row],[nmunidadegestora]])</f>
        <v>230001 - Secretaria de Estado do Turismo, Cultura e Esporte</v>
      </c>
      <c r="R1357" s="22" t="str">
        <f>CONCATENATE(Tabela1[[#This Row],[cdfuncao]]," - ",Tabela1[[#This Row],[nmfuncao]])</f>
        <v>23 - Comércio e Serviços</v>
      </c>
      <c r="S1357" s="23" t="e">
        <f>VLOOKUP(Tabela1[[#This Row],[cdsubacao]],LDO!$B$2:$E$115,4,0)</f>
        <v>#N/A</v>
      </c>
      <c r="T1357" s="23" t="str">
        <f>CONCATENATE(Tabela1[[#This Row],[cdprograma]]," - ",Tabela1[[#This Row],[nmprograma]])</f>
        <v>640 - Desenvolvimento do Turismo Catarinense</v>
      </c>
    </row>
    <row r="1358" spans="1:20" x14ac:dyDescent="0.25">
      <c r="A1358">
        <v>520002</v>
      </c>
      <c r="B1358" t="s">
        <v>171</v>
      </c>
      <c r="C1358">
        <v>10</v>
      </c>
      <c r="D1358" t="s">
        <v>158</v>
      </c>
      <c r="E1358">
        <v>990</v>
      </c>
      <c r="F1358" t="s">
        <v>172</v>
      </c>
      <c r="G1358">
        <v>14230</v>
      </c>
      <c r="H1358" t="s">
        <v>546</v>
      </c>
      <c r="I1358">
        <v>32</v>
      </c>
      <c r="J1358" t="s">
        <v>581</v>
      </c>
      <c r="K1358" s="21">
        <v>0</v>
      </c>
      <c r="L1358" s="21">
        <v>56156634.560000002</v>
      </c>
      <c r="M1358" s="21">
        <v>56156634.560000002</v>
      </c>
      <c r="N1358" s="21">
        <v>56156634.560000002</v>
      </c>
      <c r="O1358" s="21">
        <v>56156634.560000002</v>
      </c>
      <c r="P1358" s="22" t="e">
        <f>VLOOKUP(Tabela1[[#This Row],[cdsubacao]],LDO!$B$2:$D$115,3,0)</f>
        <v>#N/A</v>
      </c>
      <c r="Q1358" s="22" t="str">
        <f>CONCATENATE(Tabela1[[#This Row],[cdunidadegestora]]," - ",Tabela1[[#This Row],[nmunidadegestora]])</f>
        <v>520002 - Encargos Gerais do Estado</v>
      </c>
      <c r="R1358" s="22" t="str">
        <f>CONCATENATE(Tabela1[[#This Row],[cdfuncao]]," - ",Tabela1[[#This Row],[nmfuncao]])</f>
        <v>10 - Saúde</v>
      </c>
      <c r="S1358" s="23" t="e">
        <f>VLOOKUP(Tabela1[[#This Row],[cdsubacao]],LDO!$B$2:$E$115,4,0)</f>
        <v>#N/A</v>
      </c>
      <c r="T1358" s="23" t="str">
        <f>CONCATENATE(Tabela1[[#This Row],[cdprograma]]," - ",Tabela1[[#This Row],[nmprograma]])</f>
        <v>990 - Encargos Especiais</v>
      </c>
    </row>
    <row r="1359" spans="1:20" x14ac:dyDescent="0.25">
      <c r="A1359">
        <v>530001</v>
      </c>
      <c r="B1359" t="s">
        <v>178</v>
      </c>
      <c r="C1359">
        <v>26</v>
      </c>
      <c r="D1359" t="s">
        <v>179</v>
      </c>
      <c r="E1359">
        <v>110</v>
      </c>
      <c r="F1359" t="s">
        <v>228</v>
      </c>
      <c r="G1359">
        <v>10209</v>
      </c>
      <c r="H1359" t="s">
        <v>1242</v>
      </c>
      <c r="I1359">
        <v>33</v>
      </c>
      <c r="J1359" t="s">
        <v>160</v>
      </c>
      <c r="K1359" s="21">
        <v>900000</v>
      </c>
      <c r="L1359" s="21">
        <v>2746790.99</v>
      </c>
      <c r="M1359" s="21">
        <v>1781957.27</v>
      </c>
      <c r="N1359" s="21">
        <v>1510154.51</v>
      </c>
      <c r="O1359" s="21">
        <v>1510154.51</v>
      </c>
      <c r="P1359" s="22" t="e">
        <f>VLOOKUP(Tabela1[[#This Row],[cdsubacao]],LDO!$B$2:$D$115,3,0)</f>
        <v>#N/A</v>
      </c>
      <c r="Q1359" s="22" t="str">
        <f>CONCATENATE(Tabela1[[#This Row],[cdunidadegestora]]," - ",Tabela1[[#This Row],[nmunidadegestora]])</f>
        <v>530001 - Secretaria de Estado da Infraestrutura e Mobilidade</v>
      </c>
      <c r="R1359" s="22" t="str">
        <f>CONCATENATE(Tabela1[[#This Row],[cdfuncao]]," - ",Tabela1[[#This Row],[nmfuncao]])</f>
        <v>26 - Transporte</v>
      </c>
      <c r="S1359" s="23" t="e">
        <f>VLOOKUP(Tabela1[[#This Row],[cdsubacao]],LDO!$B$2:$E$115,4,0)</f>
        <v>#N/A</v>
      </c>
      <c r="T135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360" spans="1:20" x14ac:dyDescent="0.25">
      <c r="A1360">
        <v>470001</v>
      </c>
      <c r="B1360" t="s">
        <v>287</v>
      </c>
      <c r="C1360">
        <v>4</v>
      </c>
      <c r="D1360" t="s">
        <v>169</v>
      </c>
      <c r="E1360">
        <v>900</v>
      </c>
      <c r="F1360" t="s">
        <v>176</v>
      </c>
      <c r="G1360">
        <v>2847</v>
      </c>
      <c r="H1360" t="s">
        <v>1015</v>
      </c>
      <c r="I1360">
        <v>33</v>
      </c>
      <c r="J1360" t="s">
        <v>160</v>
      </c>
      <c r="K1360" s="21">
        <v>587505</v>
      </c>
      <c r="L1360" s="21">
        <v>1992883.05</v>
      </c>
      <c r="M1360" s="21">
        <v>1987161.32</v>
      </c>
      <c r="N1360" s="21">
        <v>1493945.37</v>
      </c>
      <c r="O1360" s="21">
        <v>1493945.37</v>
      </c>
      <c r="P1360" s="22" t="e">
        <f>VLOOKUP(Tabela1[[#This Row],[cdsubacao]],LDO!$B$2:$D$115,3,0)</f>
        <v>#N/A</v>
      </c>
      <c r="Q1360" s="22" t="str">
        <f>CONCATENATE(Tabela1[[#This Row],[cdunidadegestora]]," - ",Tabela1[[#This Row],[nmunidadegestora]])</f>
        <v>470001 - Secretaria de Estado da Administração</v>
      </c>
      <c r="R1360" s="22" t="str">
        <f>CONCATENATE(Tabela1[[#This Row],[cdfuncao]]," - ",Tabela1[[#This Row],[nmfuncao]])</f>
        <v>4 - Administração</v>
      </c>
      <c r="S1360" s="23" t="e">
        <f>VLOOKUP(Tabela1[[#This Row],[cdsubacao]],LDO!$B$2:$E$115,4,0)</f>
        <v>#N/A</v>
      </c>
      <c r="T1360" s="23" t="str">
        <f>CONCATENATE(Tabela1[[#This Row],[cdprograma]]," - ",Tabela1[[#This Row],[nmprograma]])</f>
        <v>900 - Gestão Administrativa - Poder Executivo</v>
      </c>
    </row>
    <row r="1361" spans="1:20" x14ac:dyDescent="0.25">
      <c r="A1361">
        <v>470001</v>
      </c>
      <c r="B1361" t="s">
        <v>287</v>
      </c>
      <c r="C1361">
        <v>8</v>
      </c>
      <c r="D1361" t="s">
        <v>253</v>
      </c>
      <c r="E1361">
        <v>870</v>
      </c>
      <c r="F1361" t="s">
        <v>320</v>
      </c>
      <c r="G1361">
        <v>1045</v>
      </c>
      <c r="H1361" t="s">
        <v>1243</v>
      </c>
      <c r="I1361">
        <v>33</v>
      </c>
      <c r="J1361" t="s">
        <v>160</v>
      </c>
      <c r="K1361" s="21">
        <v>847978</v>
      </c>
      <c r="L1361" s="21">
        <v>1402440.76</v>
      </c>
      <c r="M1361" s="21">
        <v>1402440.76</v>
      </c>
      <c r="N1361" s="21">
        <v>1402440.76</v>
      </c>
      <c r="O1361" s="21">
        <v>1402440.76</v>
      </c>
      <c r="P1361" s="22" t="e">
        <f>VLOOKUP(Tabela1[[#This Row],[cdsubacao]],LDO!$B$2:$D$115,3,0)</f>
        <v>#N/A</v>
      </c>
      <c r="Q1361" s="22" t="str">
        <f>CONCATENATE(Tabela1[[#This Row],[cdunidadegestora]]," - ",Tabela1[[#This Row],[nmunidadegestora]])</f>
        <v>470001 - Secretaria de Estado da Administração</v>
      </c>
      <c r="R1361" s="22" t="str">
        <f>CONCATENATE(Tabela1[[#This Row],[cdfuncao]]," - ",Tabela1[[#This Row],[nmfuncao]])</f>
        <v>8 - Assistência Social</v>
      </c>
      <c r="S1361" s="23" t="e">
        <f>VLOOKUP(Tabela1[[#This Row],[cdsubacao]],LDO!$B$2:$E$115,4,0)</f>
        <v>#N/A</v>
      </c>
      <c r="T1361" s="23" t="str">
        <f>CONCATENATE(Tabela1[[#This Row],[cdprograma]]," - ",Tabela1[[#This Row],[nmprograma]])</f>
        <v>870 - Pensões Especiais</v>
      </c>
    </row>
    <row r="1362" spans="1:20" x14ac:dyDescent="0.25">
      <c r="A1362">
        <v>480093</v>
      </c>
      <c r="B1362" t="s">
        <v>565</v>
      </c>
      <c r="C1362">
        <v>10</v>
      </c>
      <c r="D1362" t="s">
        <v>158</v>
      </c>
      <c r="E1362">
        <v>430</v>
      </c>
      <c r="F1362" t="s">
        <v>159</v>
      </c>
      <c r="G1362">
        <v>14251</v>
      </c>
      <c r="H1362" t="s">
        <v>640</v>
      </c>
      <c r="I1362">
        <v>44</v>
      </c>
      <c r="J1362" t="s">
        <v>219</v>
      </c>
      <c r="K1362" s="21">
        <v>660100</v>
      </c>
      <c r="L1362" s="21">
        <v>660100</v>
      </c>
      <c r="M1362" s="21">
        <v>0</v>
      </c>
      <c r="N1362" s="21">
        <v>0</v>
      </c>
      <c r="O1362" s="21">
        <v>0</v>
      </c>
      <c r="P1362" s="22" t="e">
        <f>VLOOKUP(Tabela1[[#This Row],[cdsubacao]],LDO!$B$2:$D$115,3,0)</f>
        <v>#N/A</v>
      </c>
      <c r="Q1362" s="22" t="str">
        <f>CONCATENATE(Tabela1[[#This Row],[cdunidadegestora]]," - ",Tabela1[[#This Row],[nmunidadegestora]])</f>
        <v>480093 - Fundo Estadual de Apoio aos Hospitais Filantrópicos, Hemosc, Cepon e Hospitais Municipais</v>
      </c>
      <c r="R1362" s="22" t="str">
        <f>CONCATENATE(Tabela1[[#This Row],[cdfuncao]]," - ",Tabela1[[#This Row],[nmfuncao]])</f>
        <v>10 - Saúde</v>
      </c>
      <c r="S1362" s="23" t="e">
        <f>VLOOKUP(Tabela1[[#This Row],[cdsubacao]],LDO!$B$2:$E$115,4,0)</f>
        <v>#N/A</v>
      </c>
      <c r="T1362" s="23" t="str">
        <f>CONCATENATE(Tabela1[[#This Row],[cdprograma]]," - ",Tabela1[[#This Row],[nmprograma]])</f>
        <v>430 - Atenção de Média e Alta Complexidade Ambulatorial e Hospitalar</v>
      </c>
    </row>
    <row r="1363" spans="1:20" x14ac:dyDescent="0.25">
      <c r="A1363">
        <v>230023</v>
      </c>
      <c r="B1363" t="s">
        <v>439</v>
      </c>
      <c r="C1363">
        <v>23</v>
      </c>
      <c r="D1363" t="s">
        <v>258</v>
      </c>
      <c r="E1363">
        <v>850</v>
      </c>
      <c r="F1363" t="s">
        <v>163</v>
      </c>
      <c r="G1363">
        <v>14564</v>
      </c>
      <c r="H1363" t="s">
        <v>587</v>
      </c>
      <c r="I1363">
        <v>31</v>
      </c>
      <c r="J1363" t="s">
        <v>165</v>
      </c>
      <c r="K1363" s="21">
        <v>0</v>
      </c>
      <c r="L1363" s="21">
        <v>81436.960000000006</v>
      </c>
      <c r="M1363" s="21">
        <v>81436.960000000006</v>
      </c>
      <c r="N1363" s="21">
        <v>81436.960000000006</v>
      </c>
      <c r="O1363" s="21">
        <v>81436.960000000006</v>
      </c>
      <c r="P1363" s="22" t="e">
        <f>VLOOKUP(Tabela1[[#This Row],[cdsubacao]],LDO!$B$2:$D$115,3,0)</f>
        <v>#N/A</v>
      </c>
      <c r="Q1363" s="22" t="str">
        <f>CONCATENATE(Tabela1[[#This Row],[cdunidadegestora]]," - ",Tabela1[[#This Row],[nmunidadegestora]])</f>
        <v>230023 - Santa Catarina Turismo S.A.</v>
      </c>
      <c r="R1363" s="22" t="str">
        <f>CONCATENATE(Tabela1[[#This Row],[cdfuncao]]," - ",Tabela1[[#This Row],[nmfuncao]])</f>
        <v>23 - Comércio e Serviços</v>
      </c>
      <c r="S1363" s="23" t="e">
        <f>VLOOKUP(Tabela1[[#This Row],[cdsubacao]],LDO!$B$2:$E$115,4,0)</f>
        <v>#N/A</v>
      </c>
      <c r="T136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64" spans="1:20" x14ac:dyDescent="0.25">
      <c r="A1364">
        <v>410045</v>
      </c>
      <c r="B1364" t="s">
        <v>534</v>
      </c>
      <c r="C1364">
        <v>12</v>
      </c>
      <c r="D1364" t="s">
        <v>188</v>
      </c>
      <c r="E1364">
        <v>626</v>
      </c>
      <c r="F1364" t="s">
        <v>816</v>
      </c>
      <c r="G1364">
        <v>12658</v>
      </c>
      <c r="H1364" t="s">
        <v>817</v>
      </c>
      <c r="I1364">
        <v>33</v>
      </c>
      <c r="J1364" t="s">
        <v>160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2" t="e">
        <f>VLOOKUP(Tabela1[[#This Row],[cdsubacao]],LDO!$B$2:$D$115,3,0)</f>
        <v>#N/A</v>
      </c>
      <c r="Q1364" s="22" t="str">
        <f>CONCATENATE(Tabela1[[#This Row],[cdunidadegestora]]," - ",Tabela1[[#This Row],[nmunidadegestora]])</f>
        <v>410045 - Agência de Desenvolvimento Regional de Videira</v>
      </c>
      <c r="R1364" s="22" t="str">
        <f>CONCATENATE(Tabela1[[#This Row],[cdfuncao]]," - ",Tabela1[[#This Row],[nmfuncao]])</f>
        <v>12 - Educação</v>
      </c>
      <c r="S1364" s="23" t="e">
        <f>VLOOKUP(Tabela1[[#This Row],[cdsubacao]],LDO!$B$2:$E$115,4,0)</f>
        <v>#N/A</v>
      </c>
      <c r="T1364" s="23" t="str">
        <f>CONCATENATE(Tabela1[[#This Row],[cdprograma]]," - ",Tabela1[[#This Row],[nmprograma]])</f>
        <v>626 - Redução das Desigualdades e Valorização da Diversidade</v>
      </c>
    </row>
    <row r="1365" spans="1:20" x14ac:dyDescent="0.25">
      <c r="A1365">
        <v>520002</v>
      </c>
      <c r="B1365" t="s">
        <v>171</v>
      </c>
      <c r="C1365">
        <v>28</v>
      </c>
      <c r="D1365" t="s">
        <v>172</v>
      </c>
      <c r="E1365">
        <v>990</v>
      </c>
      <c r="F1365" t="s">
        <v>172</v>
      </c>
      <c r="G1365">
        <v>3368</v>
      </c>
      <c r="H1365" t="s">
        <v>1093</v>
      </c>
      <c r="I1365">
        <v>46</v>
      </c>
      <c r="J1365" t="s">
        <v>174</v>
      </c>
      <c r="K1365" s="21">
        <v>503528163</v>
      </c>
      <c r="L1365" s="21">
        <v>552411865.12</v>
      </c>
      <c r="M1365" s="21">
        <v>495629168.16000003</v>
      </c>
      <c r="N1365" s="21">
        <v>495629168.16000003</v>
      </c>
      <c r="O1365" s="21">
        <v>495629168.16000003</v>
      </c>
      <c r="P1365" s="22" t="e">
        <f>VLOOKUP(Tabela1[[#This Row],[cdsubacao]],LDO!$B$2:$D$115,3,0)</f>
        <v>#N/A</v>
      </c>
      <c r="Q1365" s="22" t="str">
        <f>CONCATENATE(Tabela1[[#This Row],[cdunidadegestora]]," - ",Tabela1[[#This Row],[nmunidadegestora]])</f>
        <v>520002 - Encargos Gerais do Estado</v>
      </c>
      <c r="R1365" s="22" t="str">
        <f>CONCATENATE(Tabela1[[#This Row],[cdfuncao]]," - ",Tabela1[[#This Row],[nmfuncao]])</f>
        <v>28 - Encargos Especiais</v>
      </c>
      <c r="S1365" s="23" t="e">
        <f>VLOOKUP(Tabela1[[#This Row],[cdsubacao]],LDO!$B$2:$E$115,4,0)</f>
        <v>#N/A</v>
      </c>
      <c r="T1365" s="23" t="str">
        <f>CONCATENATE(Tabela1[[#This Row],[cdprograma]]," - ",Tabela1[[#This Row],[nmprograma]])</f>
        <v>990 - Encargos Especiais</v>
      </c>
    </row>
    <row r="1366" spans="1:20" x14ac:dyDescent="0.25">
      <c r="A1366">
        <v>410047</v>
      </c>
      <c r="B1366" t="s">
        <v>269</v>
      </c>
      <c r="C1366">
        <v>12</v>
      </c>
      <c r="D1366" t="s">
        <v>188</v>
      </c>
      <c r="E1366">
        <v>625</v>
      </c>
      <c r="F1366" t="s">
        <v>196</v>
      </c>
      <c r="G1366">
        <v>13831</v>
      </c>
      <c r="H1366" t="s">
        <v>1244</v>
      </c>
      <c r="I1366">
        <v>33</v>
      </c>
      <c r="J1366" t="s">
        <v>160</v>
      </c>
      <c r="K1366" s="21">
        <v>80366</v>
      </c>
      <c r="L1366" s="21">
        <v>0</v>
      </c>
      <c r="M1366" s="21">
        <v>0</v>
      </c>
      <c r="N1366" s="21">
        <v>0</v>
      </c>
      <c r="O1366" s="21">
        <v>0</v>
      </c>
      <c r="P1366" s="22" t="e">
        <f>VLOOKUP(Tabela1[[#This Row],[cdsubacao]],LDO!$B$2:$D$115,3,0)</f>
        <v>#N/A</v>
      </c>
      <c r="Q1366" s="22" t="str">
        <f>CONCATENATE(Tabela1[[#This Row],[cdunidadegestora]]," - ",Tabela1[[#This Row],[nmunidadegestora]])</f>
        <v>410047 - Agência de Desenvolvimento Regional de Curitibanos</v>
      </c>
      <c r="R1366" s="22" t="str">
        <f>CONCATENATE(Tabela1[[#This Row],[cdfuncao]]," - ",Tabela1[[#This Row],[nmfuncao]])</f>
        <v>12 - Educação</v>
      </c>
      <c r="S1366" s="23" t="e">
        <f>VLOOKUP(Tabela1[[#This Row],[cdsubacao]],LDO!$B$2:$E$115,4,0)</f>
        <v>#N/A</v>
      </c>
      <c r="T1366" s="23" t="str">
        <f>CONCATENATE(Tabela1[[#This Row],[cdprograma]]," - ",Tabela1[[#This Row],[nmprograma]])</f>
        <v>625 - Valorização dos Profissionais da Educação</v>
      </c>
    </row>
    <row r="1367" spans="1:20" x14ac:dyDescent="0.25">
      <c r="A1367">
        <v>410011</v>
      </c>
      <c r="B1367" t="s">
        <v>257</v>
      </c>
      <c r="C1367">
        <v>23</v>
      </c>
      <c r="D1367" t="s">
        <v>258</v>
      </c>
      <c r="E1367">
        <v>640</v>
      </c>
      <c r="F1367" t="s">
        <v>259</v>
      </c>
      <c r="G1367">
        <v>14591</v>
      </c>
      <c r="H1367" t="s">
        <v>542</v>
      </c>
      <c r="I1367">
        <v>33</v>
      </c>
      <c r="J1367" t="s">
        <v>160</v>
      </c>
      <c r="K1367" s="21">
        <v>0</v>
      </c>
      <c r="L1367" s="21">
        <v>1768334.38</v>
      </c>
      <c r="M1367" s="21">
        <v>229353.85</v>
      </c>
      <c r="N1367" s="21">
        <v>47347.28</v>
      </c>
      <c r="O1367" s="21">
        <v>47347.28</v>
      </c>
      <c r="P1367" s="22" t="e">
        <f>VLOOKUP(Tabela1[[#This Row],[cdsubacao]],LDO!$B$2:$D$115,3,0)</f>
        <v>#N/A</v>
      </c>
      <c r="Q1367" s="22" t="str">
        <f>CONCATENATE(Tabela1[[#This Row],[cdunidadegestora]]," - ",Tabela1[[#This Row],[nmunidadegestora]])</f>
        <v>410011 - Agência de Desenvolvimento do Turismo de Santa Catarina</v>
      </c>
      <c r="R1367" s="22" t="str">
        <f>CONCATENATE(Tabela1[[#This Row],[cdfuncao]]," - ",Tabela1[[#This Row],[nmfuncao]])</f>
        <v>23 - Comércio e Serviços</v>
      </c>
      <c r="S1367" s="23" t="e">
        <f>VLOOKUP(Tabela1[[#This Row],[cdsubacao]],LDO!$B$2:$E$115,4,0)</f>
        <v>#N/A</v>
      </c>
      <c r="T1367" s="23" t="str">
        <f>CONCATENATE(Tabela1[[#This Row],[cdprograma]]," - ",Tabela1[[#This Row],[nmprograma]])</f>
        <v>640 - Desenvolvimento do Turismo Catarinense</v>
      </c>
    </row>
    <row r="1368" spans="1:20" x14ac:dyDescent="0.25">
      <c r="A1368">
        <v>480091</v>
      </c>
      <c r="B1368" t="s">
        <v>157</v>
      </c>
      <c r="C1368">
        <v>10</v>
      </c>
      <c r="D1368" t="s">
        <v>158</v>
      </c>
      <c r="E1368">
        <v>400</v>
      </c>
      <c r="F1368" t="s">
        <v>166</v>
      </c>
      <c r="G1368">
        <v>12666</v>
      </c>
      <c r="H1368" t="s">
        <v>1245</v>
      </c>
      <c r="I1368">
        <v>33</v>
      </c>
      <c r="J1368" t="s">
        <v>160</v>
      </c>
      <c r="K1368" s="21">
        <v>100000</v>
      </c>
      <c r="L1368" s="21">
        <v>0</v>
      </c>
      <c r="M1368" s="21">
        <v>0</v>
      </c>
      <c r="N1368" s="21">
        <v>0</v>
      </c>
      <c r="O1368" s="21">
        <v>0</v>
      </c>
      <c r="P1368" s="22" t="str">
        <f>VLOOKUP(Tabela1[[#This Row],[cdsubacao]],LDO!$B$2:$D$115,3,0)</f>
        <v>LDO</v>
      </c>
      <c r="Q1368" s="22" t="str">
        <f>CONCATENATE(Tabela1[[#This Row],[cdunidadegestora]]," - ",Tabela1[[#This Row],[nmunidadegestora]])</f>
        <v>480091 - Fundo Estadual de Saúde</v>
      </c>
      <c r="R1368" s="22" t="str">
        <f>CONCATENATE(Tabela1[[#This Row],[cdfuncao]]," - ",Tabela1[[#This Row],[nmfuncao]])</f>
        <v>10 - Saúde</v>
      </c>
      <c r="S1368" s="23" t="str">
        <f>VLOOKUP(Tabela1[[#This Row],[cdsubacao]],LDO!$B$2:$E$115,4,0)</f>
        <v>12666 - Readequação do Hospital de Araranguá</v>
      </c>
      <c r="T1368" s="23" t="str">
        <f>CONCATENATE(Tabela1[[#This Row],[cdprograma]]," - ",Tabela1[[#This Row],[nmprograma]])</f>
        <v>400 - Gestão do SUS</v>
      </c>
    </row>
    <row r="1369" spans="1:20" x14ac:dyDescent="0.25">
      <c r="A1369">
        <v>540096</v>
      </c>
      <c r="B1369" t="s">
        <v>235</v>
      </c>
      <c r="C1369">
        <v>14</v>
      </c>
      <c r="D1369" t="s">
        <v>216</v>
      </c>
      <c r="E1369">
        <v>750</v>
      </c>
      <c r="F1369" t="s">
        <v>417</v>
      </c>
      <c r="G1369">
        <v>11045</v>
      </c>
      <c r="H1369" t="s">
        <v>1246</v>
      </c>
      <c r="I1369">
        <v>44</v>
      </c>
      <c r="J1369" t="s">
        <v>219</v>
      </c>
      <c r="K1369" s="21">
        <v>1000000</v>
      </c>
      <c r="L1369" s="21">
        <v>13290552.82</v>
      </c>
      <c r="M1369" s="21">
        <v>12379450</v>
      </c>
      <c r="N1369" s="21">
        <v>12379450</v>
      </c>
      <c r="O1369" s="21">
        <v>12379450</v>
      </c>
      <c r="P1369" s="22" t="e">
        <f>VLOOKUP(Tabela1[[#This Row],[cdsubacao]],LDO!$B$2:$D$115,3,0)</f>
        <v>#N/A</v>
      </c>
      <c r="Q1369" s="22" t="str">
        <f>CONCATENATE(Tabela1[[#This Row],[cdunidadegestora]]," - ",Tabela1[[#This Row],[nmunidadegestora]])</f>
        <v>540096 - Fundo Penitenciário do Estado de Santa Catarina - FUPESC</v>
      </c>
      <c r="R1369" s="22" t="str">
        <f>CONCATENATE(Tabela1[[#This Row],[cdfuncao]]," - ",Tabela1[[#This Row],[nmfuncao]])</f>
        <v>14 - Direitos da Cidadania</v>
      </c>
      <c r="S1369" s="23" t="e">
        <f>VLOOKUP(Tabela1[[#This Row],[cdsubacao]],LDO!$B$2:$E$115,4,0)</f>
        <v>#N/A</v>
      </c>
      <c r="T1369" s="23" t="str">
        <f>CONCATENATE(Tabela1[[#This Row],[cdprograma]]," - ",Tabela1[[#This Row],[nmprograma]])</f>
        <v>750 - Expansão e Modernização do Sistema Prisional e Socioeducativo</v>
      </c>
    </row>
    <row r="1370" spans="1:20" x14ac:dyDescent="0.25">
      <c r="A1370">
        <v>160091</v>
      </c>
      <c r="B1370" t="s">
        <v>442</v>
      </c>
      <c r="C1370">
        <v>6</v>
      </c>
      <c r="D1370" t="s">
        <v>182</v>
      </c>
      <c r="E1370">
        <v>707</v>
      </c>
      <c r="F1370" t="s">
        <v>336</v>
      </c>
      <c r="G1370">
        <v>13138</v>
      </c>
      <c r="H1370" t="s">
        <v>1247</v>
      </c>
      <c r="I1370">
        <v>33</v>
      </c>
      <c r="J1370" t="s">
        <v>160</v>
      </c>
      <c r="K1370" s="21">
        <v>5362368</v>
      </c>
      <c r="L1370" s="21">
        <v>4634254.4400000004</v>
      </c>
      <c r="M1370" s="21">
        <v>4576385.68</v>
      </c>
      <c r="N1370" s="21">
        <v>4005942.67</v>
      </c>
      <c r="O1370" s="21">
        <v>4005942.67</v>
      </c>
      <c r="P1370" s="22" t="e">
        <f>VLOOKUP(Tabela1[[#This Row],[cdsubacao]],LDO!$B$2:$D$115,3,0)</f>
        <v>#N/A</v>
      </c>
      <c r="Q1370" s="22" t="str">
        <f>CONCATENATE(Tabela1[[#This Row],[cdunidadegestora]]," - ",Tabela1[[#This Row],[nmunidadegestora]])</f>
        <v>160091 - Fundo para Melhoria da Segurança Pública</v>
      </c>
      <c r="R1370" s="22" t="str">
        <f>CONCATENATE(Tabela1[[#This Row],[cdfuncao]]," - ",Tabela1[[#This Row],[nmfuncao]])</f>
        <v>6 - Segurança Pública</v>
      </c>
      <c r="S1370" s="23" t="e">
        <f>VLOOKUP(Tabela1[[#This Row],[cdsubacao]],LDO!$B$2:$E$115,4,0)</f>
        <v>#N/A</v>
      </c>
      <c r="T1370" s="23" t="str">
        <f>CONCATENATE(Tabela1[[#This Row],[cdprograma]]," - ",Tabela1[[#This Row],[nmprograma]])</f>
        <v>707 - Suporte Institucional Integrado</v>
      </c>
    </row>
    <row r="1371" spans="1:20" x14ac:dyDescent="0.25">
      <c r="A1371">
        <v>230022</v>
      </c>
      <c r="B1371" t="s">
        <v>294</v>
      </c>
      <c r="C1371">
        <v>13</v>
      </c>
      <c r="D1371" t="s">
        <v>295</v>
      </c>
      <c r="E1371">
        <v>900</v>
      </c>
      <c r="F1371" t="s">
        <v>176</v>
      </c>
      <c r="G1371">
        <v>4627</v>
      </c>
      <c r="H1371" t="s">
        <v>700</v>
      </c>
      <c r="I1371">
        <v>44</v>
      </c>
      <c r="J1371" t="s">
        <v>219</v>
      </c>
      <c r="K1371" s="21">
        <v>230000</v>
      </c>
      <c r="L1371" s="21">
        <v>108058.1</v>
      </c>
      <c r="M1371" s="21">
        <v>61757.8</v>
      </c>
      <c r="N1371" s="21">
        <v>3289.2</v>
      </c>
      <c r="O1371" s="21">
        <v>3289.2</v>
      </c>
      <c r="P1371" s="22" t="e">
        <f>VLOOKUP(Tabela1[[#This Row],[cdsubacao]],LDO!$B$2:$D$115,3,0)</f>
        <v>#N/A</v>
      </c>
      <c r="Q1371" s="22" t="str">
        <f>CONCATENATE(Tabela1[[#This Row],[cdunidadegestora]]," - ",Tabela1[[#This Row],[nmunidadegestora]])</f>
        <v>230022 - Fundação  Catarinense de Cultura</v>
      </c>
      <c r="R1371" s="22" t="str">
        <f>CONCATENATE(Tabela1[[#This Row],[cdfuncao]]," - ",Tabela1[[#This Row],[nmfuncao]])</f>
        <v>13 - Cultura</v>
      </c>
      <c r="S1371" s="23" t="e">
        <f>VLOOKUP(Tabela1[[#This Row],[cdsubacao]],LDO!$B$2:$E$115,4,0)</f>
        <v>#N/A</v>
      </c>
      <c r="T1371" s="23" t="str">
        <f>CONCATENATE(Tabela1[[#This Row],[cdprograma]]," - ",Tabela1[[#This Row],[nmprograma]])</f>
        <v>900 - Gestão Administrativa - Poder Executivo</v>
      </c>
    </row>
    <row r="1372" spans="1:20" x14ac:dyDescent="0.25">
      <c r="A1372">
        <v>480091</v>
      </c>
      <c r="B1372" t="s">
        <v>157</v>
      </c>
      <c r="C1372">
        <v>10</v>
      </c>
      <c r="D1372" t="s">
        <v>158</v>
      </c>
      <c r="E1372">
        <v>900</v>
      </c>
      <c r="F1372" t="s">
        <v>176</v>
      </c>
      <c r="G1372">
        <v>14263</v>
      </c>
      <c r="H1372" t="s">
        <v>494</v>
      </c>
      <c r="I1372">
        <v>31</v>
      </c>
      <c r="J1372" t="s">
        <v>165</v>
      </c>
      <c r="K1372" s="21">
        <v>0</v>
      </c>
      <c r="L1372" s="21">
        <v>5440260.04</v>
      </c>
      <c r="M1372" s="21">
        <v>5353249.16</v>
      </c>
      <c r="N1372" s="21">
        <v>5353249.16</v>
      </c>
      <c r="O1372" s="21">
        <v>5353249.16</v>
      </c>
      <c r="P1372" s="22" t="e">
        <f>VLOOKUP(Tabela1[[#This Row],[cdsubacao]],LDO!$B$2:$D$115,3,0)</f>
        <v>#N/A</v>
      </c>
      <c r="Q1372" s="22" t="str">
        <f>CONCATENATE(Tabela1[[#This Row],[cdunidadegestora]]," - ",Tabela1[[#This Row],[nmunidadegestora]])</f>
        <v>480091 - Fundo Estadual de Saúde</v>
      </c>
      <c r="R1372" s="22" t="str">
        <f>CONCATENATE(Tabela1[[#This Row],[cdfuncao]]," - ",Tabela1[[#This Row],[nmfuncao]])</f>
        <v>10 - Saúde</v>
      </c>
      <c r="S1372" s="23" t="e">
        <f>VLOOKUP(Tabela1[[#This Row],[cdsubacao]],LDO!$B$2:$E$115,4,0)</f>
        <v>#N/A</v>
      </c>
      <c r="T1372" s="23" t="str">
        <f>CONCATENATE(Tabela1[[#This Row],[cdprograma]]," - ",Tabela1[[#This Row],[nmprograma]])</f>
        <v>900 - Gestão Administrativa - Poder Executivo</v>
      </c>
    </row>
    <row r="1373" spans="1:20" x14ac:dyDescent="0.25">
      <c r="A1373">
        <v>410042</v>
      </c>
      <c r="B1373" t="s">
        <v>558</v>
      </c>
      <c r="C1373">
        <v>12</v>
      </c>
      <c r="D1373" t="s">
        <v>188</v>
      </c>
      <c r="E1373">
        <v>610</v>
      </c>
      <c r="F1373" t="s">
        <v>189</v>
      </c>
      <c r="G1373">
        <v>13723</v>
      </c>
      <c r="H1373" t="s">
        <v>1032</v>
      </c>
      <c r="I1373">
        <v>44</v>
      </c>
      <c r="J1373" t="s">
        <v>219</v>
      </c>
      <c r="K1373" s="21">
        <v>60179</v>
      </c>
      <c r="L1373" s="21">
        <v>153358</v>
      </c>
      <c r="M1373" s="21">
        <v>153358</v>
      </c>
      <c r="N1373" s="21">
        <v>153358</v>
      </c>
      <c r="O1373" s="21">
        <v>153358</v>
      </c>
      <c r="P1373" s="22" t="e">
        <f>VLOOKUP(Tabela1[[#This Row],[cdsubacao]],LDO!$B$2:$D$115,3,0)</f>
        <v>#N/A</v>
      </c>
      <c r="Q1373" s="22" t="str">
        <f>CONCATENATE(Tabela1[[#This Row],[cdunidadegestora]]," - ",Tabela1[[#This Row],[nmunidadegestora]])</f>
        <v>410042 - Agência de Desenvolvimento Regional de Concórdia</v>
      </c>
      <c r="R1373" s="22" t="str">
        <f>CONCATENATE(Tabela1[[#This Row],[cdfuncao]]," - ",Tabela1[[#This Row],[nmfuncao]])</f>
        <v>12 - Educação</v>
      </c>
      <c r="S1373" s="23" t="e">
        <f>VLOOKUP(Tabela1[[#This Row],[cdsubacao]],LDO!$B$2:$E$115,4,0)</f>
        <v>#N/A</v>
      </c>
      <c r="T1373" s="23" t="str">
        <f>CONCATENATE(Tabela1[[#This Row],[cdprograma]]," - ",Tabela1[[#This Row],[nmprograma]])</f>
        <v>610 - Educação Básica com Qualidade e Equidade</v>
      </c>
    </row>
    <row r="1374" spans="1:20" x14ac:dyDescent="0.25">
      <c r="A1374">
        <v>530001</v>
      </c>
      <c r="B1374" t="s">
        <v>178</v>
      </c>
      <c r="C1374">
        <v>26</v>
      </c>
      <c r="D1374" t="s">
        <v>179</v>
      </c>
      <c r="E1374">
        <v>130</v>
      </c>
      <c r="F1374" t="s">
        <v>208</v>
      </c>
      <c r="G1374">
        <v>14459</v>
      </c>
      <c r="H1374" t="s">
        <v>1248</v>
      </c>
      <c r="I1374">
        <v>44</v>
      </c>
      <c r="J1374" t="s">
        <v>219</v>
      </c>
      <c r="K1374" s="21">
        <v>0</v>
      </c>
      <c r="L1374" s="21">
        <v>12816699.6</v>
      </c>
      <c r="M1374" s="21">
        <v>7039118.8200000003</v>
      </c>
      <c r="N1374" s="21">
        <v>7039118.8200000003</v>
      </c>
      <c r="O1374" s="21">
        <v>7039118.8200000003</v>
      </c>
      <c r="P1374" s="22" t="e">
        <f>VLOOKUP(Tabela1[[#This Row],[cdsubacao]],LDO!$B$2:$D$115,3,0)</f>
        <v>#N/A</v>
      </c>
      <c r="Q1374" s="22" t="str">
        <f>CONCATENATE(Tabela1[[#This Row],[cdunidadegestora]]," - ",Tabela1[[#This Row],[nmunidadegestora]])</f>
        <v>530001 - Secretaria de Estado da Infraestrutura e Mobilidade</v>
      </c>
      <c r="R1374" s="22" t="str">
        <f>CONCATENATE(Tabela1[[#This Row],[cdfuncao]]," - ",Tabela1[[#This Row],[nmfuncao]])</f>
        <v>26 - Transporte</v>
      </c>
      <c r="S1374" s="23" t="e">
        <f>VLOOKUP(Tabela1[[#This Row],[cdsubacao]],LDO!$B$2:$E$115,4,0)</f>
        <v>#N/A</v>
      </c>
      <c r="T1374" s="23" t="str">
        <f>CONCATENATE(Tabela1[[#This Row],[cdprograma]]," - ",Tabela1[[#This Row],[nmprograma]])</f>
        <v>130 - Conservação e Segurança Rodoviária</v>
      </c>
    </row>
    <row r="1375" spans="1:20" x14ac:dyDescent="0.25">
      <c r="A1375">
        <v>410038</v>
      </c>
      <c r="B1375" t="s">
        <v>273</v>
      </c>
      <c r="C1375">
        <v>12</v>
      </c>
      <c r="D1375" t="s">
        <v>188</v>
      </c>
      <c r="E1375">
        <v>610</v>
      </c>
      <c r="F1375" t="s">
        <v>189</v>
      </c>
      <c r="G1375">
        <v>13646</v>
      </c>
      <c r="H1375" t="s">
        <v>1249</v>
      </c>
      <c r="I1375">
        <v>33</v>
      </c>
      <c r="J1375" t="s">
        <v>160</v>
      </c>
      <c r="K1375" s="21">
        <v>4515995</v>
      </c>
      <c r="L1375" s="21">
        <v>9808.4</v>
      </c>
      <c r="M1375" s="21">
        <v>9808.4</v>
      </c>
      <c r="N1375" s="21">
        <v>9808.4</v>
      </c>
      <c r="O1375" s="21">
        <v>9808.4</v>
      </c>
      <c r="P1375" s="22" t="e">
        <f>VLOOKUP(Tabela1[[#This Row],[cdsubacao]],LDO!$B$2:$D$115,3,0)</f>
        <v>#N/A</v>
      </c>
      <c r="Q1375" s="22" t="str">
        <f>CONCATENATE(Tabela1[[#This Row],[cdunidadegestora]]," - ",Tabela1[[#This Row],[nmunidadegestora]])</f>
        <v>410038 - Agência de Desenvolvimento Regional de Maravilha</v>
      </c>
      <c r="R1375" s="22" t="str">
        <f>CONCATENATE(Tabela1[[#This Row],[cdfuncao]]," - ",Tabela1[[#This Row],[nmfuncao]])</f>
        <v>12 - Educação</v>
      </c>
      <c r="S1375" s="23" t="e">
        <f>VLOOKUP(Tabela1[[#This Row],[cdsubacao]],LDO!$B$2:$E$115,4,0)</f>
        <v>#N/A</v>
      </c>
      <c r="T1375" s="23" t="str">
        <f>CONCATENATE(Tabela1[[#This Row],[cdprograma]]," - ",Tabela1[[#This Row],[nmprograma]])</f>
        <v>610 - Educação Básica com Qualidade e Equidade</v>
      </c>
    </row>
    <row r="1376" spans="1:20" x14ac:dyDescent="0.25">
      <c r="A1376">
        <v>470076</v>
      </c>
      <c r="B1376" t="s">
        <v>240</v>
      </c>
      <c r="C1376">
        <v>9</v>
      </c>
      <c r="D1376" t="s">
        <v>162</v>
      </c>
      <c r="E1376">
        <v>860</v>
      </c>
      <c r="F1376" t="s">
        <v>241</v>
      </c>
      <c r="G1376">
        <v>13015</v>
      </c>
      <c r="H1376" t="s">
        <v>1062</v>
      </c>
      <c r="I1376">
        <v>31</v>
      </c>
      <c r="J1376" t="s">
        <v>165</v>
      </c>
      <c r="K1376" s="21">
        <v>0</v>
      </c>
      <c r="L1376" s="21">
        <v>58566.97</v>
      </c>
      <c r="M1376" s="21">
        <v>58401.16</v>
      </c>
      <c r="N1376" s="21">
        <v>58401.16</v>
      </c>
      <c r="O1376" s="21">
        <v>58401.16</v>
      </c>
      <c r="P1376" s="22" t="e">
        <f>VLOOKUP(Tabela1[[#This Row],[cdsubacao]],LDO!$B$2:$D$115,3,0)</f>
        <v>#N/A</v>
      </c>
      <c r="Q1376" s="22" t="str">
        <f>CONCATENATE(Tabela1[[#This Row],[cdunidadegestora]]," - ",Tabela1[[#This Row],[nmunidadegestora]])</f>
        <v>470076 - Fundo Financeiro</v>
      </c>
      <c r="R1376" s="22" t="str">
        <f>CONCATENATE(Tabela1[[#This Row],[cdfuncao]]," - ",Tabela1[[#This Row],[nmfuncao]])</f>
        <v>9 - Previdência Social</v>
      </c>
      <c r="S1376" s="23" t="e">
        <f>VLOOKUP(Tabela1[[#This Row],[cdsubacao]],LDO!$B$2:$E$115,4,0)</f>
        <v>#N/A</v>
      </c>
      <c r="T1376" s="23" t="str">
        <f>CONCATENATE(Tabela1[[#This Row],[cdprograma]]," - ",Tabela1[[#This Row],[nmprograma]])</f>
        <v>860 - Gestão Previdenciária</v>
      </c>
    </row>
    <row r="1377" spans="1:20" x14ac:dyDescent="0.25">
      <c r="A1377">
        <v>520002</v>
      </c>
      <c r="B1377" t="s">
        <v>171</v>
      </c>
      <c r="C1377">
        <v>4</v>
      </c>
      <c r="D1377" t="s">
        <v>169</v>
      </c>
      <c r="E1377">
        <v>900</v>
      </c>
      <c r="F1377" t="s">
        <v>176</v>
      </c>
      <c r="G1377">
        <v>3236</v>
      </c>
      <c r="H1377" t="s">
        <v>1250</v>
      </c>
      <c r="I1377">
        <v>45</v>
      </c>
      <c r="J1377" t="s">
        <v>400</v>
      </c>
      <c r="K1377" s="21">
        <v>6000000</v>
      </c>
      <c r="L1377" s="21">
        <v>8208088.2800000003</v>
      </c>
      <c r="M1377" s="21">
        <v>6431678.0700000003</v>
      </c>
      <c r="N1377" s="21">
        <v>6431678.0700000003</v>
      </c>
      <c r="O1377" s="21">
        <v>6431678.0700000003</v>
      </c>
      <c r="P1377" s="22" t="e">
        <f>VLOOKUP(Tabela1[[#This Row],[cdsubacao]],LDO!$B$2:$D$115,3,0)</f>
        <v>#N/A</v>
      </c>
      <c r="Q1377" s="22" t="str">
        <f>CONCATENATE(Tabela1[[#This Row],[cdunidadegestora]]," - ",Tabela1[[#This Row],[nmunidadegestora]])</f>
        <v>520002 - Encargos Gerais do Estado</v>
      </c>
      <c r="R1377" s="22" t="str">
        <f>CONCATENATE(Tabela1[[#This Row],[cdfuncao]]," - ",Tabela1[[#This Row],[nmfuncao]])</f>
        <v>4 - Administração</v>
      </c>
      <c r="S1377" s="23" t="e">
        <f>VLOOKUP(Tabela1[[#This Row],[cdsubacao]],LDO!$B$2:$E$115,4,0)</f>
        <v>#N/A</v>
      </c>
      <c r="T1377" s="23" t="str">
        <f>CONCATENATE(Tabela1[[#This Row],[cdprograma]]," - ",Tabela1[[#This Row],[nmprograma]])</f>
        <v>900 - Gestão Administrativa - Poder Executivo</v>
      </c>
    </row>
    <row r="1378" spans="1:20" x14ac:dyDescent="0.25">
      <c r="A1378">
        <v>520030</v>
      </c>
      <c r="B1378" t="s">
        <v>403</v>
      </c>
      <c r="C1378">
        <v>4</v>
      </c>
      <c r="D1378" t="s">
        <v>169</v>
      </c>
      <c r="E1378">
        <v>850</v>
      </c>
      <c r="F1378" t="s">
        <v>163</v>
      </c>
      <c r="G1378">
        <v>2355</v>
      </c>
      <c r="H1378" t="s">
        <v>592</v>
      </c>
      <c r="I1378">
        <v>33</v>
      </c>
      <c r="J1378" t="s">
        <v>160</v>
      </c>
      <c r="K1378" s="21">
        <v>0</v>
      </c>
      <c r="L1378" s="21">
        <v>38742.800000000003</v>
      </c>
      <c r="M1378" s="21">
        <v>38742.800000000003</v>
      </c>
      <c r="N1378" s="21">
        <v>32631.5</v>
      </c>
      <c r="O1378" s="21">
        <v>32631.5</v>
      </c>
      <c r="P1378" s="22" t="e">
        <f>VLOOKUP(Tabela1[[#This Row],[cdsubacao]],LDO!$B$2:$D$115,3,0)</f>
        <v>#N/A</v>
      </c>
      <c r="Q1378" s="22" t="str">
        <f>CONCATENATE(Tabela1[[#This Row],[cdunidadegestora]]," - ",Tabela1[[#This Row],[nmunidadegestora]])</f>
        <v>520030 - Fundação Escola de Governo - ENA</v>
      </c>
      <c r="R1378" s="22" t="str">
        <f>CONCATENATE(Tabela1[[#This Row],[cdfuncao]]," - ",Tabela1[[#This Row],[nmfuncao]])</f>
        <v>4 - Administração</v>
      </c>
      <c r="S1378" s="23" t="e">
        <f>VLOOKUP(Tabela1[[#This Row],[cdsubacao]],LDO!$B$2:$E$115,4,0)</f>
        <v>#N/A</v>
      </c>
      <c r="T137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79" spans="1:20" x14ac:dyDescent="0.25">
      <c r="A1379">
        <v>480092</v>
      </c>
      <c r="B1379" t="s">
        <v>1251</v>
      </c>
      <c r="C1379">
        <v>10</v>
      </c>
      <c r="D1379" t="s">
        <v>158</v>
      </c>
      <c r="E1379">
        <v>101</v>
      </c>
      <c r="F1379" t="s">
        <v>254</v>
      </c>
      <c r="G1379">
        <v>12978</v>
      </c>
      <c r="H1379" t="s">
        <v>1252</v>
      </c>
      <c r="I1379">
        <v>44</v>
      </c>
      <c r="J1379" t="s">
        <v>219</v>
      </c>
      <c r="K1379" s="21">
        <v>1000</v>
      </c>
      <c r="L1379" s="21">
        <v>3765641.84</v>
      </c>
      <c r="M1379" s="21">
        <v>1136151.96</v>
      </c>
      <c r="N1379" s="21">
        <v>1136151.96</v>
      </c>
      <c r="O1379" s="21">
        <v>1136151.96</v>
      </c>
      <c r="P1379" s="22" t="e">
        <f>VLOOKUP(Tabela1[[#This Row],[cdsubacao]],LDO!$B$2:$D$115,3,0)</f>
        <v>#N/A</v>
      </c>
      <c r="Q1379" s="22" t="str">
        <f>CONCATENATE(Tabela1[[#This Row],[cdunidadegestora]]," - ",Tabela1[[#This Row],[nmunidadegestora]])</f>
        <v>480092 - Fundo Catarinense para o Desenvolvimento da Saúde-INVESTSAÚDE</v>
      </c>
      <c r="R1379" s="22" t="str">
        <f>CONCATENATE(Tabela1[[#This Row],[cdfuncao]]," - ",Tabela1[[#This Row],[nmfuncao]])</f>
        <v>10 - Saúde</v>
      </c>
      <c r="S1379" s="23" t="e">
        <f>VLOOKUP(Tabela1[[#This Row],[cdsubacao]],LDO!$B$2:$E$115,4,0)</f>
        <v>#N/A</v>
      </c>
      <c r="T1379" s="23" t="str">
        <f>CONCATENATE(Tabela1[[#This Row],[cdprograma]]," - ",Tabela1[[#This Row],[nmprograma]])</f>
        <v>101 - Acelera Santa Catarina</v>
      </c>
    </row>
    <row r="1380" spans="1:20" x14ac:dyDescent="0.25">
      <c r="A1380">
        <v>160097</v>
      </c>
      <c r="B1380" t="s">
        <v>181</v>
      </c>
      <c r="C1380">
        <v>18</v>
      </c>
      <c r="D1380" t="s">
        <v>192</v>
      </c>
      <c r="E1380">
        <v>340</v>
      </c>
      <c r="F1380" t="s">
        <v>193</v>
      </c>
      <c r="G1380">
        <v>10154</v>
      </c>
      <c r="H1380" t="s">
        <v>194</v>
      </c>
      <c r="I1380">
        <v>33</v>
      </c>
      <c r="J1380" t="s">
        <v>160</v>
      </c>
      <c r="K1380" s="21">
        <v>0</v>
      </c>
      <c r="L1380" s="21">
        <v>500000</v>
      </c>
      <c r="M1380" s="21">
        <v>500000</v>
      </c>
      <c r="N1380" s="21">
        <v>467068.4</v>
      </c>
      <c r="O1380" s="21">
        <v>76173.570000000007</v>
      </c>
      <c r="P1380" s="22" t="e">
        <f>VLOOKUP(Tabela1[[#This Row],[cdsubacao]],LDO!$B$2:$D$115,3,0)</f>
        <v>#N/A</v>
      </c>
      <c r="Q1380" s="22" t="str">
        <f>CONCATENATE(Tabela1[[#This Row],[cdunidadegestora]]," - ",Tabela1[[#This Row],[nmunidadegestora]])</f>
        <v>160097 - Fundo de Melhoria da Polícia Militar</v>
      </c>
      <c r="R1380" s="22" t="str">
        <f>CONCATENATE(Tabela1[[#This Row],[cdfuncao]]," - ",Tabela1[[#This Row],[nmfuncao]])</f>
        <v>18 - Gestão Ambiental</v>
      </c>
      <c r="S1380" s="23" t="e">
        <f>VLOOKUP(Tabela1[[#This Row],[cdsubacao]],LDO!$B$2:$E$115,4,0)</f>
        <v>#N/A</v>
      </c>
      <c r="T1380" s="23" t="str">
        <f>CONCATENATE(Tabela1[[#This Row],[cdprograma]]," - ",Tabela1[[#This Row],[nmprograma]])</f>
        <v>340 - Desenvolvimento Ambiental Sustentável</v>
      </c>
    </row>
    <row r="1381" spans="1:20" x14ac:dyDescent="0.25">
      <c r="A1381">
        <v>530001</v>
      </c>
      <c r="B1381" t="s">
        <v>178</v>
      </c>
      <c r="C1381">
        <v>26</v>
      </c>
      <c r="D1381" t="s">
        <v>179</v>
      </c>
      <c r="E1381">
        <v>105</v>
      </c>
      <c r="F1381" t="s">
        <v>1429</v>
      </c>
      <c r="G1381">
        <v>12932</v>
      </c>
      <c r="H1381" t="s">
        <v>26</v>
      </c>
      <c r="I1381">
        <v>44</v>
      </c>
      <c r="J1381" t="s">
        <v>219</v>
      </c>
      <c r="K1381" s="21">
        <v>17469377</v>
      </c>
      <c r="L1381" s="21">
        <v>30469377</v>
      </c>
      <c r="M1381" s="21">
        <v>700000</v>
      </c>
      <c r="N1381" s="21">
        <v>202282.22</v>
      </c>
      <c r="O1381" s="21">
        <v>202282.22</v>
      </c>
      <c r="P1381" s="22" t="str">
        <f>VLOOKUP(Tabela1[[#This Row],[cdsubacao]],LDO!$B$2:$D$115,3,0)</f>
        <v>LDO</v>
      </c>
      <c r="Q1381" s="22" t="str">
        <f>CONCATENATE(Tabela1[[#This Row],[cdunidadegestora]]," - ",Tabela1[[#This Row],[nmunidadegestora]])</f>
        <v>530001 - Secretaria de Estado da Infraestrutura e Mobilidade</v>
      </c>
      <c r="R1381" s="22" t="str">
        <f>CONCATENATE(Tabela1[[#This Row],[cdfuncao]]," - ",Tabela1[[#This Row],[nmfuncao]])</f>
        <v>26 - Transporte</v>
      </c>
      <c r="S1381" s="23" t="str">
        <f>VLOOKUP(Tabela1[[#This Row],[cdsubacao]],LDO!$B$2:$E$115,4,0)</f>
        <v>12932 - Implantação do acesso norte de Blumenau - Vila Itoupava - SIE</v>
      </c>
      <c r="T1381" s="23" t="str">
        <f>CONCATENATE(Tabela1[[#This Row],[cdprograma]]," - ",Tabela1[[#This Row],[nmprograma]])</f>
        <v>105 - Mobilidade Urbana</v>
      </c>
    </row>
    <row r="1382" spans="1:20" x14ac:dyDescent="0.25">
      <c r="A1382">
        <v>480091</v>
      </c>
      <c r="B1382" t="s">
        <v>157</v>
      </c>
      <c r="C1382">
        <v>10</v>
      </c>
      <c r="D1382" t="s">
        <v>158</v>
      </c>
      <c r="E1382">
        <v>990</v>
      </c>
      <c r="F1382" t="s">
        <v>172</v>
      </c>
      <c r="G1382">
        <v>14230</v>
      </c>
      <c r="H1382" t="s">
        <v>546</v>
      </c>
      <c r="I1382">
        <v>46</v>
      </c>
      <c r="J1382" t="s">
        <v>174</v>
      </c>
      <c r="K1382" s="21">
        <v>16359972</v>
      </c>
      <c r="L1382" s="21">
        <v>472582.71</v>
      </c>
      <c r="M1382" s="21">
        <v>0</v>
      </c>
      <c r="N1382" s="21">
        <v>0</v>
      </c>
      <c r="O1382" s="21">
        <v>0</v>
      </c>
      <c r="P1382" s="22" t="e">
        <f>VLOOKUP(Tabela1[[#This Row],[cdsubacao]],LDO!$B$2:$D$115,3,0)</f>
        <v>#N/A</v>
      </c>
      <c r="Q1382" s="22" t="str">
        <f>CONCATENATE(Tabela1[[#This Row],[cdunidadegestora]]," - ",Tabela1[[#This Row],[nmunidadegestora]])</f>
        <v>480091 - Fundo Estadual de Saúde</v>
      </c>
      <c r="R1382" s="22" t="str">
        <f>CONCATENATE(Tabela1[[#This Row],[cdfuncao]]," - ",Tabela1[[#This Row],[nmfuncao]])</f>
        <v>10 - Saúde</v>
      </c>
      <c r="S1382" s="23" t="e">
        <f>VLOOKUP(Tabela1[[#This Row],[cdsubacao]],LDO!$B$2:$E$115,4,0)</f>
        <v>#N/A</v>
      </c>
      <c r="T1382" s="23" t="str">
        <f>CONCATENATE(Tabela1[[#This Row],[cdprograma]]," - ",Tabela1[[#This Row],[nmprograma]])</f>
        <v>990 - Encargos Especiais</v>
      </c>
    </row>
    <row r="1383" spans="1:20" x14ac:dyDescent="0.25">
      <c r="A1383">
        <v>160084</v>
      </c>
      <c r="B1383" t="s">
        <v>370</v>
      </c>
      <c r="C1383">
        <v>3</v>
      </c>
      <c r="D1383" t="s">
        <v>306</v>
      </c>
      <c r="E1383">
        <v>915</v>
      </c>
      <c r="F1383" t="s">
        <v>482</v>
      </c>
      <c r="G1383">
        <v>6499</v>
      </c>
      <c r="H1383" t="s">
        <v>483</v>
      </c>
      <c r="I1383">
        <v>33</v>
      </c>
      <c r="J1383" t="s">
        <v>160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2" t="str">
        <f>VLOOKUP(Tabela1[[#This Row],[cdsubacao]],LDO!$B$2:$D$115,3,0)</f>
        <v>LDO</v>
      </c>
      <c r="Q1383" s="22" t="str">
        <f>CONCATENATE(Tabela1[[#This Row],[cdunidadegestora]]," - ",Tabela1[[#This Row],[nmunidadegestora]])</f>
        <v>160084 - Fundo de Melhoria da Polícia Civil</v>
      </c>
      <c r="R1383" s="22" t="str">
        <f>CONCATENATE(Tabela1[[#This Row],[cdfuncao]]," - ",Tabela1[[#This Row],[nmfuncao]])</f>
        <v>3 - Essencial à Justiça</v>
      </c>
      <c r="S1383" s="23" t="str">
        <f>VLOOKUP(Tabela1[[#This Row],[cdsubacao]],LDO!$B$2:$E$115,4,0)</f>
        <v>6499 - Reconstituição de bens lesados</v>
      </c>
      <c r="T1383" s="23" t="str">
        <f>CONCATENATE(Tabela1[[#This Row],[cdprograma]]," - ",Tabela1[[#This Row],[nmprograma]])</f>
        <v>915 - Gestão Estratégica - Ministério Público</v>
      </c>
    </row>
    <row r="1384" spans="1:20" x14ac:dyDescent="0.25">
      <c r="A1384">
        <v>410060</v>
      </c>
      <c r="B1384" t="s">
        <v>168</v>
      </c>
      <c r="C1384">
        <v>4</v>
      </c>
      <c r="D1384" t="s">
        <v>169</v>
      </c>
      <c r="E1384">
        <v>900</v>
      </c>
      <c r="F1384" t="s">
        <v>176</v>
      </c>
      <c r="G1384">
        <v>13902</v>
      </c>
      <c r="H1384" t="s">
        <v>1160</v>
      </c>
      <c r="I1384">
        <v>44</v>
      </c>
      <c r="J1384" t="s">
        <v>219</v>
      </c>
      <c r="K1384" s="21">
        <v>20000</v>
      </c>
      <c r="L1384" s="21">
        <v>0</v>
      </c>
      <c r="M1384" s="21">
        <v>0</v>
      </c>
      <c r="N1384" s="21">
        <v>0</v>
      </c>
      <c r="O1384" s="21">
        <v>0</v>
      </c>
      <c r="P1384" s="22" t="e">
        <f>VLOOKUP(Tabela1[[#This Row],[cdsubacao]],LDO!$B$2:$D$115,3,0)</f>
        <v>#N/A</v>
      </c>
      <c r="Q1384" s="22" t="str">
        <f>CONCATENATE(Tabela1[[#This Row],[cdunidadegestora]]," - ",Tabela1[[#This Row],[nmunidadegestora]])</f>
        <v>410060 - Agência de Desenvolvimento Regional de Mafra</v>
      </c>
      <c r="R1384" s="22" t="str">
        <f>CONCATENATE(Tabela1[[#This Row],[cdfuncao]]," - ",Tabela1[[#This Row],[nmfuncao]])</f>
        <v>4 - Administração</v>
      </c>
      <c r="S1384" s="23" t="e">
        <f>VLOOKUP(Tabela1[[#This Row],[cdsubacao]],LDO!$B$2:$E$115,4,0)</f>
        <v>#N/A</v>
      </c>
      <c r="T1384" s="23" t="str">
        <f>CONCATENATE(Tabela1[[#This Row],[cdprograma]]," - ",Tabela1[[#This Row],[nmprograma]])</f>
        <v>900 - Gestão Administrativa - Poder Executivo</v>
      </c>
    </row>
    <row r="1385" spans="1:20" x14ac:dyDescent="0.25">
      <c r="A1385">
        <v>530001</v>
      </c>
      <c r="B1385" t="s">
        <v>178</v>
      </c>
      <c r="C1385">
        <v>26</v>
      </c>
      <c r="D1385" t="s">
        <v>179</v>
      </c>
      <c r="E1385">
        <v>145</v>
      </c>
      <c r="F1385" t="s">
        <v>381</v>
      </c>
      <c r="G1385">
        <v>14515</v>
      </c>
      <c r="H1385" t="s">
        <v>1253</v>
      </c>
      <c r="I1385">
        <v>44</v>
      </c>
      <c r="J1385" t="s">
        <v>219</v>
      </c>
      <c r="K1385" s="21">
        <v>0</v>
      </c>
      <c r="L1385" s="21">
        <v>724323</v>
      </c>
      <c r="M1385" s="21">
        <v>0</v>
      </c>
      <c r="N1385" s="21">
        <v>0</v>
      </c>
      <c r="O1385" s="21">
        <v>0</v>
      </c>
      <c r="P1385" s="22" t="e">
        <f>VLOOKUP(Tabela1[[#This Row],[cdsubacao]],LDO!$B$2:$D$115,3,0)</f>
        <v>#N/A</v>
      </c>
      <c r="Q1385" s="22" t="str">
        <f>CONCATENATE(Tabela1[[#This Row],[cdunidadegestora]]," - ",Tabela1[[#This Row],[nmunidadegestora]])</f>
        <v>530001 - Secretaria de Estado da Infraestrutura e Mobilidade</v>
      </c>
      <c r="R1385" s="22" t="str">
        <f>CONCATENATE(Tabela1[[#This Row],[cdfuncao]]," - ",Tabela1[[#This Row],[nmfuncao]])</f>
        <v>26 - Transporte</v>
      </c>
      <c r="S1385" s="23" t="e">
        <f>VLOOKUP(Tabela1[[#This Row],[cdsubacao]],LDO!$B$2:$E$115,4,0)</f>
        <v>#N/A</v>
      </c>
      <c r="T1385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386" spans="1:20" x14ac:dyDescent="0.25">
      <c r="A1386">
        <v>480091</v>
      </c>
      <c r="B1386" t="s">
        <v>157</v>
      </c>
      <c r="C1386">
        <v>10</v>
      </c>
      <c r="D1386" t="s">
        <v>158</v>
      </c>
      <c r="E1386">
        <v>430</v>
      </c>
      <c r="F1386" t="s">
        <v>159</v>
      </c>
      <c r="G1386">
        <v>13320</v>
      </c>
      <c r="H1386" t="s">
        <v>1254</v>
      </c>
      <c r="I1386">
        <v>44</v>
      </c>
      <c r="J1386" t="s">
        <v>219</v>
      </c>
      <c r="K1386" s="21">
        <v>100000</v>
      </c>
      <c r="L1386" s="21">
        <v>0</v>
      </c>
      <c r="M1386" s="21">
        <v>0</v>
      </c>
      <c r="N1386" s="21">
        <v>0</v>
      </c>
      <c r="O1386" s="21">
        <v>0</v>
      </c>
      <c r="P1386" s="22" t="e">
        <f>VLOOKUP(Tabela1[[#This Row],[cdsubacao]],LDO!$B$2:$D$115,3,0)</f>
        <v>#N/A</v>
      </c>
      <c r="Q1386" s="22" t="str">
        <f>CONCATENATE(Tabela1[[#This Row],[cdunidadegestora]]," - ",Tabela1[[#This Row],[nmunidadegestora]])</f>
        <v>480091 - Fundo Estadual de Saúde</v>
      </c>
      <c r="R1386" s="22" t="str">
        <f>CONCATENATE(Tabela1[[#This Row],[cdfuncao]]," - ",Tabela1[[#This Row],[nmfuncao]])</f>
        <v>10 - Saúde</v>
      </c>
      <c r="S1386" s="23" t="e">
        <f>VLOOKUP(Tabela1[[#This Row],[cdsubacao]],LDO!$B$2:$E$115,4,0)</f>
        <v>#N/A</v>
      </c>
      <c r="T1386" s="23" t="str">
        <f>CONCATENATE(Tabela1[[#This Row],[cdprograma]]," - ",Tabela1[[#This Row],[nmprograma]])</f>
        <v>430 - Atenção de Média e Alta Complexidade Ambulatorial e Hospitalar</v>
      </c>
    </row>
    <row r="1387" spans="1:20" x14ac:dyDescent="0.25">
      <c r="A1387">
        <v>410051</v>
      </c>
      <c r="B1387" t="s">
        <v>230</v>
      </c>
      <c r="C1387">
        <v>12</v>
      </c>
      <c r="D1387" t="s">
        <v>188</v>
      </c>
      <c r="E1387">
        <v>625</v>
      </c>
      <c r="F1387" t="s">
        <v>196</v>
      </c>
      <c r="G1387">
        <v>13619</v>
      </c>
      <c r="H1387" t="s">
        <v>1255</v>
      </c>
      <c r="I1387">
        <v>33</v>
      </c>
      <c r="J1387" t="s">
        <v>160</v>
      </c>
      <c r="K1387" s="21">
        <v>432975</v>
      </c>
      <c r="L1387" s="21">
        <v>0</v>
      </c>
      <c r="M1387" s="21">
        <v>0</v>
      </c>
      <c r="N1387" s="21">
        <v>0</v>
      </c>
      <c r="O1387" s="21">
        <v>0</v>
      </c>
      <c r="P1387" s="22" t="e">
        <f>VLOOKUP(Tabela1[[#This Row],[cdsubacao]],LDO!$B$2:$D$115,3,0)</f>
        <v>#N/A</v>
      </c>
      <c r="Q1387" s="22" t="str">
        <f>CONCATENATE(Tabela1[[#This Row],[cdunidadegestora]]," - ",Tabela1[[#This Row],[nmunidadegestora]])</f>
        <v>410051 - Agência de Desenvolvimento Regional de Blumenau</v>
      </c>
      <c r="R1387" s="22" t="str">
        <f>CONCATENATE(Tabela1[[#This Row],[cdfuncao]]," - ",Tabela1[[#This Row],[nmfuncao]])</f>
        <v>12 - Educação</v>
      </c>
      <c r="S1387" s="23" t="e">
        <f>VLOOKUP(Tabela1[[#This Row],[cdsubacao]],LDO!$B$2:$E$115,4,0)</f>
        <v>#N/A</v>
      </c>
      <c r="T1387" s="23" t="str">
        <f>CONCATENATE(Tabela1[[#This Row],[cdprograma]]," - ",Tabela1[[#This Row],[nmprograma]])</f>
        <v>625 - Valorização dos Profissionais da Educação</v>
      </c>
    </row>
    <row r="1388" spans="1:20" x14ac:dyDescent="0.25">
      <c r="A1388">
        <v>530001</v>
      </c>
      <c r="B1388" t="s">
        <v>178</v>
      </c>
      <c r="C1388">
        <v>26</v>
      </c>
      <c r="D1388" t="s">
        <v>179</v>
      </c>
      <c r="E1388">
        <v>145</v>
      </c>
      <c r="F1388" t="s">
        <v>381</v>
      </c>
      <c r="G1388">
        <v>14165</v>
      </c>
      <c r="H1388" t="s">
        <v>1256</v>
      </c>
      <c r="I1388">
        <v>44</v>
      </c>
      <c r="J1388" t="s">
        <v>219</v>
      </c>
      <c r="K1388" s="21">
        <v>500000</v>
      </c>
      <c r="L1388" s="21">
        <v>500000</v>
      </c>
      <c r="M1388" s="21">
        <v>0</v>
      </c>
      <c r="N1388" s="21">
        <v>0</v>
      </c>
      <c r="O1388" s="21">
        <v>0</v>
      </c>
      <c r="P1388" s="22" t="e">
        <f>VLOOKUP(Tabela1[[#This Row],[cdsubacao]],LDO!$B$2:$D$115,3,0)</f>
        <v>#N/A</v>
      </c>
      <c r="Q1388" s="22" t="str">
        <f>CONCATENATE(Tabela1[[#This Row],[cdunidadegestora]]," - ",Tabela1[[#This Row],[nmunidadegestora]])</f>
        <v>530001 - Secretaria de Estado da Infraestrutura e Mobilidade</v>
      </c>
      <c r="R1388" s="22" t="str">
        <f>CONCATENATE(Tabela1[[#This Row],[cdfuncao]]," - ",Tabela1[[#This Row],[nmfuncao]])</f>
        <v>26 - Transporte</v>
      </c>
      <c r="S1388" s="23" t="e">
        <f>VLOOKUP(Tabela1[[#This Row],[cdsubacao]],LDO!$B$2:$E$115,4,0)</f>
        <v>#N/A</v>
      </c>
      <c r="T1388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389" spans="1:20" x14ac:dyDescent="0.25">
      <c r="A1389">
        <v>520002</v>
      </c>
      <c r="B1389" t="s">
        <v>171</v>
      </c>
      <c r="C1389">
        <v>4</v>
      </c>
      <c r="D1389" t="s">
        <v>169</v>
      </c>
      <c r="E1389">
        <v>900</v>
      </c>
      <c r="F1389" t="s">
        <v>176</v>
      </c>
      <c r="G1389">
        <v>14094</v>
      </c>
      <c r="H1389" t="s">
        <v>1257</v>
      </c>
      <c r="I1389">
        <v>45</v>
      </c>
      <c r="J1389" t="s">
        <v>400</v>
      </c>
      <c r="K1389" s="21">
        <v>1000</v>
      </c>
      <c r="L1389" s="21">
        <v>124943456.78</v>
      </c>
      <c r="M1389" s="21">
        <v>124942456.79000001</v>
      </c>
      <c r="N1389" s="21">
        <v>124942456.79000001</v>
      </c>
      <c r="O1389" s="21">
        <v>124942456.79000001</v>
      </c>
      <c r="P1389" s="22" t="e">
        <f>VLOOKUP(Tabela1[[#This Row],[cdsubacao]],LDO!$B$2:$D$115,3,0)</f>
        <v>#N/A</v>
      </c>
      <c r="Q1389" s="22" t="str">
        <f>CONCATENATE(Tabela1[[#This Row],[cdunidadegestora]]," - ",Tabela1[[#This Row],[nmunidadegestora]])</f>
        <v>520002 - Encargos Gerais do Estado</v>
      </c>
      <c r="R1389" s="22" t="str">
        <f>CONCATENATE(Tabela1[[#This Row],[cdfuncao]]," - ",Tabela1[[#This Row],[nmfuncao]])</f>
        <v>4 - Administração</v>
      </c>
      <c r="S1389" s="23" t="e">
        <f>VLOOKUP(Tabela1[[#This Row],[cdsubacao]],LDO!$B$2:$E$115,4,0)</f>
        <v>#N/A</v>
      </c>
      <c r="T1389" s="23" t="str">
        <f>CONCATENATE(Tabela1[[#This Row],[cdprograma]]," - ",Tabela1[[#This Row],[nmprograma]])</f>
        <v>900 - Gestão Administrativa - Poder Executivo</v>
      </c>
    </row>
    <row r="1390" spans="1:20" x14ac:dyDescent="0.25">
      <c r="A1390">
        <v>410058</v>
      </c>
      <c r="B1390" t="s">
        <v>243</v>
      </c>
      <c r="C1390">
        <v>10</v>
      </c>
      <c r="D1390" t="s">
        <v>158</v>
      </c>
      <c r="E1390">
        <v>410</v>
      </c>
      <c r="F1390" t="s">
        <v>629</v>
      </c>
      <c r="G1390">
        <v>11254</v>
      </c>
      <c r="H1390" t="s">
        <v>963</v>
      </c>
      <c r="I1390">
        <v>33</v>
      </c>
      <c r="J1390" t="s">
        <v>160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2" t="e">
        <f>VLOOKUP(Tabela1[[#This Row],[cdsubacao]],LDO!$B$2:$D$115,3,0)</f>
        <v>#N/A</v>
      </c>
      <c r="Q1390" s="22" t="str">
        <f>CONCATENATE(Tabela1[[#This Row],[cdunidadegestora]]," - ",Tabela1[[#This Row],[nmunidadegestora]])</f>
        <v>410058 - Agência de Desenvolvimento Regional de Joinville</v>
      </c>
      <c r="R1390" s="22" t="str">
        <f>CONCATENATE(Tabela1[[#This Row],[cdfuncao]]," - ",Tabela1[[#This Row],[nmfuncao]])</f>
        <v>10 - Saúde</v>
      </c>
      <c r="S1390" s="23" t="e">
        <f>VLOOKUP(Tabela1[[#This Row],[cdsubacao]],LDO!$B$2:$E$115,4,0)</f>
        <v>#N/A</v>
      </c>
      <c r="T1390" s="23" t="str">
        <f>CONCATENATE(Tabela1[[#This Row],[cdprograma]]," - ",Tabela1[[#This Row],[nmprograma]])</f>
        <v>410 - Vigilância em Saúde</v>
      </c>
    </row>
    <row r="1391" spans="1:20" x14ac:dyDescent="0.25">
      <c r="A1391">
        <v>410062</v>
      </c>
      <c r="B1391" t="s">
        <v>213</v>
      </c>
      <c r="C1391">
        <v>12</v>
      </c>
      <c r="D1391" t="s">
        <v>188</v>
      </c>
      <c r="E1391">
        <v>610</v>
      </c>
      <c r="F1391" t="s">
        <v>189</v>
      </c>
      <c r="G1391">
        <v>13941</v>
      </c>
      <c r="H1391" t="s">
        <v>1258</v>
      </c>
      <c r="I1391">
        <v>44</v>
      </c>
      <c r="J1391" t="s">
        <v>219</v>
      </c>
      <c r="K1391" s="21">
        <v>53765</v>
      </c>
      <c r="L1391" s="21">
        <v>0</v>
      </c>
      <c r="M1391" s="21">
        <v>0</v>
      </c>
      <c r="N1391" s="21">
        <v>0</v>
      </c>
      <c r="O1391" s="21">
        <v>0</v>
      </c>
      <c r="P1391" s="22" t="e">
        <f>VLOOKUP(Tabela1[[#This Row],[cdsubacao]],LDO!$B$2:$D$115,3,0)</f>
        <v>#N/A</v>
      </c>
      <c r="Q1391" s="22" t="str">
        <f>CONCATENATE(Tabela1[[#This Row],[cdunidadegestora]]," - ",Tabela1[[#This Row],[nmunidadegestora]])</f>
        <v>410062 - Agência de Desenvolvimento Regional de Lages</v>
      </c>
      <c r="R1391" s="22" t="str">
        <f>CONCATENATE(Tabela1[[#This Row],[cdfuncao]]," - ",Tabela1[[#This Row],[nmfuncao]])</f>
        <v>12 - Educação</v>
      </c>
      <c r="S1391" s="23" t="e">
        <f>VLOOKUP(Tabela1[[#This Row],[cdsubacao]],LDO!$B$2:$E$115,4,0)</f>
        <v>#N/A</v>
      </c>
      <c r="T1391" s="23" t="str">
        <f>CONCATENATE(Tabela1[[#This Row],[cdprograma]]," - ",Tabela1[[#This Row],[nmprograma]])</f>
        <v>610 - Educação Básica com Qualidade e Equidade</v>
      </c>
    </row>
    <row r="1392" spans="1:20" x14ac:dyDescent="0.25">
      <c r="A1392">
        <v>160097</v>
      </c>
      <c r="B1392" t="s">
        <v>181</v>
      </c>
      <c r="C1392">
        <v>6</v>
      </c>
      <c r="D1392" t="s">
        <v>182</v>
      </c>
      <c r="E1392">
        <v>708</v>
      </c>
      <c r="F1392" t="s">
        <v>615</v>
      </c>
      <c r="G1392">
        <v>11774</v>
      </c>
      <c r="H1392" t="s">
        <v>616</v>
      </c>
      <c r="I1392">
        <v>33</v>
      </c>
      <c r="J1392" t="s">
        <v>160</v>
      </c>
      <c r="K1392" s="21">
        <v>0</v>
      </c>
      <c r="L1392" s="21">
        <v>36400</v>
      </c>
      <c r="M1392" s="21">
        <v>36400</v>
      </c>
      <c r="N1392" s="21">
        <v>0</v>
      </c>
      <c r="O1392" s="21">
        <v>0</v>
      </c>
      <c r="P1392" s="22" t="e">
        <f>VLOOKUP(Tabela1[[#This Row],[cdsubacao]],LDO!$B$2:$D$115,3,0)</f>
        <v>#N/A</v>
      </c>
      <c r="Q1392" s="22" t="str">
        <f>CONCATENATE(Tabela1[[#This Row],[cdunidadegestora]]," - ",Tabela1[[#This Row],[nmunidadegestora]])</f>
        <v>160097 - Fundo de Melhoria da Polícia Militar</v>
      </c>
      <c r="R1392" s="22" t="str">
        <f>CONCATENATE(Tabela1[[#This Row],[cdfuncao]]," - ",Tabela1[[#This Row],[nmfuncao]])</f>
        <v>6 - Segurança Pública</v>
      </c>
      <c r="S1392" s="23" t="e">
        <f>VLOOKUP(Tabela1[[#This Row],[cdsubacao]],LDO!$B$2:$E$115,4,0)</f>
        <v>#N/A</v>
      </c>
      <c r="T1392" s="23" t="str">
        <f>CONCATENATE(Tabela1[[#This Row],[cdprograma]]," - ",Tabela1[[#This Row],[nmprograma]])</f>
        <v>708 - Valorização do Servidor - Segurança Pública</v>
      </c>
    </row>
    <row r="1393" spans="1:20" x14ac:dyDescent="0.25">
      <c r="A1393">
        <v>230022</v>
      </c>
      <c r="B1393" t="s">
        <v>294</v>
      </c>
      <c r="C1393">
        <v>13</v>
      </c>
      <c r="D1393" t="s">
        <v>295</v>
      </c>
      <c r="E1393">
        <v>660</v>
      </c>
      <c r="F1393" t="s">
        <v>331</v>
      </c>
      <c r="G1393">
        <v>11933</v>
      </c>
      <c r="H1393" t="s">
        <v>794</v>
      </c>
      <c r="I1393">
        <v>33</v>
      </c>
      <c r="J1393" t="s">
        <v>160</v>
      </c>
      <c r="K1393" s="21">
        <v>200000</v>
      </c>
      <c r="L1393" s="21">
        <v>0</v>
      </c>
      <c r="M1393" s="21">
        <v>0</v>
      </c>
      <c r="N1393" s="21">
        <v>0</v>
      </c>
      <c r="O1393" s="21">
        <v>0</v>
      </c>
      <c r="P1393" s="22" t="e">
        <f>VLOOKUP(Tabela1[[#This Row],[cdsubacao]],LDO!$B$2:$D$115,3,0)</f>
        <v>#N/A</v>
      </c>
      <c r="Q1393" s="22" t="str">
        <f>CONCATENATE(Tabela1[[#This Row],[cdunidadegestora]]," - ",Tabela1[[#This Row],[nmunidadegestora]])</f>
        <v>230022 - Fundação  Catarinense de Cultura</v>
      </c>
      <c r="R1393" s="22" t="str">
        <f>CONCATENATE(Tabela1[[#This Row],[cdfuncao]]," - ",Tabela1[[#This Row],[nmfuncao]])</f>
        <v>13 - Cultura</v>
      </c>
      <c r="S1393" s="23" t="e">
        <f>VLOOKUP(Tabela1[[#This Row],[cdsubacao]],LDO!$B$2:$E$115,4,0)</f>
        <v>#N/A</v>
      </c>
      <c r="T1393" s="23" t="str">
        <f>CONCATENATE(Tabela1[[#This Row],[cdprograma]]," - ",Tabela1[[#This Row],[nmprograma]])</f>
        <v>660 - 2010, 2011, 2012, 2013, 2014, 2015, 2016, 2017, 2018, 2019: Pró-Cultura; 2020: Arte e Cultura</v>
      </c>
    </row>
    <row r="1394" spans="1:20" x14ac:dyDescent="0.25">
      <c r="A1394">
        <v>270001</v>
      </c>
      <c r="B1394" t="s">
        <v>418</v>
      </c>
      <c r="C1394">
        <v>4</v>
      </c>
      <c r="D1394" t="s">
        <v>169</v>
      </c>
      <c r="E1394">
        <v>850</v>
      </c>
      <c r="F1394" t="s">
        <v>163</v>
      </c>
      <c r="G1394">
        <v>13087</v>
      </c>
      <c r="H1394" t="s">
        <v>1259</v>
      </c>
      <c r="I1394">
        <v>33</v>
      </c>
      <c r="J1394" t="s">
        <v>160</v>
      </c>
      <c r="K1394" s="21">
        <v>100000</v>
      </c>
      <c r="L1394" s="21">
        <v>100000</v>
      </c>
      <c r="M1394" s="21">
        <v>0</v>
      </c>
      <c r="N1394" s="21">
        <v>0</v>
      </c>
      <c r="O1394" s="21">
        <v>0</v>
      </c>
      <c r="P1394" s="22" t="e">
        <f>VLOOKUP(Tabela1[[#This Row],[cdsubacao]],LDO!$B$2:$D$115,3,0)</f>
        <v>#N/A</v>
      </c>
      <c r="Q1394" s="22" t="str">
        <f>CONCATENATE(Tabela1[[#This Row],[cdunidadegestora]]," - ",Tabela1[[#This Row],[nmunidadegestora]])</f>
        <v>270001 - Secretaria de Estado do Desenvolvimento Econômico Sustentável</v>
      </c>
      <c r="R1394" s="22" t="str">
        <f>CONCATENATE(Tabela1[[#This Row],[cdfuncao]]," - ",Tabela1[[#This Row],[nmfuncao]])</f>
        <v>4 - Administração</v>
      </c>
      <c r="S1394" s="23" t="e">
        <f>VLOOKUP(Tabela1[[#This Row],[cdsubacao]],LDO!$B$2:$E$115,4,0)</f>
        <v>#N/A</v>
      </c>
      <c r="T139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95" spans="1:20" x14ac:dyDescent="0.25">
      <c r="A1395">
        <v>450001</v>
      </c>
      <c r="B1395" t="s">
        <v>318</v>
      </c>
      <c r="C1395">
        <v>12</v>
      </c>
      <c r="D1395" t="s">
        <v>188</v>
      </c>
      <c r="E1395">
        <v>610</v>
      </c>
      <c r="F1395" t="s">
        <v>189</v>
      </c>
      <c r="G1395">
        <v>14131</v>
      </c>
      <c r="H1395" t="s">
        <v>1260</v>
      </c>
      <c r="I1395">
        <v>44</v>
      </c>
      <c r="J1395" t="s">
        <v>219</v>
      </c>
      <c r="K1395" s="21">
        <v>110670</v>
      </c>
      <c r="L1395" s="21">
        <v>0</v>
      </c>
      <c r="M1395" s="21">
        <v>0</v>
      </c>
      <c r="N1395" s="21">
        <v>0</v>
      </c>
      <c r="O1395" s="21">
        <v>0</v>
      </c>
      <c r="P1395" s="22" t="e">
        <f>VLOOKUP(Tabela1[[#This Row],[cdsubacao]],LDO!$B$2:$D$115,3,0)</f>
        <v>#N/A</v>
      </c>
      <c r="Q1395" s="22" t="str">
        <f>CONCATENATE(Tabela1[[#This Row],[cdunidadegestora]]," - ",Tabela1[[#This Row],[nmunidadegestora]])</f>
        <v>450001 - Secretaria de Estado da Educação</v>
      </c>
      <c r="R1395" s="22" t="str">
        <f>CONCATENATE(Tabela1[[#This Row],[cdfuncao]]," - ",Tabela1[[#This Row],[nmfuncao]])</f>
        <v>12 - Educação</v>
      </c>
      <c r="S1395" s="23" t="e">
        <f>VLOOKUP(Tabela1[[#This Row],[cdsubacao]],LDO!$B$2:$E$115,4,0)</f>
        <v>#N/A</v>
      </c>
      <c r="T1395" s="23" t="str">
        <f>CONCATENATE(Tabela1[[#This Row],[cdprograma]]," - ",Tabela1[[#This Row],[nmprograma]])</f>
        <v>610 - Educação Básica com Qualidade e Equidade</v>
      </c>
    </row>
    <row r="1396" spans="1:20" x14ac:dyDescent="0.25">
      <c r="A1396">
        <v>470091</v>
      </c>
      <c r="B1396" t="s">
        <v>289</v>
      </c>
      <c r="C1396">
        <v>4</v>
      </c>
      <c r="D1396" t="s">
        <v>169</v>
      </c>
      <c r="E1396">
        <v>900</v>
      </c>
      <c r="F1396" t="s">
        <v>176</v>
      </c>
      <c r="G1396">
        <v>2847</v>
      </c>
      <c r="H1396" t="s">
        <v>1015</v>
      </c>
      <c r="I1396">
        <v>33</v>
      </c>
      <c r="J1396" t="s">
        <v>160</v>
      </c>
      <c r="K1396" s="21">
        <v>0</v>
      </c>
      <c r="L1396" s="21">
        <v>2053120.72</v>
      </c>
      <c r="M1396" s="21">
        <v>2053120.72</v>
      </c>
      <c r="N1396" s="21">
        <v>2053120.72</v>
      </c>
      <c r="O1396" s="21">
        <v>2053120.72</v>
      </c>
      <c r="P1396" s="22" t="e">
        <f>VLOOKUP(Tabela1[[#This Row],[cdsubacao]],LDO!$B$2:$D$115,3,0)</f>
        <v>#N/A</v>
      </c>
      <c r="Q1396" s="22" t="str">
        <f>CONCATENATE(Tabela1[[#This Row],[cdunidadegestora]]," - ",Tabela1[[#This Row],[nmunidadegestora]])</f>
        <v>470091 - Fundo de Materiais, Publicações e Impressos Oficiais</v>
      </c>
      <c r="R1396" s="22" t="str">
        <f>CONCATENATE(Tabela1[[#This Row],[cdfuncao]]," - ",Tabela1[[#This Row],[nmfuncao]])</f>
        <v>4 - Administração</v>
      </c>
      <c r="S1396" s="23" t="e">
        <f>VLOOKUP(Tabela1[[#This Row],[cdsubacao]],LDO!$B$2:$E$115,4,0)</f>
        <v>#N/A</v>
      </c>
      <c r="T1396" s="23" t="str">
        <f>CONCATENATE(Tabela1[[#This Row],[cdprograma]]," - ",Tabela1[[#This Row],[nmprograma]])</f>
        <v>900 - Gestão Administrativa - Poder Executivo</v>
      </c>
    </row>
    <row r="1397" spans="1:20" x14ac:dyDescent="0.25">
      <c r="A1397">
        <v>230022</v>
      </c>
      <c r="B1397" t="s">
        <v>294</v>
      </c>
      <c r="C1397">
        <v>13</v>
      </c>
      <c r="D1397" t="s">
        <v>295</v>
      </c>
      <c r="E1397">
        <v>850</v>
      </c>
      <c r="F1397" t="s">
        <v>163</v>
      </c>
      <c r="G1397">
        <v>650</v>
      </c>
      <c r="H1397" t="s">
        <v>296</v>
      </c>
      <c r="I1397">
        <v>31</v>
      </c>
      <c r="J1397" t="s">
        <v>165</v>
      </c>
      <c r="K1397" s="21">
        <v>13470663</v>
      </c>
      <c r="L1397" s="21">
        <v>13609913.960000001</v>
      </c>
      <c r="M1397" s="21">
        <v>13409414.289999999</v>
      </c>
      <c r="N1397" s="21">
        <v>13409414.289999999</v>
      </c>
      <c r="O1397" s="21">
        <v>13391009.560000001</v>
      </c>
      <c r="P1397" s="22" t="e">
        <f>VLOOKUP(Tabela1[[#This Row],[cdsubacao]],LDO!$B$2:$D$115,3,0)</f>
        <v>#N/A</v>
      </c>
      <c r="Q1397" s="22" t="str">
        <f>CONCATENATE(Tabela1[[#This Row],[cdunidadegestora]]," - ",Tabela1[[#This Row],[nmunidadegestora]])</f>
        <v>230022 - Fundação  Catarinense de Cultura</v>
      </c>
      <c r="R1397" s="22" t="str">
        <f>CONCATENATE(Tabela1[[#This Row],[cdfuncao]]," - ",Tabela1[[#This Row],[nmfuncao]])</f>
        <v>13 - Cultura</v>
      </c>
      <c r="S1397" s="23" t="e">
        <f>VLOOKUP(Tabela1[[#This Row],[cdsubacao]],LDO!$B$2:$E$115,4,0)</f>
        <v>#N/A</v>
      </c>
      <c r="T139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398" spans="1:20" x14ac:dyDescent="0.25">
      <c r="A1398">
        <v>530025</v>
      </c>
      <c r="B1398" t="s">
        <v>238</v>
      </c>
      <c r="C1398">
        <v>6</v>
      </c>
      <c r="D1398" t="s">
        <v>182</v>
      </c>
      <c r="E1398">
        <v>130</v>
      </c>
      <c r="F1398" t="s">
        <v>208</v>
      </c>
      <c r="G1398">
        <v>73</v>
      </c>
      <c r="H1398" t="s">
        <v>665</v>
      </c>
      <c r="I1398">
        <v>33</v>
      </c>
      <c r="J1398" t="s">
        <v>160</v>
      </c>
      <c r="K1398" s="21">
        <v>7500000</v>
      </c>
      <c r="L1398" s="21">
        <v>491625.98</v>
      </c>
      <c r="M1398" s="21">
        <v>488223.06</v>
      </c>
      <c r="N1398" s="21">
        <v>488223.06</v>
      </c>
      <c r="O1398" s="21">
        <v>488223.06</v>
      </c>
      <c r="P1398" s="22" t="e">
        <f>VLOOKUP(Tabela1[[#This Row],[cdsubacao]],LDO!$B$2:$D$115,3,0)</f>
        <v>#N/A</v>
      </c>
      <c r="Q1398" s="22" t="str">
        <f>CONCATENATE(Tabela1[[#This Row],[cdunidadegestora]]," - ",Tabela1[[#This Row],[nmunidadegestora]])</f>
        <v>530025 - Departamento Estadual de Infraestrutura</v>
      </c>
      <c r="R1398" s="22" t="str">
        <f>CONCATENATE(Tabela1[[#This Row],[cdfuncao]]," - ",Tabela1[[#This Row],[nmfuncao]])</f>
        <v>6 - Segurança Pública</v>
      </c>
      <c r="S1398" s="23" t="e">
        <f>VLOOKUP(Tabela1[[#This Row],[cdsubacao]],LDO!$B$2:$E$115,4,0)</f>
        <v>#N/A</v>
      </c>
      <c r="T1398" s="23" t="str">
        <f>CONCATENATE(Tabela1[[#This Row],[cdprograma]]," - ",Tabela1[[#This Row],[nmprograma]])</f>
        <v>130 - Conservação e Segurança Rodoviária</v>
      </c>
    </row>
    <row r="1399" spans="1:20" x14ac:dyDescent="0.25">
      <c r="A1399">
        <v>410051</v>
      </c>
      <c r="B1399" t="s">
        <v>230</v>
      </c>
      <c r="C1399">
        <v>12</v>
      </c>
      <c r="D1399" t="s">
        <v>188</v>
      </c>
      <c r="E1399">
        <v>610</v>
      </c>
      <c r="F1399" t="s">
        <v>189</v>
      </c>
      <c r="G1399">
        <v>13621</v>
      </c>
      <c r="H1399" t="s">
        <v>695</v>
      </c>
      <c r="I1399">
        <v>33</v>
      </c>
      <c r="J1399" t="s">
        <v>160</v>
      </c>
      <c r="K1399" s="21">
        <v>7208505</v>
      </c>
      <c r="L1399" s="21">
        <v>1797508.43</v>
      </c>
      <c r="M1399" s="21">
        <v>1797508.43</v>
      </c>
      <c r="N1399" s="21">
        <v>1797508.43</v>
      </c>
      <c r="O1399" s="21">
        <v>1797508.43</v>
      </c>
      <c r="P1399" s="22" t="e">
        <f>VLOOKUP(Tabela1[[#This Row],[cdsubacao]],LDO!$B$2:$D$115,3,0)</f>
        <v>#N/A</v>
      </c>
      <c r="Q1399" s="22" t="str">
        <f>CONCATENATE(Tabela1[[#This Row],[cdunidadegestora]]," - ",Tabela1[[#This Row],[nmunidadegestora]])</f>
        <v>410051 - Agência de Desenvolvimento Regional de Blumenau</v>
      </c>
      <c r="R1399" s="22" t="str">
        <f>CONCATENATE(Tabela1[[#This Row],[cdfuncao]]," - ",Tabela1[[#This Row],[nmfuncao]])</f>
        <v>12 - Educação</v>
      </c>
      <c r="S1399" s="23" t="e">
        <f>VLOOKUP(Tabela1[[#This Row],[cdsubacao]],LDO!$B$2:$E$115,4,0)</f>
        <v>#N/A</v>
      </c>
      <c r="T1399" s="23" t="str">
        <f>CONCATENATE(Tabela1[[#This Row],[cdprograma]]," - ",Tabela1[[#This Row],[nmprograma]])</f>
        <v>610 - Educação Básica com Qualidade e Equidade</v>
      </c>
    </row>
    <row r="1400" spans="1:20" x14ac:dyDescent="0.25">
      <c r="A1400">
        <v>520030</v>
      </c>
      <c r="B1400" t="s">
        <v>403</v>
      </c>
      <c r="C1400">
        <v>4</v>
      </c>
      <c r="D1400" t="s">
        <v>169</v>
      </c>
      <c r="E1400">
        <v>850</v>
      </c>
      <c r="F1400" t="s">
        <v>163</v>
      </c>
      <c r="G1400">
        <v>11357</v>
      </c>
      <c r="H1400" t="s">
        <v>782</v>
      </c>
      <c r="I1400">
        <v>33</v>
      </c>
      <c r="J1400" t="s">
        <v>160</v>
      </c>
      <c r="K1400" s="21">
        <v>0</v>
      </c>
      <c r="L1400" s="21">
        <v>5979</v>
      </c>
      <c r="M1400" s="21">
        <v>5979</v>
      </c>
      <c r="N1400" s="21">
        <v>5979</v>
      </c>
      <c r="O1400" s="21">
        <v>5979</v>
      </c>
      <c r="P1400" s="22" t="e">
        <f>VLOOKUP(Tabela1[[#This Row],[cdsubacao]],LDO!$B$2:$D$115,3,0)</f>
        <v>#N/A</v>
      </c>
      <c r="Q1400" s="22" t="str">
        <f>CONCATENATE(Tabela1[[#This Row],[cdunidadegestora]]," - ",Tabela1[[#This Row],[nmunidadegestora]])</f>
        <v>520030 - Fundação Escola de Governo - ENA</v>
      </c>
      <c r="R1400" s="22" t="str">
        <f>CONCATENATE(Tabela1[[#This Row],[cdfuncao]]," - ",Tabela1[[#This Row],[nmfuncao]])</f>
        <v>4 - Administração</v>
      </c>
      <c r="S1400" s="23" t="e">
        <f>VLOOKUP(Tabela1[[#This Row],[cdsubacao]],LDO!$B$2:$E$115,4,0)</f>
        <v>#N/A</v>
      </c>
      <c r="T140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01" spans="1:20" x14ac:dyDescent="0.25">
      <c r="A1401">
        <v>260022</v>
      </c>
      <c r="B1401" t="s">
        <v>300</v>
      </c>
      <c r="C1401">
        <v>16</v>
      </c>
      <c r="D1401" t="s">
        <v>301</v>
      </c>
      <c r="E1401">
        <v>900</v>
      </c>
      <c r="F1401" t="s">
        <v>176</v>
      </c>
      <c r="G1401">
        <v>1546</v>
      </c>
      <c r="H1401" t="s">
        <v>1261</v>
      </c>
      <c r="I1401">
        <v>33</v>
      </c>
      <c r="J1401" t="s">
        <v>160</v>
      </c>
      <c r="K1401" s="21">
        <v>450000</v>
      </c>
      <c r="L1401" s="21">
        <v>458000</v>
      </c>
      <c r="M1401" s="21">
        <v>392589.81</v>
      </c>
      <c r="N1401" s="21">
        <v>392254.07</v>
      </c>
      <c r="O1401" s="21">
        <v>392254.07</v>
      </c>
      <c r="P1401" s="22" t="e">
        <f>VLOOKUP(Tabela1[[#This Row],[cdsubacao]],LDO!$B$2:$D$115,3,0)</f>
        <v>#N/A</v>
      </c>
      <c r="Q1401" s="22" t="str">
        <f>CONCATENATE(Tabela1[[#This Row],[cdunidadegestora]]," - ",Tabela1[[#This Row],[nmunidadegestora]])</f>
        <v>260022 - Companhia de Habitação do Estado de Santa Catarina S.A.</v>
      </c>
      <c r="R1401" s="22" t="str">
        <f>CONCATENATE(Tabela1[[#This Row],[cdfuncao]]," - ",Tabela1[[#This Row],[nmfuncao]])</f>
        <v>16 - Habitação</v>
      </c>
      <c r="S1401" s="23" t="e">
        <f>VLOOKUP(Tabela1[[#This Row],[cdsubacao]],LDO!$B$2:$E$115,4,0)</f>
        <v>#N/A</v>
      </c>
      <c r="T1401" s="23" t="str">
        <f>CONCATENATE(Tabela1[[#This Row],[cdprograma]]," - ",Tabela1[[#This Row],[nmprograma]])</f>
        <v>900 - Gestão Administrativa - Poder Executivo</v>
      </c>
    </row>
    <row r="1402" spans="1:20" x14ac:dyDescent="0.25">
      <c r="A1402">
        <v>410002</v>
      </c>
      <c r="B1402" t="s">
        <v>516</v>
      </c>
      <c r="C1402">
        <v>3</v>
      </c>
      <c r="D1402" t="s">
        <v>306</v>
      </c>
      <c r="E1402">
        <v>900</v>
      </c>
      <c r="F1402" t="s">
        <v>176</v>
      </c>
      <c r="G1402">
        <v>8036</v>
      </c>
      <c r="H1402" t="s">
        <v>1262</v>
      </c>
      <c r="I1402">
        <v>33</v>
      </c>
      <c r="J1402" t="s">
        <v>160</v>
      </c>
      <c r="K1402" s="21">
        <v>22898798</v>
      </c>
      <c r="L1402" s="21">
        <v>40787622.729999997</v>
      </c>
      <c r="M1402" s="21">
        <v>38837368.219999999</v>
      </c>
      <c r="N1402" s="21">
        <v>38837368.219999999</v>
      </c>
      <c r="O1402" s="21">
        <v>38837368.219999999</v>
      </c>
      <c r="P1402" s="22" t="e">
        <f>VLOOKUP(Tabela1[[#This Row],[cdsubacao]],LDO!$B$2:$D$115,3,0)</f>
        <v>#N/A</v>
      </c>
      <c r="Q1402" s="22" t="str">
        <f>CONCATENATE(Tabela1[[#This Row],[cdunidadegestora]]," - ",Tabela1[[#This Row],[nmunidadegestora]])</f>
        <v>410002 - Procuradoria Geral do Estado</v>
      </c>
      <c r="R1402" s="22" t="str">
        <f>CONCATENATE(Tabela1[[#This Row],[cdfuncao]]," - ",Tabela1[[#This Row],[nmfuncao]])</f>
        <v>3 - Essencial à Justiça</v>
      </c>
      <c r="S1402" s="23" t="e">
        <f>VLOOKUP(Tabela1[[#This Row],[cdsubacao]],LDO!$B$2:$E$115,4,0)</f>
        <v>#N/A</v>
      </c>
      <c r="T1402" s="23" t="str">
        <f>CONCATENATE(Tabela1[[#This Row],[cdprograma]]," - ",Tabela1[[#This Row],[nmprograma]])</f>
        <v>900 - Gestão Administrativa - Poder Executivo</v>
      </c>
    </row>
    <row r="1403" spans="1:20" x14ac:dyDescent="0.25">
      <c r="A1403">
        <v>270021</v>
      </c>
      <c r="B1403" t="s">
        <v>191</v>
      </c>
      <c r="C1403">
        <v>18</v>
      </c>
      <c r="D1403" t="s">
        <v>192</v>
      </c>
      <c r="E1403">
        <v>340</v>
      </c>
      <c r="F1403" t="s">
        <v>193</v>
      </c>
      <c r="G1403">
        <v>10154</v>
      </c>
      <c r="H1403" t="s">
        <v>194</v>
      </c>
      <c r="I1403">
        <v>44</v>
      </c>
      <c r="J1403" t="s">
        <v>219</v>
      </c>
      <c r="K1403" s="21">
        <v>177914</v>
      </c>
      <c r="L1403" s="21">
        <v>246414</v>
      </c>
      <c r="M1403" s="21">
        <v>32781.82</v>
      </c>
      <c r="N1403" s="21">
        <v>27301.82</v>
      </c>
      <c r="O1403" s="21">
        <v>27301.82</v>
      </c>
      <c r="P1403" s="22" t="e">
        <f>VLOOKUP(Tabela1[[#This Row],[cdsubacao]],LDO!$B$2:$D$115,3,0)</f>
        <v>#N/A</v>
      </c>
      <c r="Q1403" s="22" t="str">
        <f>CONCATENATE(Tabela1[[#This Row],[cdunidadegestora]]," - ",Tabela1[[#This Row],[nmunidadegestora]])</f>
        <v>270021 - Instituto do Meio Ambiente do Estado de Santa Catarina - IMA</v>
      </c>
      <c r="R1403" s="22" t="str">
        <f>CONCATENATE(Tabela1[[#This Row],[cdfuncao]]," - ",Tabela1[[#This Row],[nmfuncao]])</f>
        <v>18 - Gestão Ambiental</v>
      </c>
      <c r="S1403" s="23" t="e">
        <f>VLOOKUP(Tabela1[[#This Row],[cdsubacao]],LDO!$B$2:$E$115,4,0)</f>
        <v>#N/A</v>
      </c>
      <c r="T1403" s="23" t="str">
        <f>CONCATENATE(Tabela1[[#This Row],[cdprograma]]," - ",Tabela1[[#This Row],[nmprograma]])</f>
        <v>340 - Desenvolvimento Ambiental Sustentável</v>
      </c>
    </row>
    <row r="1404" spans="1:20" x14ac:dyDescent="0.25">
      <c r="A1404">
        <v>410045</v>
      </c>
      <c r="B1404" t="s">
        <v>534</v>
      </c>
      <c r="C1404">
        <v>4</v>
      </c>
      <c r="D1404" t="s">
        <v>169</v>
      </c>
      <c r="E1404">
        <v>850</v>
      </c>
      <c r="F1404" t="s">
        <v>163</v>
      </c>
      <c r="G1404">
        <v>13778</v>
      </c>
      <c r="H1404" t="s">
        <v>1263</v>
      </c>
      <c r="I1404">
        <v>33</v>
      </c>
      <c r="J1404" t="s">
        <v>160</v>
      </c>
      <c r="K1404" s="21">
        <v>52000</v>
      </c>
      <c r="L1404" s="21">
        <v>63977.48</v>
      </c>
      <c r="M1404" s="21">
        <v>63977.48</v>
      </c>
      <c r="N1404" s="21">
        <v>63977.48</v>
      </c>
      <c r="O1404" s="21">
        <v>63977.48</v>
      </c>
      <c r="P1404" s="22" t="e">
        <f>VLOOKUP(Tabela1[[#This Row],[cdsubacao]],LDO!$B$2:$D$115,3,0)</f>
        <v>#N/A</v>
      </c>
      <c r="Q1404" s="22" t="str">
        <f>CONCATENATE(Tabela1[[#This Row],[cdunidadegestora]]," - ",Tabela1[[#This Row],[nmunidadegestora]])</f>
        <v>410045 - Agência de Desenvolvimento Regional de Videira</v>
      </c>
      <c r="R1404" s="22" t="str">
        <f>CONCATENATE(Tabela1[[#This Row],[cdfuncao]]," - ",Tabela1[[#This Row],[nmfuncao]])</f>
        <v>4 - Administração</v>
      </c>
      <c r="S1404" s="23" t="e">
        <f>VLOOKUP(Tabela1[[#This Row],[cdsubacao]],LDO!$B$2:$E$115,4,0)</f>
        <v>#N/A</v>
      </c>
      <c r="T140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05" spans="1:20" x14ac:dyDescent="0.25">
      <c r="A1405">
        <v>230021</v>
      </c>
      <c r="B1405" t="s">
        <v>333</v>
      </c>
      <c r="C1405">
        <v>27</v>
      </c>
      <c r="D1405" t="s">
        <v>345</v>
      </c>
      <c r="E1405">
        <v>650</v>
      </c>
      <c r="F1405" t="s">
        <v>422</v>
      </c>
      <c r="G1405">
        <v>11138</v>
      </c>
      <c r="H1405" t="s">
        <v>444</v>
      </c>
      <c r="I1405">
        <v>44</v>
      </c>
      <c r="J1405" t="s">
        <v>219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2" t="e">
        <f>VLOOKUP(Tabela1[[#This Row],[cdsubacao]],LDO!$B$2:$D$115,3,0)</f>
        <v>#N/A</v>
      </c>
      <c r="Q1405" s="22" t="str">
        <f>CONCATENATE(Tabela1[[#This Row],[cdunidadegestora]]," - ",Tabela1[[#This Row],[nmunidadegestora]])</f>
        <v>230021 - Fundação Catarinense de Esporte</v>
      </c>
      <c r="R1405" s="22" t="str">
        <f>CONCATENATE(Tabela1[[#This Row],[cdfuncao]]," - ",Tabela1[[#This Row],[nmfuncao]])</f>
        <v>27 - Desporto e Lazer</v>
      </c>
      <c r="S1405" s="23" t="e">
        <f>VLOOKUP(Tabela1[[#This Row],[cdsubacao]],LDO!$B$2:$E$115,4,0)</f>
        <v>#N/A</v>
      </c>
      <c r="T1405" s="23" t="str">
        <f>CONCATENATE(Tabela1[[#This Row],[cdprograma]]," - ",Tabela1[[#This Row],[nmprograma]])</f>
        <v>650 - Desenvolvimento e Fortalecimento do Esporte e do Lazer</v>
      </c>
    </row>
    <row r="1406" spans="1:20" x14ac:dyDescent="0.25">
      <c r="A1406">
        <v>410011</v>
      </c>
      <c r="B1406" t="s">
        <v>257</v>
      </c>
      <c r="C1406">
        <v>23</v>
      </c>
      <c r="D1406" t="s">
        <v>258</v>
      </c>
      <c r="E1406">
        <v>850</v>
      </c>
      <c r="F1406" t="s">
        <v>163</v>
      </c>
      <c r="G1406">
        <v>896</v>
      </c>
      <c r="H1406" t="s">
        <v>970</v>
      </c>
      <c r="I1406">
        <v>33</v>
      </c>
      <c r="J1406" t="s">
        <v>160</v>
      </c>
      <c r="K1406" s="21">
        <v>0</v>
      </c>
      <c r="L1406" s="21">
        <v>62164.35</v>
      </c>
      <c r="M1406" s="21">
        <v>62164.35</v>
      </c>
      <c r="N1406" s="21">
        <v>62164.35</v>
      </c>
      <c r="O1406" s="21">
        <v>62164.35</v>
      </c>
      <c r="P1406" s="22" t="e">
        <f>VLOOKUP(Tabela1[[#This Row],[cdsubacao]],LDO!$B$2:$D$115,3,0)</f>
        <v>#N/A</v>
      </c>
      <c r="Q1406" s="22" t="str">
        <f>CONCATENATE(Tabela1[[#This Row],[cdunidadegestora]]," - ",Tabela1[[#This Row],[nmunidadegestora]])</f>
        <v>410011 - Agência de Desenvolvimento do Turismo de Santa Catarina</v>
      </c>
      <c r="R1406" s="22" t="str">
        <f>CONCATENATE(Tabela1[[#This Row],[cdfuncao]]," - ",Tabela1[[#This Row],[nmfuncao]])</f>
        <v>23 - Comércio e Serviços</v>
      </c>
      <c r="S1406" s="23" t="e">
        <f>VLOOKUP(Tabela1[[#This Row],[cdsubacao]],LDO!$B$2:$E$115,4,0)</f>
        <v>#N/A</v>
      </c>
      <c r="T140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07" spans="1:20" x14ac:dyDescent="0.25">
      <c r="A1407">
        <v>520030</v>
      </c>
      <c r="B1407" t="s">
        <v>403</v>
      </c>
      <c r="C1407">
        <v>6</v>
      </c>
      <c r="D1407" t="s">
        <v>182</v>
      </c>
      <c r="E1407">
        <v>850</v>
      </c>
      <c r="F1407" t="s">
        <v>163</v>
      </c>
      <c r="G1407">
        <v>12993</v>
      </c>
      <c r="H1407" t="s">
        <v>948</v>
      </c>
      <c r="I1407">
        <v>33</v>
      </c>
      <c r="J1407" t="s">
        <v>160</v>
      </c>
      <c r="K1407" s="21">
        <v>0</v>
      </c>
      <c r="L1407" s="21">
        <v>2400</v>
      </c>
      <c r="M1407" s="21">
        <v>2400</v>
      </c>
      <c r="N1407" s="21">
        <v>2400</v>
      </c>
      <c r="O1407" s="21">
        <v>2400</v>
      </c>
      <c r="P1407" s="22" t="e">
        <f>VLOOKUP(Tabela1[[#This Row],[cdsubacao]],LDO!$B$2:$D$115,3,0)</f>
        <v>#N/A</v>
      </c>
      <c r="Q1407" s="22" t="str">
        <f>CONCATENATE(Tabela1[[#This Row],[cdunidadegestora]]," - ",Tabela1[[#This Row],[nmunidadegestora]])</f>
        <v>520030 - Fundação Escola de Governo - ENA</v>
      </c>
      <c r="R1407" s="22" t="str">
        <f>CONCATENATE(Tabela1[[#This Row],[cdfuncao]]," - ",Tabela1[[#This Row],[nmfuncao]])</f>
        <v>6 - Segurança Pública</v>
      </c>
      <c r="S1407" s="23" t="e">
        <f>VLOOKUP(Tabela1[[#This Row],[cdsubacao]],LDO!$B$2:$E$115,4,0)</f>
        <v>#N/A</v>
      </c>
      <c r="T140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08" spans="1:20" x14ac:dyDescent="0.25">
      <c r="A1408">
        <v>410055</v>
      </c>
      <c r="B1408" t="s">
        <v>447</v>
      </c>
      <c r="C1408">
        <v>12</v>
      </c>
      <c r="D1408" t="s">
        <v>188</v>
      </c>
      <c r="E1408">
        <v>610</v>
      </c>
      <c r="F1408" t="s">
        <v>189</v>
      </c>
      <c r="G1408">
        <v>11490</v>
      </c>
      <c r="H1408" t="s">
        <v>231</v>
      </c>
      <c r="I1408">
        <v>44</v>
      </c>
      <c r="J1408" t="s">
        <v>219</v>
      </c>
      <c r="K1408" s="21">
        <v>0</v>
      </c>
      <c r="L1408" s="21">
        <v>633015.97</v>
      </c>
      <c r="M1408" s="21">
        <v>633015.97</v>
      </c>
      <c r="N1408" s="21">
        <v>633015.97</v>
      </c>
      <c r="O1408" s="21">
        <v>633015.97</v>
      </c>
      <c r="P1408" s="22" t="e">
        <f>VLOOKUP(Tabela1[[#This Row],[cdsubacao]],LDO!$B$2:$D$115,3,0)</f>
        <v>#N/A</v>
      </c>
      <c r="Q1408" s="22" t="str">
        <f>CONCATENATE(Tabela1[[#This Row],[cdunidadegestora]]," - ",Tabela1[[#This Row],[nmunidadegestora]])</f>
        <v>410055 - Agência de Desenvolvimento Regional de Tubarão</v>
      </c>
      <c r="R1408" s="22" t="str">
        <f>CONCATENATE(Tabela1[[#This Row],[cdfuncao]]," - ",Tabela1[[#This Row],[nmfuncao]])</f>
        <v>12 - Educação</v>
      </c>
      <c r="S1408" s="23" t="e">
        <f>VLOOKUP(Tabela1[[#This Row],[cdsubacao]],LDO!$B$2:$E$115,4,0)</f>
        <v>#N/A</v>
      </c>
      <c r="T1408" s="23" t="str">
        <f>CONCATENATE(Tabela1[[#This Row],[cdprograma]]," - ",Tabela1[[#This Row],[nmprograma]])</f>
        <v>610 - Educação Básica com Qualidade e Equidade</v>
      </c>
    </row>
    <row r="1409" spans="1:20" x14ac:dyDescent="0.25">
      <c r="A1409">
        <v>530001</v>
      </c>
      <c r="B1409" t="s">
        <v>178</v>
      </c>
      <c r="C1409">
        <v>26</v>
      </c>
      <c r="D1409" t="s">
        <v>179</v>
      </c>
      <c r="E1409">
        <v>130</v>
      </c>
      <c r="F1409" t="s">
        <v>208</v>
      </c>
      <c r="G1409">
        <v>14450</v>
      </c>
      <c r="H1409" t="s">
        <v>1264</v>
      </c>
      <c r="I1409">
        <v>33</v>
      </c>
      <c r="J1409" t="s">
        <v>160</v>
      </c>
      <c r="K1409" s="21">
        <v>0</v>
      </c>
      <c r="L1409" s="21">
        <v>4096206.09</v>
      </c>
      <c r="M1409" s="21">
        <v>3079854.57</v>
      </c>
      <c r="N1409" s="21">
        <v>2305688.31</v>
      </c>
      <c r="O1409" s="21">
        <v>2305688.31</v>
      </c>
      <c r="P1409" s="22" t="e">
        <f>VLOOKUP(Tabela1[[#This Row],[cdsubacao]],LDO!$B$2:$D$115,3,0)</f>
        <v>#N/A</v>
      </c>
      <c r="Q1409" s="22" t="str">
        <f>CONCATENATE(Tabela1[[#This Row],[cdunidadegestora]]," - ",Tabela1[[#This Row],[nmunidadegestora]])</f>
        <v>530001 - Secretaria de Estado da Infraestrutura e Mobilidade</v>
      </c>
      <c r="R1409" s="22" t="str">
        <f>CONCATENATE(Tabela1[[#This Row],[cdfuncao]]," - ",Tabela1[[#This Row],[nmfuncao]])</f>
        <v>26 - Transporte</v>
      </c>
      <c r="S1409" s="23" t="e">
        <f>VLOOKUP(Tabela1[[#This Row],[cdsubacao]],LDO!$B$2:$E$115,4,0)</f>
        <v>#N/A</v>
      </c>
      <c r="T1409" s="23" t="str">
        <f>CONCATENATE(Tabela1[[#This Row],[cdprograma]]," - ",Tabela1[[#This Row],[nmprograma]])</f>
        <v>130 - Conservação e Segurança Rodoviária</v>
      </c>
    </row>
    <row r="1410" spans="1:20" x14ac:dyDescent="0.25">
      <c r="A1410">
        <v>410041</v>
      </c>
      <c r="B1410" t="s">
        <v>471</v>
      </c>
      <c r="C1410">
        <v>12</v>
      </c>
      <c r="D1410" t="s">
        <v>188</v>
      </c>
      <c r="E1410">
        <v>610</v>
      </c>
      <c r="F1410" t="s">
        <v>189</v>
      </c>
      <c r="G1410">
        <v>13709</v>
      </c>
      <c r="H1410" t="s">
        <v>822</v>
      </c>
      <c r="I1410">
        <v>33</v>
      </c>
      <c r="J1410" t="s">
        <v>160</v>
      </c>
      <c r="K1410" s="21">
        <v>431746</v>
      </c>
      <c r="L1410" s="21">
        <v>4707.95</v>
      </c>
      <c r="M1410" s="21">
        <v>4707.95</v>
      </c>
      <c r="N1410" s="21">
        <v>4707.95</v>
      </c>
      <c r="O1410" s="21">
        <v>4707.95</v>
      </c>
      <c r="P1410" s="22" t="e">
        <f>VLOOKUP(Tabela1[[#This Row],[cdsubacao]],LDO!$B$2:$D$115,3,0)</f>
        <v>#N/A</v>
      </c>
      <c r="Q1410" s="22" t="str">
        <f>CONCATENATE(Tabela1[[#This Row],[cdunidadegestora]]," - ",Tabela1[[#This Row],[nmunidadegestora]])</f>
        <v>410041 - Agência de Desenvolvimento Regional de Xanxerê</v>
      </c>
      <c r="R1410" s="22" t="str">
        <f>CONCATENATE(Tabela1[[#This Row],[cdfuncao]]," - ",Tabela1[[#This Row],[nmfuncao]])</f>
        <v>12 - Educação</v>
      </c>
      <c r="S1410" s="23" t="e">
        <f>VLOOKUP(Tabela1[[#This Row],[cdsubacao]],LDO!$B$2:$E$115,4,0)</f>
        <v>#N/A</v>
      </c>
      <c r="T1410" s="23" t="str">
        <f>CONCATENATE(Tabela1[[#This Row],[cdprograma]]," - ",Tabela1[[#This Row],[nmprograma]])</f>
        <v>610 - Educação Básica com Qualidade e Equidade</v>
      </c>
    </row>
    <row r="1411" spans="1:20" x14ac:dyDescent="0.25">
      <c r="A1411">
        <v>260093</v>
      </c>
      <c r="B1411" t="s">
        <v>453</v>
      </c>
      <c r="C1411">
        <v>8</v>
      </c>
      <c r="D1411" t="s">
        <v>253</v>
      </c>
      <c r="E1411">
        <v>510</v>
      </c>
      <c r="F1411" t="s">
        <v>454</v>
      </c>
      <c r="G1411">
        <v>13084</v>
      </c>
      <c r="H1411" t="s">
        <v>1265</v>
      </c>
      <c r="I1411">
        <v>33</v>
      </c>
      <c r="J1411" t="s">
        <v>160</v>
      </c>
      <c r="K1411" s="21">
        <v>400000</v>
      </c>
      <c r="L1411" s="21">
        <v>462952.56</v>
      </c>
      <c r="M1411" s="21">
        <v>462952.56</v>
      </c>
      <c r="N1411" s="21">
        <v>364768.92</v>
      </c>
      <c r="O1411" s="21">
        <v>364768.92</v>
      </c>
      <c r="P1411" s="22" t="e">
        <f>VLOOKUP(Tabela1[[#This Row],[cdsubacao]],LDO!$B$2:$D$115,3,0)</f>
        <v>#N/A</v>
      </c>
      <c r="Q1411" s="22" t="str">
        <f>CONCATENATE(Tabela1[[#This Row],[cdunidadegestora]]," - ",Tabela1[[#This Row],[nmunidadegestora]])</f>
        <v>260093 - Fundo Estadual de Assistência Social</v>
      </c>
      <c r="R1411" s="22" t="str">
        <f>CONCATENATE(Tabela1[[#This Row],[cdfuncao]]," - ",Tabela1[[#This Row],[nmfuncao]])</f>
        <v>8 - Assistência Social</v>
      </c>
      <c r="S1411" s="23" t="e">
        <f>VLOOKUP(Tabela1[[#This Row],[cdsubacao]],LDO!$B$2:$E$115,4,0)</f>
        <v>#N/A</v>
      </c>
      <c r="T1411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412" spans="1:20" x14ac:dyDescent="0.25">
      <c r="A1412">
        <v>160097</v>
      </c>
      <c r="B1412" t="s">
        <v>181</v>
      </c>
      <c r="C1412">
        <v>26</v>
      </c>
      <c r="D1412" t="s">
        <v>179</v>
      </c>
      <c r="E1412">
        <v>130</v>
      </c>
      <c r="F1412" t="s">
        <v>208</v>
      </c>
      <c r="G1412">
        <v>14455</v>
      </c>
      <c r="H1412" t="s">
        <v>631</v>
      </c>
      <c r="I1412">
        <v>33</v>
      </c>
      <c r="J1412" t="s">
        <v>160</v>
      </c>
      <c r="K1412" s="21">
        <v>0</v>
      </c>
      <c r="L1412" s="21">
        <v>867452.45</v>
      </c>
      <c r="M1412" s="21">
        <v>867452.45</v>
      </c>
      <c r="N1412" s="21">
        <v>502869.78</v>
      </c>
      <c r="O1412" s="21">
        <v>502869.78</v>
      </c>
      <c r="P1412" s="22" t="e">
        <f>VLOOKUP(Tabela1[[#This Row],[cdsubacao]],LDO!$B$2:$D$115,3,0)</f>
        <v>#N/A</v>
      </c>
      <c r="Q1412" s="22" t="str">
        <f>CONCATENATE(Tabela1[[#This Row],[cdunidadegestora]]," - ",Tabela1[[#This Row],[nmunidadegestora]])</f>
        <v>160097 - Fundo de Melhoria da Polícia Militar</v>
      </c>
      <c r="R1412" s="22" t="str">
        <f>CONCATENATE(Tabela1[[#This Row],[cdfuncao]]," - ",Tabela1[[#This Row],[nmfuncao]])</f>
        <v>26 - Transporte</v>
      </c>
      <c r="S1412" s="23" t="e">
        <f>VLOOKUP(Tabela1[[#This Row],[cdsubacao]],LDO!$B$2:$E$115,4,0)</f>
        <v>#N/A</v>
      </c>
      <c r="T1412" s="23" t="str">
        <f>CONCATENATE(Tabela1[[#This Row],[cdprograma]]," - ",Tabela1[[#This Row],[nmprograma]])</f>
        <v>130 - Conservação e Segurança Rodoviária</v>
      </c>
    </row>
    <row r="1413" spans="1:20" x14ac:dyDescent="0.25">
      <c r="A1413">
        <v>450001</v>
      </c>
      <c r="B1413" t="s">
        <v>318</v>
      </c>
      <c r="C1413">
        <v>12</v>
      </c>
      <c r="D1413" t="s">
        <v>188</v>
      </c>
      <c r="E1413">
        <v>900</v>
      </c>
      <c r="F1413" t="s">
        <v>176</v>
      </c>
      <c r="G1413">
        <v>14264</v>
      </c>
      <c r="H1413" t="s">
        <v>1182</v>
      </c>
      <c r="I1413">
        <v>33</v>
      </c>
      <c r="J1413" t="s">
        <v>160</v>
      </c>
      <c r="K1413" s="21">
        <v>0</v>
      </c>
      <c r="L1413" s="21">
        <v>2422129.2599999998</v>
      </c>
      <c r="M1413" s="21">
        <v>63944.14</v>
      </c>
      <c r="N1413" s="21">
        <v>63944.14</v>
      </c>
      <c r="O1413" s="21">
        <v>63944.14</v>
      </c>
      <c r="P1413" s="22" t="e">
        <f>VLOOKUP(Tabela1[[#This Row],[cdsubacao]],LDO!$B$2:$D$115,3,0)</f>
        <v>#N/A</v>
      </c>
      <c r="Q1413" s="22" t="str">
        <f>CONCATENATE(Tabela1[[#This Row],[cdunidadegestora]]," - ",Tabela1[[#This Row],[nmunidadegestora]])</f>
        <v>450001 - Secretaria de Estado da Educação</v>
      </c>
      <c r="R1413" s="22" t="str">
        <f>CONCATENATE(Tabela1[[#This Row],[cdfuncao]]," - ",Tabela1[[#This Row],[nmfuncao]])</f>
        <v>12 - Educação</v>
      </c>
      <c r="S1413" s="23" t="e">
        <f>VLOOKUP(Tabela1[[#This Row],[cdsubacao]],LDO!$B$2:$E$115,4,0)</f>
        <v>#N/A</v>
      </c>
      <c r="T1413" s="23" t="str">
        <f>CONCATENATE(Tabela1[[#This Row],[cdprograma]]," - ",Tabela1[[#This Row],[nmprograma]])</f>
        <v>900 - Gestão Administrativa - Poder Executivo</v>
      </c>
    </row>
    <row r="1414" spans="1:20" x14ac:dyDescent="0.25">
      <c r="A1414">
        <v>410039</v>
      </c>
      <c r="B1414" t="s">
        <v>498</v>
      </c>
      <c r="C1414">
        <v>12</v>
      </c>
      <c r="D1414" t="s">
        <v>188</v>
      </c>
      <c r="E1414">
        <v>610</v>
      </c>
      <c r="F1414" t="s">
        <v>189</v>
      </c>
      <c r="G1414">
        <v>13658</v>
      </c>
      <c r="H1414" t="s">
        <v>1190</v>
      </c>
      <c r="I1414">
        <v>33</v>
      </c>
      <c r="J1414" t="s">
        <v>160</v>
      </c>
      <c r="K1414" s="21">
        <v>1201374</v>
      </c>
      <c r="L1414" s="21">
        <v>112232.01</v>
      </c>
      <c r="M1414" s="21">
        <v>112232.01</v>
      </c>
      <c r="N1414" s="21">
        <v>112232.01</v>
      </c>
      <c r="O1414" s="21">
        <v>112232.01</v>
      </c>
      <c r="P1414" s="22" t="e">
        <f>VLOOKUP(Tabela1[[#This Row],[cdsubacao]],LDO!$B$2:$D$115,3,0)</f>
        <v>#N/A</v>
      </c>
      <c r="Q1414" s="22" t="str">
        <f>CONCATENATE(Tabela1[[#This Row],[cdunidadegestora]]," - ",Tabela1[[#This Row],[nmunidadegestora]])</f>
        <v>410039 - Agência de Desenvolvimento Regional de São Lourenço do Oeste</v>
      </c>
      <c r="R1414" s="22" t="str">
        <f>CONCATENATE(Tabela1[[#This Row],[cdfuncao]]," - ",Tabela1[[#This Row],[nmfuncao]])</f>
        <v>12 - Educação</v>
      </c>
      <c r="S1414" s="23" t="e">
        <f>VLOOKUP(Tabela1[[#This Row],[cdsubacao]],LDO!$B$2:$E$115,4,0)</f>
        <v>#N/A</v>
      </c>
      <c r="T1414" s="23" t="str">
        <f>CONCATENATE(Tabela1[[#This Row],[cdprograma]]," - ",Tabela1[[#This Row],[nmprograma]])</f>
        <v>610 - Educação Básica com Qualidade e Equidade</v>
      </c>
    </row>
    <row r="1415" spans="1:20" x14ac:dyDescent="0.25">
      <c r="A1415">
        <v>530025</v>
      </c>
      <c r="B1415" t="s">
        <v>238</v>
      </c>
      <c r="C1415">
        <v>26</v>
      </c>
      <c r="D1415" t="s">
        <v>179</v>
      </c>
      <c r="E1415">
        <v>130</v>
      </c>
      <c r="F1415" t="s">
        <v>208</v>
      </c>
      <c r="G1415">
        <v>122</v>
      </c>
      <c r="H1415" t="s">
        <v>406</v>
      </c>
      <c r="I1415">
        <v>33</v>
      </c>
      <c r="J1415" t="s">
        <v>160</v>
      </c>
      <c r="K1415" s="21">
        <v>4255804</v>
      </c>
      <c r="L1415" s="21">
        <v>620082.72</v>
      </c>
      <c r="M1415" s="21">
        <v>620009.22</v>
      </c>
      <c r="N1415" s="21">
        <v>620009.22</v>
      </c>
      <c r="O1415" s="21">
        <v>620009.22</v>
      </c>
      <c r="P1415" s="22" t="e">
        <f>VLOOKUP(Tabela1[[#This Row],[cdsubacao]],LDO!$B$2:$D$115,3,0)</f>
        <v>#N/A</v>
      </c>
      <c r="Q1415" s="22" t="str">
        <f>CONCATENATE(Tabela1[[#This Row],[cdunidadegestora]]," - ",Tabela1[[#This Row],[nmunidadegestora]])</f>
        <v>530025 - Departamento Estadual de Infraestrutura</v>
      </c>
      <c r="R1415" s="22" t="str">
        <f>CONCATENATE(Tabela1[[#This Row],[cdfuncao]]," - ",Tabela1[[#This Row],[nmfuncao]])</f>
        <v>26 - Transporte</v>
      </c>
      <c r="S1415" s="23" t="e">
        <f>VLOOKUP(Tabela1[[#This Row],[cdsubacao]],LDO!$B$2:$E$115,4,0)</f>
        <v>#N/A</v>
      </c>
      <c r="T1415" s="23" t="str">
        <f>CONCATENATE(Tabela1[[#This Row],[cdprograma]]," - ",Tabela1[[#This Row],[nmprograma]])</f>
        <v>130 - Conservação e Segurança Rodoviária</v>
      </c>
    </row>
    <row r="1416" spans="1:20" x14ac:dyDescent="0.25">
      <c r="A1416">
        <v>410062</v>
      </c>
      <c r="B1416" t="s">
        <v>213</v>
      </c>
      <c r="C1416">
        <v>4</v>
      </c>
      <c r="D1416" t="s">
        <v>169</v>
      </c>
      <c r="E1416">
        <v>900</v>
      </c>
      <c r="F1416" t="s">
        <v>176</v>
      </c>
      <c r="G1416">
        <v>13936</v>
      </c>
      <c r="H1416" t="s">
        <v>557</v>
      </c>
      <c r="I1416">
        <v>33</v>
      </c>
      <c r="J1416" t="s">
        <v>160</v>
      </c>
      <c r="K1416" s="21">
        <v>35000</v>
      </c>
      <c r="L1416" s="21">
        <v>0</v>
      </c>
      <c r="M1416" s="21">
        <v>0</v>
      </c>
      <c r="N1416" s="21">
        <v>0</v>
      </c>
      <c r="O1416" s="21">
        <v>0</v>
      </c>
      <c r="P1416" s="22" t="e">
        <f>VLOOKUP(Tabela1[[#This Row],[cdsubacao]],LDO!$B$2:$D$115,3,0)</f>
        <v>#N/A</v>
      </c>
      <c r="Q1416" s="22" t="str">
        <f>CONCATENATE(Tabela1[[#This Row],[cdunidadegestora]]," - ",Tabela1[[#This Row],[nmunidadegestora]])</f>
        <v>410062 - Agência de Desenvolvimento Regional de Lages</v>
      </c>
      <c r="R1416" s="22" t="str">
        <f>CONCATENATE(Tabela1[[#This Row],[cdfuncao]]," - ",Tabela1[[#This Row],[nmfuncao]])</f>
        <v>4 - Administração</v>
      </c>
      <c r="S1416" s="23" t="e">
        <f>VLOOKUP(Tabela1[[#This Row],[cdsubacao]],LDO!$B$2:$E$115,4,0)</f>
        <v>#N/A</v>
      </c>
      <c r="T1416" s="23" t="str">
        <f>CONCATENATE(Tabela1[[#This Row],[cdprograma]]," - ",Tabela1[[#This Row],[nmprograma]])</f>
        <v>900 - Gestão Administrativa - Poder Executivo</v>
      </c>
    </row>
    <row r="1417" spans="1:20" x14ac:dyDescent="0.25">
      <c r="A1417">
        <v>410041</v>
      </c>
      <c r="B1417" t="s">
        <v>471</v>
      </c>
      <c r="C1417">
        <v>10</v>
      </c>
      <c r="D1417" t="s">
        <v>158</v>
      </c>
      <c r="E1417">
        <v>400</v>
      </c>
      <c r="F1417" t="s">
        <v>166</v>
      </c>
      <c r="G1417">
        <v>11481</v>
      </c>
      <c r="H1417" t="s">
        <v>186</v>
      </c>
      <c r="I1417">
        <v>33</v>
      </c>
      <c r="J1417" t="s">
        <v>160</v>
      </c>
      <c r="K1417" s="21">
        <v>0</v>
      </c>
      <c r="L1417" s="21">
        <v>34639.71</v>
      </c>
      <c r="M1417" s="21">
        <v>34639.71</v>
      </c>
      <c r="N1417" s="21">
        <v>34639.71</v>
      </c>
      <c r="O1417" s="21">
        <v>34639.71</v>
      </c>
      <c r="P1417" s="22" t="e">
        <f>VLOOKUP(Tabela1[[#This Row],[cdsubacao]],LDO!$B$2:$D$115,3,0)</f>
        <v>#N/A</v>
      </c>
      <c r="Q1417" s="22" t="str">
        <f>CONCATENATE(Tabela1[[#This Row],[cdunidadegestora]]," - ",Tabela1[[#This Row],[nmunidadegestora]])</f>
        <v>410041 - Agência de Desenvolvimento Regional de Xanxerê</v>
      </c>
      <c r="R1417" s="22" t="str">
        <f>CONCATENATE(Tabela1[[#This Row],[cdfuncao]]," - ",Tabela1[[#This Row],[nmfuncao]])</f>
        <v>10 - Saúde</v>
      </c>
      <c r="S1417" s="23" t="e">
        <f>VLOOKUP(Tabela1[[#This Row],[cdsubacao]],LDO!$B$2:$E$115,4,0)</f>
        <v>#N/A</v>
      </c>
      <c r="T1417" s="23" t="str">
        <f>CONCATENATE(Tabela1[[#This Row],[cdprograma]]," - ",Tabela1[[#This Row],[nmprograma]])</f>
        <v>400 - Gestão do SUS</v>
      </c>
    </row>
    <row r="1418" spans="1:20" x14ac:dyDescent="0.25">
      <c r="A1418">
        <v>410057</v>
      </c>
      <c r="B1418" t="s">
        <v>249</v>
      </c>
      <c r="C1418">
        <v>12</v>
      </c>
      <c r="D1418" t="s">
        <v>188</v>
      </c>
      <c r="E1418">
        <v>625</v>
      </c>
      <c r="F1418" t="s">
        <v>196</v>
      </c>
      <c r="G1418">
        <v>13870</v>
      </c>
      <c r="H1418" t="s">
        <v>309</v>
      </c>
      <c r="I1418">
        <v>33</v>
      </c>
      <c r="J1418" t="s">
        <v>160</v>
      </c>
      <c r="K1418" s="21">
        <v>153468</v>
      </c>
      <c r="L1418" s="21">
        <v>56790.48</v>
      </c>
      <c r="M1418" s="21">
        <v>56790.48</v>
      </c>
      <c r="N1418" s="21">
        <v>56790.48</v>
      </c>
      <c r="O1418" s="21">
        <v>56790.48</v>
      </c>
      <c r="P1418" s="22" t="e">
        <f>VLOOKUP(Tabela1[[#This Row],[cdsubacao]],LDO!$B$2:$D$115,3,0)</f>
        <v>#N/A</v>
      </c>
      <c r="Q1418" s="22" t="str">
        <f>CONCATENATE(Tabela1[[#This Row],[cdunidadegestora]]," - ",Tabela1[[#This Row],[nmunidadegestora]])</f>
        <v>410057 - Agência de Desenvolvimento Regional de Araranguá</v>
      </c>
      <c r="R1418" s="22" t="str">
        <f>CONCATENATE(Tabela1[[#This Row],[cdfuncao]]," - ",Tabela1[[#This Row],[nmfuncao]])</f>
        <v>12 - Educação</v>
      </c>
      <c r="S1418" s="23" t="e">
        <f>VLOOKUP(Tabela1[[#This Row],[cdsubacao]],LDO!$B$2:$E$115,4,0)</f>
        <v>#N/A</v>
      </c>
      <c r="T1418" s="23" t="str">
        <f>CONCATENATE(Tabela1[[#This Row],[cdprograma]]," - ",Tabela1[[#This Row],[nmprograma]])</f>
        <v>625 - Valorização dos Profissionais da Educação</v>
      </c>
    </row>
    <row r="1419" spans="1:20" x14ac:dyDescent="0.25">
      <c r="A1419">
        <v>410041</v>
      </c>
      <c r="B1419" t="s">
        <v>471</v>
      </c>
      <c r="C1419">
        <v>12</v>
      </c>
      <c r="D1419" t="s">
        <v>188</v>
      </c>
      <c r="E1419">
        <v>626</v>
      </c>
      <c r="F1419" t="s">
        <v>816</v>
      </c>
      <c r="G1419">
        <v>12658</v>
      </c>
      <c r="H1419" t="s">
        <v>817</v>
      </c>
      <c r="I1419">
        <v>33</v>
      </c>
      <c r="J1419" t="s">
        <v>160</v>
      </c>
      <c r="K1419" s="21">
        <v>0</v>
      </c>
      <c r="L1419" s="21">
        <v>7965.4</v>
      </c>
      <c r="M1419" s="21">
        <v>7965.4</v>
      </c>
      <c r="N1419" s="21">
        <v>7965.4</v>
      </c>
      <c r="O1419" s="21">
        <v>7965.4</v>
      </c>
      <c r="P1419" s="22" t="e">
        <f>VLOOKUP(Tabela1[[#This Row],[cdsubacao]],LDO!$B$2:$D$115,3,0)</f>
        <v>#N/A</v>
      </c>
      <c r="Q1419" s="22" t="str">
        <f>CONCATENATE(Tabela1[[#This Row],[cdunidadegestora]]," - ",Tabela1[[#This Row],[nmunidadegestora]])</f>
        <v>410041 - Agência de Desenvolvimento Regional de Xanxerê</v>
      </c>
      <c r="R1419" s="22" t="str">
        <f>CONCATENATE(Tabela1[[#This Row],[cdfuncao]]," - ",Tabela1[[#This Row],[nmfuncao]])</f>
        <v>12 - Educação</v>
      </c>
      <c r="S1419" s="23" t="e">
        <f>VLOOKUP(Tabela1[[#This Row],[cdsubacao]],LDO!$B$2:$E$115,4,0)</f>
        <v>#N/A</v>
      </c>
      <c r="T1419" s="23" t="str">
        <f>CONCATENATE(Tabela1[[#This Row],[cdprograma]]," - ",Tabela1[[#This Row],[nmprograma]])</f>
        <v>626 - Redução das Desigualdades e Valorização da Diversidade</v>
      </c>
    </row>
    <row r="1420" spans="1:20" x14ac:dyDescent="0.25">
      <c r="A1420">
        <v>480091</v>
      </c>
      <c r="B1420" t="s">
        <v>157</v>
      </c>
      <c r="C1420">
        <v>10</v>
      </c>
      <c r="D1420" t="s">
        <v>158</v>
      </c>
      <c r="E1420">
        <v>400</v>
      </c>
      <c r="F1420" t="s">
        <v>166</v>
      </c>
      <c r="G1420">
        <v>14232</v>
      </c>
      <c r="H1420" t="s">
        <v>438</v>
      </c>
      <c r="I1420">
        <v>33</v>
      </c>
      <c r="J1420" t="s">
        <v>160</v>
      </c>
      <c r="K1420" s="21">
        <v>400000</v>
      </c>
      <c r="L1420" s="21">
        <v>400000</v>
      </c>
      <c r="M1420" s="21">
        <v>0</v>
      </c>
      <c r="N1420" s="21">
        <v>0</v>
      </c>
      <c r="O1420" s="21">
        <v>0</v>
      </c>
      <c r="P1420" s="22" t="e">
        <f>VLOOKUP(Tabela1[[#This Row],[cdsubacao]],LDO!$B$2:$D$115,3,0)</f>
        <v>#N/A</v>
      </c>
      <c r="Q1420" s="22" t="str">
        <f>CONCATENATE(Tabela1[[#This Row],[cdunidadegestora]]," - ",Tabela1[[#This Row],[nmunidadegestora]])</f>
        <v>480091 - Fundo Estadual de Saúde</v>
      </c>
      <c r="R1420" s="22" t="str">
        <f>CONCATENATE(Tabela1[[#This Row],[cdfuncao]]," - ",Tabela1[[#This Row],[nmfuncao]])</f>
        <v>10 - Saúde</v>
      </c>
      <c r="S1420" s="23" t="e">
        <f>VLOOKUP(Tabela1[[#This Row],[cdsubacao]],LDO!$B$2:$E$115,4,0)</f>
        <v>#N/A</v>
      </c>
      <c r="T1420" s="23" t="str">
        <f>CONCATENATE(Tabela1[[#This Row],[cdprograma]]," - ",Tabela1[[#This Row],[nmprograma]])</f>
        <v>400 - Gestão do SUS</v>
      </c>
    </row>
    <row r="1421" spans="1:20" x14ac:dyDescent="0.25">
      <c r="A1421">
        <v>540096</v>
      </c>
      <c r="B1421" t="s">
        <v>235</v>
      </c>
      <c r="C1421">
        <v>14</v>
      </c>
      <c r="D1421" t="s">
        <v>216</v>
      </c>
      <c r="E1421">
        <v>750</v>
      </c>
      <c r="F1421" t="s">
        <v>417</v>
      </c>
      <c r="G1421">
        <v>10924</v>
      </c>
      <c r="H1421" t="s">
        <v>1433</v>
      </c>
      <c r="I1421">
        <v>33</v>
      </c>
      <c r="J1421" t="s">
        <v>160</v>
      </c>
      <c r="K1421" s="21">
        <v>269414</v>
      </c>
      <c r="L1421" s="21">
        <v>1400256.61</v>
      </c>
      <c r="M1421" s="21">
        <v>1037262.42</v>
      </c>
      <c r="N1421" s="21">
        <v>845619.42</v>
      </c>
      <c r="O1421" s="21">
        <v>840619.42</v>
      </c>
      <c r="P1421" s="22" t="str">
        <f>VLOOKUP(Tabela1[[#This Row],[cdsubacao]],LDO!$B$2:$D$115,3,0)</f>
        <v>LDO</v>
      </c>
      <c r="Q1421" s="22" t="str">
        <f>CONCATENATE(Tabela1[[#This Row],[cdunidadegestora]]," - ",Tabela1[[#This Row],[nmunidadegestora]])</f>
        <v>540096 - Fundo Penitenciário do Estado de Santa Catarina - FUPESC</v>
      </c>
      <c r="R1421" s="22" t="str">
        <f>CONCATENATE(Tabela1[[#This Row],[cdfuncao]]," - ",Tabela1[[#This Row],[nmfuncao]])</f>
        <v>14 - Direitos da Cidadania</v>
      </c>
      <c r="S1421" s="23" t="str">
        <f>VLOOKUP(Tabela1[[#This Row],[cdsubacao]],LDO!$B$2:$E$115,4,0)</f>
        <v>10924 - Construção reforma e ampliação de unidades d o sistema prisional e socioeducativo (penitenciária de Tijucas)</v>
      </c>
      <c r="T1421" s="23" t="str">
        <f>CONCATENATE(Tabela1[[#This Row],[cdprograma]]," - ",Tabela1[[#This Row],[nmprograma]])</f>
        <v>750 - Expansão e Modernização do Sistema Prisional e Socioeducativo</v>
      </c>
    </row>
    <row r="1422" spans="1:20" x14ac:dyDescent="0.25">
      <c r="A1422">
        <v>180021</v>
      </c>
      <c r="B1422" t="s">
        <v>200</v>
      </c>
      <c r="C1422">
        <v>4</v>
      </c>
      <c r="D1422" t="s">
        <v>169</v>
      </c>
      <c r="E1422">
        <v>900</v>
      </c>
      <c r="F1422" t="s">
        <v>176</v>
      </c>
      <c r="G1422">
        <v>12998</v>
      </c>
      <c r="H1422" t="s">
        <v>1266</v>
      </c>
      <c r="I1422">
        <v>33</v>
      </c>
      <c r="J1422" t="s">
        <v>160</v>
      </c>
      <c r="K1422" s="21">
        <v>79395</v>
      </c>
      <c r="L1422" s="21">
        <v>79395</v>
      </c>
      <c r="M1422" s="21">
        <v>17375.53</v>
      </c>
      <c r="N1422" s="21">
        <v>14474.31</v>
      </c>
      <c r="O1422" s="21">
        <v>14474.31</v>
      </c>
      <c r="P1422" s="22" t="e">
        <f>VLOOKUP(Tabela1[[#This Row],[cdsubacao]],LDO!$B$2:$D$115,3,0)</f>
        <v>#N/A</v>
      </c>
      <c r="Q1422" s="22" t="str">
        <f>CONCATENATE(Tabela1[[#This Row],[cdunidadegestora]]," - ",Tabela1[[#This Row],[nmunidadegestora]])</f>
        <v>180021 - Superintendencia de Desenvolvimento da Região Metropolitana da Gde Florianópolis - SUDERF</v>
      </c>
      <c r="R1422" s="22" t="str">
        <f>CONCATENATE(Tabela1[[#This Row],[cdfuncao]]," - ",Tabela1[[#This Row],[nmfuncao]])</f>
        <v>4 - Administração</v>
      </c>
      <c r="S1422" s="23" t="e">
        <f>VLOOKUP(Tabela1[[#This Row],[cdsubacao]],LDO!$B$2:$E$115,4,0)</f>
        <v>#N/A</v>
      </c>
      <c r="T1422" s="23" t="str">
        <f>CONCATENATE(Tabela1[[#This Row],[cdprograma]]," - ",Tabela1[[#This Row],[nmprograma]])</f>
        <v>900 - Gestão Administrativa - Poder Executivo</v>
      </c>
    </row>
    <row r="1423" spans="1:20" x14ac:dyDescent="0.25">
      <c r="A1423">
        <v>160091</v>
      </c>
      <c r="B1423" t="s">
        <v>442</v>
      </c>
      <c r="C1423">
        <v>6</v>
      </c>
      <c r="D1423" t="s">
        <v>182</v>
      </c>
      <c r="E1423">
        <v>707</v>
      </c>
      <c r="F1423" t="s">
        <v>336</v>
      </c>
      <c r="G1423">
        <v>13160</v>
      </c>
      <c r="H1423" t="s">
        <v>1267</v>
      </c>
      <c r="I1423">
        <v>44</v>
      </c>
      <c r="J1423" t="s">
        <v>219</v>
      </c>
      <c r="K1423" s="21">
        <v>9254500</v>
      </c>
      <c r="L1423" s="21">
        <v>6191782.54</v>
      </c>
      <c r="M1423" s="21">
        <v>0</v>
      </c>
      <c r="N1423" s="21">
        <v>0</v>
      </c>
      <c r="O1423" s="21">
        <v>0</v>
      </c>
      <c r="P1423" s="22" t="e">
        <f>VLOOKUP(Tabela1[[#This Row],[cdsubacao]],LDO!$B$2:$D$115,3,0)</f>
        <v>#N/A</v>
      </c>
      <c r="Q1423" s="22" t="str">
        <f>CONCATENATE(Tabela1[[#This Row],[cdunidadegestora]]," - ",Tabela1[[#This Row],[nmunidadegestora]])</f>
        <v>160091 - Fundo para Melhoria da Segurança Pública</v>
      </c>
      <c r="R1423" s="22" t="str">
        <f>CONCATENATE(Tabela1[[#This Row],[cdfuncao]]," - ",Tabela1[[#This Row],[nmfuncao]])</f>
        <v>6 - Segurança Pública</v>
      </c>
      <c r="S1423" s="23" t="e">
        <f>VLOOKUP(Tabela1[[#This Row],[cdsubacao]],LDO!$B$2:$E$115,4,0)</f>
        <v>#N/A</v>
      </c>
      <c r="T1423" s="23" t="str">
        <f>CONCATENATE(Tabela1[[#This Row],[cdprograma]]," - ",Tabela1[[#This Row],[nmprograma]])</f>
        <v>707 - Suporte Institucional Integrado</v>
      </c>
    </row>
    <row r="1424" spans="1:20" x14ac:dyDescent="0.25">
      <c r="A1424">
        <v>410001</v>
      </c>
      <c r="B1424" t="s">
        <v>175</v>
      </c>
      <c r="C1424">
        <v>4</v>
      </c>
      <c r="D1424" t="s">
        <v>169</v>
      </c>
      <c r="E1424">
        <v>850</v>
      </c>
      <c r="F1424" t="s">
        <v>163</v>
      </c>
      <c r="G1424">
        <v>3613</v>
      </c>
      <c r="H1424" t="s">
        <v>1268</v>
      </c>
      <c r="I1424">
        <v>33</v>
      </c>
      <c r="J1424" t="s">
        <v>160</v>
      </c>
      <c r="K1424" s="21">
        <v>24891</v>
      </c>
      <c r="L1424" s="21">
        <v>2253.33</v>
      </c>
      <c r="M1424" s="21">
        <v>2253.33</v>
      </c>
      <c r="N1424" s="21">
        <v>2253.33</v>
      </c>
      <c r="O1424" s="21">
        <v>2253.33</v>
      </c>
      <c r="P1424" s="22" t="e">
        <f>VLOOKUP(Tabela1[[#This Row],[cdsubacao]],LDO!$B$2:$D$115,3,0)</f>
        <v>#N/A</v>
      </c>
      <c r="Q1424" s="22" t="str">
        <f>CONCATENATE(Tabela1[[#This Row],[cdunidadegestora]]," - ",Tabela1[[#This Row],[nmunidadegestora]])</f>
        <v>410001 - Casa Civil</v>
      </c>
      <c r="R1424" s="22" t="str">
        <f>CONCATENATE(Tabela1[[#This Row],[cdfuncao]]," - ",Tabela1[[#This Row],[nmfuncao]])</f>
        <v>4 - Administração</v>
      </c>
      <c r="S1424" s="23" t="e">
        <f>VLOOKUP(Tabela1[[#This Row],[cdsubacao]],LDO!$B$2:$E$115,4,0)</f>
        <v>#N/A</v>
      </c>
      <c r="T142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25" spans="1:20" x14ac:dyDescent="0.25">
      <c r="A1425">
        <v>440001</v>
      </c>
      <c r="B1425" t="s">
        <v>481</v>
      </c>
      <c r="C1425">
        <v>15</v>
      </c>
      <c r="D1425" t="s">
        <v>246</v>
      </c>
      <c r="E1425">
        <v>300</v>
      </c>
      <c r="F1425" t="s">
        <v>247</v>
      </c>
      <c r="G1425">
        <v>11118</v>
      </c>
      <c r="H1425" t="s">
        <v>248</v>
      </c>
      <c r="I1425">
        <v>44</v>
      </c>
      <c r="J1425" t="s">
        <v>219</v>
      </c>
      <c r="K1425" s="21">
        <v>0</v>
      </c>
      <c r="L1425" s="21">
        <v>279971.84999999998</v>
      </c>
      <c r="M1425" s="21">
        <v>279971.84999999998</v>
      </c>
      <c r="N1425" s="21">
        <v>279971.84999999998</v>
      </c>
      <c r="O1425" s="21">
        <v>279971.84999999998</v>
      </c>
      <c r="P1425" s="22" t="e">
        <f>VLOOKUP(Tabela1[[#This Row],[cdsubacao]],LDO!$B$2:$D$115,3,0)</f>
        <v>#N/A</v>
      </c>
      <c r="Q1425" s="22" t="str">
        <f>CONCATENATE(Tabela1[[#This Row],[cdunidadegestora]]," - ",Tabela1[[#This Row],[nmunidadegestora]])</f>
        <v>440001 - Secretaria de Estado da Agricultura, Pesca e Desenvolvimento Rural</v>
      </c>
      <c r="R1425" s="22" t="str">
        <f>CONCATENATE(Tabela1[[#This Row],[cdfuncao]]," - ",Tabela1[[#This Row],[nmfuncao]])</f>
        <v>15 - Urbanismo</v>
      </c>
      <c r="S1425" s="23" t="e">
        <f>VLOOKUP(Tabela1[[#This Row],[cdsubacao]],LDO!$B$2:$E$115,4,0)</f>
        <v>#N/A</v>
      </c>
      <c r="T1425" s="23" t="str">
        <f>CONCATENATE(Tabela1[[#This Row],[cdprograma]]," - ",Tabela1[[#This Row],[nmprograma]])</f>
        <v>300 - Qualidade de Vida no Campo e na Cidade</v>
      </c>
    </row>
    <row r="1426" spans="1:20" x14ac:dyDescent="0.25">
      <c r="A1426">
        <v>450001</v>
      </c>
      <c r="B1426" t="s">
        <v>318</v>
      </c>
      <c r="C1426">
        <v>12</v>
      </c>
      <c r="D1426" t="s">
        <v>188</v>
      </c>
      <c r="E1426">
        <v>625</v>
      </c>
      <c r="F1426" t="s">
        <v>196</v>
      </c>
      <c r="G1426">
        <v>1008</v>
      </c>
      <c r="H1426" t="s">
        <v>931</v>
      </c>
      <c r="I1426">
        <v>33</v>
      </c>
      <c r="J1426" t="s">
        <v>160</v>
      </c>
      <c r="K1426" s="21">
        <v>693530</v>
      </c>
      <c r="L1426" s="21">
        <v>673530</v>
      </c>
      <c r="M1426" s="21">
        <v>386260.53</v>
      </c>
      <c r="N1426" s="21">
        <v>386260.53</v>
      </c>
      <c r="O1426" s="21">
        <v>384839.33</v>
      </c>
      <c r="P1426" s="22" t="e">
        <f>VLOOKUP(Tabela1[[#This Row],[cdsubacao]],LDO!$B$2:$D$115,3,0)</f>
        <v>#N/A</v>
      </c>
      <c r="Q1426" s="22" t="str">
        <f>CONCATENATE(Tabela1[[#This Row],[cdunidadegestora]]," - ",Tabela1[[#This Row],[nmunidadegestora]])</f>
        <v>450001 - Secretaria de Estado da Educação</v>
      </c>
      <c r="R1426" s="22" t="str">
        <f>CONCATENATE(Tabela1[[#This Row],[cdfuncao]]," - ",Tabela1[[#This Row],[nmfuncao]])</f>
        <v>12 - Educação</v>
      </c>
      <c r="S1426" s="23" t="e">
        <f>VLOOKUP(Tabela1[[#This Row],[cdsubacao]],LDO!$B$2:$E$115,4,0)</f>
        <v>#N/A</v>
      </c>
      <c r="T1426" s="23" t="str">
        <f>CONCATENATE(Tabela1[[#This Row],[cdprograma]]," - ",Tabela1[[#This Row],[nmprograma]])</f>
        <v>625 - Valorização dos Profissionais da Educação</v>
      </c>
    </row>
    <row r="1427" spans="1:20" x14ac:dyDescent="0.25">
      <c r="A1427">
        <v>530001</v>
      </c>
      <c r="B1427" t="s">
        <v>178</v>
      </c>
      <c r="C1427">
        <v>26</v>
      </c>
      <c r="D1427" t="s">
        <v>179</v>
      </c>
      <c r="E1427">
        <v>110</v>
      </c>
      <c r="F1427" t="s">
        <v>228</v>
      </c>
      <c r="G1427">
        <v>14440</v>
      </c>
      <c r="H1427" t="s">
        <v>1208</v>
      </c>
      <c r="I1427">
        <v>44</v>
      </c>
      <c r="J1427" t="s">
        <v>219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2" t="e">
        <f>VLOOKUP(Tabela1[[#This Row],[cdsubacao]],LDO!$B$2:$D$115,3,0)</f>
        <v>#N/A</v>
      </c>
      <c r="Q1427" s="22" t="str">
        <f>CONCATENATE(Tabela1[[#This Row],[cdunidadegestora]]," - ",Tabela1[[#This Row],[nmunidadegestora]])</f>
        <v>530001 - Secretaria de Estado da Infraestrutura e Mobilidade</v>
      </c>
      <c r="R1427" s="22" t="str">
        <f>CONCATENATE(Tabela1[[#This Row],[cdfuncao]]," - ",Tabela1[[#This Row],[nmfuncao]])</f>
        <v>26 - Transporte</v>
      </c>
      <c r="S1427" s="23" t="e">
        <f>VLOOKUP(Tabela1[[#This Row],[cdsubacao]],LDO!$B$2:$E$115,4,0)</f>
        <v>#N/A</v>
      </c>
      <c r="T1427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428" spans="1:20" x14ac:dyDescent="0.25">
      <c r="A1428">
        <v>160097</v>
      </c>
      <c r="B1428" t="s">
        <v>181</v>
      </c>
      <c r="C1428">
        <v>10</v>
      </c>
      <c r="D1428" t="s">
        <v>158</v>
      </c>
      <c r="E1428">
        <v>430</v>
      </c>
      <c r="F1428" t="s">
        <v>159</v>
      </c>
      <c r="G1428">
        <v>11293</v>
      </c>
      <c r="H1428" t="s">
        <v>476</v>
      </c>
      <c r="I1428">
        <v>33</v>
      </c>
      <c r="J1428" t="s">
        <v>160</v>
      </c>
      <c r="K1428" s="21">
        <v>0</v>
      </c>
      <c r="L1428" s="21">
        <v>249999.98</v>
      </c>
      <c r="M1428" s="21">
        <v>249999.98</v>
      </c>
      <c r="N1428" s="21">
        <v>58222</v>
      </c>
      <c r="O1428" s="21">
        <v>8733.2999999999993</v>
      </c>
      <c r="P1428" s="22" t="e">
        <f>VLOOKUP(Tabela1[[#This Row],[cdsubacao]],LDO!$B$2:$D$115,3,0)</f>
        <v>#N/A</v>
      </c>
      <c r="Q1428" s="22" t="str">
        <f>CONCATENATE(Tabela1[[#This Row],[cdunidadegestora]]," - ",Tabela1[[#This Row],[nmunidadegestora]])</f>
        <v>160097 - Fundo de Melhoria da Polícia Militar</v>
      </c>
      <c r="R1428" s="22" t="str">
        <f>CONCATENATE(Tabela1[[#This Row],[cdfuncao]]," - ",Tabela1[[#This Row],[nmfuncao]])</f>
        <v>10 - Saúde</v>
      </c>
      <c r="S1428" s="23" t="e">
        <f>VLOOKUP(Tabela1[[#This Row],[cdsubacao]],LDO!$B$2:$E$115,4,0)</f>
        <v>#N/A</v>
      </c>
      <c r="T1428" s="23" t="str">
        <f>CONCATENATE(Tabela1[[#This Row],[cdprograma]]," - ",Tabela1[[#This Row],[nmprograma]])</f>
        <v>430 - Atenção de Média e Alta Complexidade Ambulatorial e Hospitalar</v>
      </c>
    </row>
    <row r="1429" spans="1:20" x14ac:dyDescent="0.25">
      <c r="A1429">
        <v>410056</v>
      </c>
      <c r="B1429" t="s">
        <v>223</v>
      </c>
      <c r="C1429">
        <v>10</v>
      </c>
      <c r="D1429" t="s">
        <v>158</v>
      </c>
      <c r="E1429">
        <v>430</v>
      </c>
      <c r="F1429" t="s">
        <v>159</v>
      </c>
      <c r="G1429">
        <v>5429</v>
      </c>
      <c r="H1429" t="s">
        <v>1095</v>
      </c>
      <c r="I1429">
        <v>33</v>
      </c>
      <c r="J1429" t="s">
        <v>160</v>
      </c>
      <c r="K1429" s="21">
        <v>0</v>
      </c>
      <c r="L1429" s="21">
        <v>3036.28</v>
      </c>
      <c r="M1429" s="21">
        <v>3036.28</v>
      </c>
      <c r="N1429" s="21">
        <v>3036.28</v>
      </c>
      <c r="O1429" s="21">
        <v>3036.28</v>
      </c>
      <c r="P1429" s="22" t="e">
        <f>VLOOKUP(Tabela1[[#This Row],[cdsubacao]],LDO!$B$2:$D$115,3,0)</f>
        <v>#N/A</v>
      </c>
      <c r="Q1429" s="22" t="str">
        <f>CONCATENATE(Tabela1[[#This Row],[cdunidadegestora]]," - ",Tabela1[[#This Row],[nmunidadegestora]])</f>
        <v>410056 - Agência de Desenvolvimento Regional de Criciúma</v>
      </c>
      <c r="R1429" s="22" t="str">
        <f>CONCATENATE(Tabela1[[#This Row],[cdfuncao]]," - ",Tabela1[[#This Row],[nmfuncao]])</f>
        <v>10 - Saúde</v>
      </c>
      <c r="S1429" s="23" t="e">
        <f>VLOOKUP(Tabela1[[#This Row],[cdsubacao]],LDO!$B$2:$E$115,4,0)</f>
        <v>#N/A</v>
      </c>
      <c r="T1429" s="23" t="str">
        <f>CONCATENATE(Tabela1[[#This Row],[cdprograma]]," - ",Tabela1[[#This Row],[nmprograma]])</f>
        <v>430 - Atenção de Média e Alta Complexidade Ambulatorial e Hospitalar</v>
      </c>
    </row>
    <row r="1430" spans="1:20" x14ac:dyDescent="0.25">
      <c r="A1430">
        <v>440091</v>
      </c>
      <c r="B1430" t="s">
        <v>681</v>
      </c>
      <c r="C1430">
        <v>20</v>
      </c>
      <c r="D1430" t="s">
        <v>203</v>
      </c>
      <c r="E1430">
        <v>320</v>
      </c>
      <c r="F1430" t="s">
        <v>221</v>
      </c>
      <c r="G1430">
        <v>11310</v>
      </c>
      <c r="H1430" t="s">
        <v>1269</v>
      </c>
      <c r="I1430">
        <v>45</v>
      </c>
      <c r="J1430" t="s">
        <v>400</v>
      </c>
      <c r="K1430" s="21">
        <v>300000</v>
      </c>
      <c r="L1430" s="21">
        <v>124579</v>
      </c>
      <c r="M1430" s="21">
        <v>79996.600000000006</v>
      </c>
      <c r="N1430" s="21">
        <v>60000</v>
      </c>
      <c r="O1430" s="21">
        <v>60000</v>
      </c>
      <c r="P1430" s="22" t="str">
        <f>VLOOKUP(Tabela1[[#This Row],[cdsubacao]],LDO!$B$2:$D$115,3,0)</f>
        <v>LDO</v>
      </c>
      <c r="Q1430" s="22" t="str">
        <f>CONCATENATE(Tabela1[[#This Row],[cdunidadegestora]]," - ",Tabela1[[#This Row],[nmunidadegestora]])</f>
        <v>440091 - Fundo de Terras do Estado de Santa Catarina</v>
      </c>
      <c r="R1430" s="22" t="str">
        <f>CONCATENATE(Tabela1[[#This Row],[cdfuncao]]," - ",Tabela1[[#This Row],[nmfuncao]])</f>
        <v>20 - Agricultura</v>
      </c>
      <c r="S1430" s="23" t="str">
        <f>VLOOKUP(Tabela1[[#This Row],[cdsubacao]],LDO!$B$2:$E$115,4,0)</f>
        <v>11310 - Infraestrutura básica para produtores rurais - FTE</v>
      </c>
      <c r="T1430" s="23" t="str">
        <f>CONCATENATE(Tabela1[[#This Row],[cdprograma]]," - ",Tabela1[[#This Row],[nmprograma]])</f>
        <v>320 - Agricultura Familiar</v>
      </c>
    </row>
    <row r="1431" spans="1:20" x14ac:dyDescent="0.25">
      <c r="A1431">
        <v>480092</v>
      </c>
      <c r="B1431" t="s">
        <v>1251</v>
      </c>
      <c r="C1431">
        <v>10</v>
      </c>
      <c r="D1431" t="s">
        <v>158</v>
      </c>
      <c r="E1431">
        <v>101</v>
      </c>
      <c r="F1431" t="s">
        <v>254</v>
      </c>
      <c r="G1431">
        <v>12976</v>
      </c>
      <c r="H1431" t="s">
        <v>1270</v>
      </c>
      <c r="I1431">
        <v>44</v>
      </c>
      <c r="J1431" t="s">
        <v>219</v>
      </c>
      <c r="K1431" s="21">
        <v>1000</v>
      </c>
      <c r="L1431" s="21">
        <v>512284.99</v>
      </c>
      <c r="M1431" s="21">
        <v>299821.24</v>
      </c>
      <c r="N1431" s="21">
        <v>299821.24</v>
      </c>
      <c r="O1431" s="21">
        <v>299821.24</v>
      </c>
      <c r="P1431" s="22" t="e">
        <f>VLOOKUP(Tabela1[[#This Row],[cdsubacao]],LDO!$B$2:$D$115,3,0)</f>
        <v>#N/A</v>
      </c>
      <c r="Q1431" s="22" t="str">
        <f>CONCATENATE(Tabela1[[#This Row],[cdunidadegestora]]," - ",Tabela1[[#This Row],[nmunidadegestora]])</f>
        <v>480092 - Fundo Catarinense para o Desenvolvimento da Saúde-INVESTSAÚDE</v>
      </c>
      <c r="R1431" s="22" t="str">
        <f>CONCATENATE(Tabela1[[#This Row],[cdfuncao]]," - ",Tabela1[[#This Row],[nmfuncao]])</f>
        <v>10 - Saúde</v>
      </c>
      <c r="S1431" s="23" t="e">
        <f>VLOOKUP(Tabela1[[#This Row],[cdsubacao]],LDO!$B$2:$E$115,4,0)</f>
        <v>#N/A</v>
      </c>
      <c r="T1431" s="23" t="str">
        <f>CONCATENATE(Tabela1[[#This Row],[cdprograma]]," - ",Tabela1[[#This Row],[nmprograma]])</f>
        <v>101 - Acelera Santa Catarina</v>
      </c>
    </row>
    <row r="1432" spans="1:20" x14ac:dyDescent="0.25">
      <c r="A1432">
        <v>410094</v>
      </c>
      <c r="B1432" t="s">
        <v>245</v>
      </c>
      <c r="C1432">
        <v>27</v>
      </c>
      <c r="D1432" t="s">
        <v>345</v>
      </c>
      <c r="E1432">
        <v>650</v>
      </c>
      <c r="F1432" t="s">
        <v>422</v>
      </c>
      <c r="G1432">
        <v>11130</v>
      </c>
      <c r="H1432" t="s">
        <v>423</v>
      </c>
      <c r="I1432">
        <v>44</v>
      </c>
      <c r="J1432" t="s">
        <v>219</v>
      </c>
      <c r="K1432" s="21">
        <v>6000000</v>
      </c>
      <c r="L1432" s="21">
        <v>0</v>
      </c>
      <c r="M1432" s="21">
        <v>0</v>
      </c>
      <c r="N1432" s="21">
        <v>0</v>
      </c>
      <c r="O1432" s="21">
        <v>0</v>
      </c>
      <c r="P1432" s="22" t="e">
        <f>VLOOKUP(Tabela1[[#This Row],[cdsubacao]],LDO!$B$2:$D$115,3,0)</f>
        <v>#N/A</v>
      </c>
      <c r="Q1432" s="22" t="str">
        <f>CONCATENATE(Tabela1[[#This Row],[cdunidadegestora]]," - ",Tabela1[[#This Row],[nmunidadegestora]])</f>
        <v>410094 - Fundo de Desenvolvimento Social</v>
      </c>
      <c r="R1432" s="22" t="str">
        <f>CONCATENATE(Tabela1[[#This Row],[cdfuncao]]," - ",Tabela1[[#This Row],[nmfuncao]])</f>
        <v>27 - Desporto e Lazer</v>
      </c>
      <c r="S1432" s="23" t="e">
        <f>VLOOKUP(Tabela1[[#This Row],[cdsubacao]],LDO!$B$2:$E$115,4,0)</f>
        <v>#N/A</v>
      </c>
      <c r="T1432" s="23" t="str">
        <f>CONCATENATE(Tabela1[[#This Row],[cdprograma]]," - ",Tabela1[[#This Row],[nmprograma]])</f>
        <v>650 - Desenvolvimento e Fortalecimento do Esporte e do Lazer</v>
      </c>
    </row>
    <row r="1433" spans="1:20" x14ac:dyDescent="0.25">
      <c r="A1433">
        <v>480091</v>
      </c>
      <c r="B1433" t="s">
        <v>157</v>
      </c>
      <c r="C1433">
        <v>10</v>
      </c>
      <c r="D1433" t="s">
        <v>158</v>
      </c>
      <c r="E1433">
        <v>430</v>
      </c>
      <c r="F1433" t="s">
        <v>159</v>
      </c>
      <c r="G1433">
        <v>12246</v>
      </c>
      <c r="H1433" t="s">
        <v>1271</v>
      </c>
      <c r="I1433">
        <v>33</v>
      </c>
      <c r="J1433" t="s">
        <v>160</v>
      </c>
      <c r="K1433" s="21">
        <v>100000</v>
      </c>
      <c r="L1433" s="21">
        <v>0</v>
      </c>
      <c r="M1433" s="21">
        <v>0</v>
      </c>
      <c r="N1433" s="21">
        <v>0</v>
      </c>
      <c r="O1433" s="21">
        <v>0</v>
      </c>
      <c r="P1433" s="22" t="e">
        <f>VLOOKUP(Tabela1[[#This Row],[cdsubacao]],LDO!$B$2:$D$115,3,0)</f>
        <v>#N/A</v>
      </c>
      <c r="Q1433" s="22" t="str">
        <f>CONCATENATE(Tabela1[[#This Row],[cdunidadegestora]]," - ",Tabela1[[#This Row],[nmunidadegestora]])</f>
        <v>480091 - Fundo Estadual de Saúde</v>
      </c>
      <c r="R1433" s="22" t="str">
        <f>CONCATENATE(Tabela1[[#This Row],[cdfuncao]]," - ",Tabela1[[#This Row],[nmfuncao]])</f>
        <v>10 - Saúde</v>
      </c>
      <c r="S1433" s="23" t="e">
        <f>VLOOKUP(Tabela1[[#This Row],[cdsubacao]],LDO!$B$2:$E$115,4,0)</f>
        <v>#N/A</v>
      </c>
      <c r="T1433" s="23" t="str">
        <f>CONCATENATE(Tabela1[[#This Row],[cdprograma]]," - ",Tabela1[[#This Row],[nmprograma]])</f>
        <v>430 - Atenção de Média e Alta Complexidade Ambulatorial e Hospitalar</v>
      </c>
    </row>
    <row r="1434" spans="1:20" x14ac:dyDescent="0.25">
      <c r="A1434">
        <v>520002</v>
      </c>
      <c r="B1434" t="s">
        <v>171</v>
      </c>
      <c r="C1434">
        <v>4</v>
      </c>
      <c r="D1434" t="s">
        <v>169</v>
      </c>
      <c r="E1434">
        <v>900</v>
      </c>
      <c r="F1434" t="s">
        <v>176</v>
      </c>
      <c r="G1434">
        <v>3320</v>
      </c>
      <c r="H1434" t="s">
        <v>1272</v>
      </c>
      <c r="I1434">
        <v>45</v>
      </c>
      <c r="J1434" t="s">
        <v>400</v>
      </c>
      <c r="K1434" s="21">
        <v>1000</v>
      </c>
      <c r="L1434" s="21">
        <v>1000</v>
      </c>
      <c r="M1434" s="21">
        <v>0</v>
      </c>
      <c r="N1434" s="21">
        <v>0</v>
      </c>
      <c r="O1434" s="21">
        <v>0</v>
      </c>
      <c r="P1434" s="22" t="e">
        <f>VLOOKUP(Tabela1[[#This Row],[cdsubacao]],LDO!$B$2:$D$115,3,0)</f>
        <v>#N/A</v>
      </c>
      <c r="Q1434" s="22" t="str">
        <f>CONCATENATE(Tabela1[[#This Row],[cdunidadegestora]]," - ",Tabela1[[#This Row],[nmunidadegestora]])</f>
        <v>520002 - Encargos Gerais do Estado</v>
      </c>
      <c r="R1434" s="22" t="str">
        <f>CONCATENATE(Tabela1[[#This Row],[cdfuncao]]," - ",Tabela1[[#This Row],[nmfuncao]])</f>
        <v>4 - Administração</v>
      </c>
      <c r="S1434" s="23" t="e">
        <f>VLOOKUP(Tabela1[[#This Row],[cdsubacao]],LDO!$B$2:$E$115,4,0)</f>
        <v>#N/A</v>
      </c>
      <c r="T1434" s="23" t="str">
        <f>CONCATENATE(Tabela1[[#This Row],[cdprograma]]," - ",Tabela1[[#This Row],[nmprograma]])</f>
        <v>900 - Gestão Administrativa - Poder Executivo</v>
      </c>
    </row>
    <row r="1435" spans="1:20" x14ac:dyDescent="0.25">
      <c r="A1435">
        <v>260022</v>
      </c>
      <c r="B1435" t="s">
        <v>300</v>
      </c>
      <c r="C1435">
        <v>4</v>
      </c>
      <c r="D1435" t="s">
        <v>169</v>
      </c>
      <c r="E1435">
        <v>850</v>
      </c>
      <c r="F1435" t="s">
        <v>163</v>
      </c>
      <c r="G1435">
        <v>13004</v>
      </c>
      <c r="H1435" t="s">
        <v>1273</v>
      </c>
      <c r="I1435">
        <v>33</v>
      </c>
      <c r="J1435" t="s">
        <v>160</v>
      </c>
      <c r="K1435" s="21">
        <v>10000</v>
      </c>
      <c r="L1435" s="21">
        <v>10000</v>
      </c>
      <c r="M1435" s="21">
        <v>0</v>
      </c>
      <c r="N1435" s="21">
        <v>0</v>
      </c>
      <c r="O1435" s="21">
        <v>0</v>
      </c>
      <c r="P1435" s="22" t="e">
        <f>VLOOKUP(Tabela1[[#This Row],[cdsubacao]],LDO!$B$2:$D$115,3,0)</f>
        <v>#N/A</v>
      </c>
      <c r="Q1435" s="22" t="str">
        <f>CONCATENATE(Tabela1[[#This Row],[cdunidadegestora]]," - ",Tabela1[[#This Row],[nmunidadegestora]])</f>
        <v>260022 - Companhia de Habitação do Estado de Santa Catarina S.A.</v>
      </c>
      <c r="R1435" s="22" t="str">
        <f>CONCATENATE(Tabela1[[#This Row],[cdfuncao]]," - ",Tabela1[[#This Row],[nmfuncao]])</f>
        <v>4 - Administração</v>
      </c>
      <c r="S1435" s="23" t="e">
        <f>VLOOKUP(Tabela1[[#This Row],[cdsubacao]],LDO!$B$2:$E$115,4,0)</f>
        <v>#N/A</v>
      </c>
      <c r="T143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36" spans="1:20" x14ac:dyDescent="0.25">
      <c r="A1436">
        <v>410058</v>
      </c>
      <c r="B1436" t="s">
        <v>243</v>
      </c>
      <c r="C1436">
        <v>4</v>
      </c>
      <c r="D1436" t="s">
        <v>169</v>
      </c>
      <c r="E1436">
        <v>900</v>
      </c>
      <c r="F1436" t="s">
        <v>176</v>
      </c>
      <c r="G1436">
        <v>13893</v>
      </c>
      <c r="H1436" t="s">
        <v>789</v>
      </c>
      <c r="I1436">
        <v>44</v>
      </c>
      <c r="J1436" t="s">
        <v>219</v>
      </c>
      <c r="K1436" s="21">
        <v>40000</v>
      </c>
      <c r="L1436" s="21">
        <v>0</v>
      </c>
      <c r="M1436" s="21">
        <v>0</v>
      </c>
      <c r="N1436" s="21">
        <v>0</v>
      </c>
      <c r="O1436" s="21">
        <v>0</v>
      </c>
      <c r="P1436" s="22" t="e">
        <f>VLOOKUP(Tabela1[[#This Row],[cdsubacao]],LDO!$B$2:$D$115,3,0)</f>
        <v>#N/A</v>
      </c>
      <c r="Q1436" s="22" t="str">
        <f>CONCATENATE(Tabela1[[#This Row],[cdunidadegestora]]," - ",Tabela1[[#This Row],[nmunidadegestora]])</f>
        <v>410058 - Agência de Desenvolvimento Regional de Joinville</v>
      </c>
      <c r="R1436" s="22" t="str">
        <f>CONCATENATE(Tabela1[[#This Row],[cdfuncao]]," - ",Tabela1[[#This Row],[nmfuncao]])</f>
        <v>4 - Administração</v>
      </c>
      <c r="S1436" s="23" t="e">
        <f>VLOOKUP(Tabela1[[#This Row],[cdsubacao]],LDO!$B$2:$E$115,4,0)</f>
        <v>#N/A</v>
      </c>
      <c r="T1436" s="23" t="str">
        <f>CONCATENATE(Tabela1[[#This Row],[cdprograma]]," - ",Tabela1[[#This Row],[nmprograma]])</f>
        <v>900 - Gestão Administrativa - Poder Executivo</v>
      </c>
    </row>
    <row r="1437" spans="1:20" x14ac:dyDescent="0.25">
      <c r="A1437">
        <v>410039</v>
      </c>
      <c r="B1437" t="s">
        <v>498</v>
      </c>
      <c r="C1437">
        <v>12</v>
      </c>
      <c r="D1437" t="s">
        <v>188</v>
      </c>
      <c r="E1437">
        <v>610</v>
      </c>
      <c r="F1437" t="s">
        <v>189</v>
      </c>
      <c r="G1437">
        <v>13656</v>
      </c>
      <c r="H1437" t="s">
        <v>1274</v>
      </c>
      <c r="I1437">
        <v>44</v>
      </c>
      <c r="J1437" t="s">
        <v>219</v>
      </c>
      <c r="K1437" s="21">
        <v>34650</v>
      </c>
      <c r="L1437" s="21">
        <v>0</v>
      </c>
      <c r="M1437" s="21">
        <v>0</v>
      </c>
      <c r="N1437" s="21">
        <v>0</v>
      </c>
      <c r="O1437" s="21">
        <v>0</v>
      </c>
      <c r="P1437" s="22" t="e">
        <f>VLOOKUP(Tabela1[[#This Row],[cdsubacao]],LDO!$B$2:$D$115,3,0)</f>
        <v>#N/A</v>
      </c>
      <c r="Q1437" s="22" t="str">
        <f>CONCATENATE(Tabela1[[#This Row],[cdunidadegestora]]," - ",Tabela1[[#This Row],[nmunidadegestora]])</f>
        <v>410039 - Agência de Desenvolvimento Regional de São Lourenço do Oeste</v>
      </c>
      <c r="R1437" s="22" t="str">
        <f>CONCATENATE(Tabela1[[#This Row],[cdfuncao]]," - ",Tabela1[[#This Row],[nmfuncao]])</f>
        <v>12 - Educação</v>
      </c>
      <c r="S1437" s="23" t="e">
        <f>VLOOKUP(Tabela1[[#This Row],[cdsubacao]],LDO!$B$2:$E$115,4,0)</f>
        <v>#N/A</v>
      </c>
      <c r="T1437" s="23" t="str">
        <f>CONCATENATE(Tabela1[[#This Row],[cdprograma]]," - ",Tabela1[[#This Row],[nmprograma]])</f>
        <v>610 - Educação Básica com Qualidade e Equidade</v>
      </c>
    </row>
    <row r="1438" spans="1:20" x14ac:dyDescent="0.25">
      <c r="A1438">
        <v>520030</v>
      </c>
      <c r="B1438" t="s">
        <v>403</v>
      </c>
      <c r="C1438">
        <v>26</v>
      </c>
      <c r="D1438" t="s">
        <v>179</v>
      </c>
      <c r="E1438">
        <v>850</v>
      </c>
      <c r="F1438" t="s">
        <v>163</v>
      </c>
      <c r="G1438">
        <v>4783</v>
      </c>
      <c r="H1438" t="s">
        <v>1275</v>
      </c>
      <c r="I1438">
        <v>33</v>
      </c>
      <c r="J1438" t="s">
        <v>160</v>
      </c>
      <c r="K1438" s="21">
        <v>0</v>
      </c>
      <c r="L1438" s="21">
        <v>2400</v>
      </c>
      <c r="M1438" s="21">
        <v>2400</v>
      </c>
      <c r="N1438" s="21">
        <v>2400</v>
      </c>
      <c r="O1438" s="21">
        <v>2400</v>
      </c>
      <c r="P1438" s="22" t="e">
        <f>VLOOKUP(Tabela1[[#This Row],[cdsubacao]],LDO!$B$2:$D$115,3,0)</f>
        <v>#N/A</v>
      </c>
      <c r="Q1438" s="22" t="str">
        <f>CONCATENATE(Tabela1[[#This Row],[cdunidadegestora]]," - ",Tabela1[[#This Row],[nmunidadegestora]])</f>
        <v>520030 - Fundação Escola de Governo - ENA</v>
      </c>
      <c r="R1438" s="22" t="str">
        <f>CONCATENATE(Tabela1[[#This Row],[cdfuncao]]," - ",Tabela1[[#This Row],[nmfuncao]])</f>
        <v>26 - Transporte</v>
      </c>
      <c r="S1438" s="23" t="e">
        <f>VLOOKUP(Tabela1[[#This Row],[cdsubacao]],LDO!$B$2:$E$115,4,0)</f>
        <v>#N/A</v>
      </c>
      <c r="T143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39" spans="1:20" x14ac:dyDescent="0.25">
      <c r="A1439">
        <v>450021</v>
      </c>
      <c r="B1439" t="s">
        <v>250</v>
      </c>
      <c r="C1439">
        <v>12</v>
      </c>
      <c r="D1439" t="s">
        <v>188</v>
      </c>
      <c r="E1439">
        <v>520</v>
      </c>
      <c r="F1439" t="s">
        <v>303</v>
      </c>
      <c r="G1439">
        <v>11654</v>
      </c>
      <c r="H1439" t="s">
        <v>1017</v>
      </c>
      <c r="I1439">
        <v>33</v>
      </c>
      <c r="J1439" t="s">
        <v>160</v>
      </c>
      <c r="K1439" s="21">
        <v>6000000</v>
      </c>
      <c r="L1439" s="21">
        <v>7698088.3899999997</v>
      </c>
      <c r="M1439" s="21">
        <v>4708588.5599999996</v>
      </c>
      <c r="N1439" s="21">
        <v>3946051.21</v>
      </c>
      <c r="O1439" s="21">
        <v>3933282.24</v>
      </c>
      <c r="P1439" s="22" t="e">
        <f>VLOOKUP(Tabela1[[#This Row],[cdsubacao]],LDO!$B$2:$D$115,3,0)</f>
        <v>#N/A</v>
      </c>
      <c r="Q1439" s="22" t="str">
        <f>CONCATENATE(Tabela1[[#This Row],[cdunidadegestora]]," - ",Tabela1[[#This Row],[nmunidadegestora]])</f>
        <v>450021 - Fundação Catarinense de Educação Especial</v>
      </c>
      <c r="R1439" s="22" t="str">
        <f>CONCATENATE(Tabela1[[#This Row],[cdfuncao]]," - ",Tabela1[[#This Row],[nmfuncao]])</f>
        <v>12 - Educação</v>
      </c>
      <c r="S1439" s="23" t="e">
        <f>VLOOKUP(Tabela1[[#This Row],[cdsubacao]],LDO!$B$2:$E$115,4,0)</f>
        <v>#N/A</v>
      </c>
      <c r="T1439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1440" spans="1:20" x14ac:dyDescent="0.25">
      <c r="A1440">
        <v>470092</v>
      </c>
      <c r="B1440" t="s">
        <v>355</v>
      </c>
      <c r="C1440">
        <v>4</v>
      </c>
      <c r="D1440" t="s">
        <v>169</v>
      </c>
      <c r="E1440">
        <v>900</v>
      </c>
      <c r="F1440" t="s">
        <v>176</v>
      </c>
      <c r="G1440">
        <v>3626</v>
      </c>
      <c r="H1440" t="s">
        <v>1276</v>
      </c>
      <c r="I1440">
        <v>33</v>
      </c>
      <c r="J1440" t="s">
        <v>160</v>
      </c>
      <c r="K1440" s="21">
        <v>621527830</v>
      </c>
      <c r="L1440" s="21">
        <v>837421695.58000004</v>
      </c>
      <c r="M1440" s="21">
        <v>707801031.66999996</v>
      </c>
      <c r="N1440" s="21">
        <v>578912790.76999998</v>
      </c>
      <c r="O1440" s="21">
        <v>578901031.97000003</v>
      </c>
      <c r="P1440" s="22" t="e">
        <f>VLOOKUP(Tabela1[[#This Row],[cdsubacao]],LDO!$B$2:$D$115,3,0)</f>
        <v>#N/A</v>
      </c>
      <c r="Q1440" s="22" t="str">
        <f>CONCATENATE(Tabela1[[#This Row],[cdunidadegestora]]," - ",Tabela1[[#This Row],[nmunidadegestora]])</f>
        <v>470092 - Fundo do Plano de Saúde dos Servidores Públicos Estaduais</v>
      </c>
      <c r="R1440" s="22" t="str">
        <f>CONCATENATE(Tabela1[[#This Row],[cdfuncao]]," - ",Tabela1[[#This Row],[nmfuncao]])</f>
        <v>4 - Administração</v>
      </c>
      <c r="S1440" s="23" t="e">
        <f>VLOOKUP(Tabela1[[#This Row],[cdsubacao]],LDO!$B$2:$E$115,4,0)</f>
        <v>#N/A</v>
      </c>
      <c r="T1440" s="23" t="str">
        <f>CONCATENATE(Tabela1[[#This Row],[cdprograma]]," - ",Tabela1[[#This Row],[nmprograma]])</f>
        <v>900 - Gestão Administrativa - Poder Executivo</v>
      </c>
    </row>
    <row r="1441" spans="1:20" x14ac:dyDescent="0.25">
      <c r="A1441">
        <v>230021</v>
      </c>
      <c r="B1441" t="s">
        <v>333</v>
      </c>
      <c r="C1441">
        <v>12</v>
      </c>
      <c r="D1441" t="s">
        <v>188</v>
      </c>
      <c r="E1441">
        <v>635</v>
      </c>
      <c r="F1441" t="s">
        <v>818</v>
      </c>
      <c r="G1441">
        <v>14201</v>
      </c>
      <c r="H1441" t="s">
        <v>819</v>
      </c>
      <c r="I1441">
        <v>33</v>
      </c>
      <c r="J1441" t="s">
        <v>160</v>
      </c>
      <c r="K1441" s="21">
        <v>11607066</v>
      </c>
      <c r="L1441" s="21">
        <v>8919798.6099999994</v>
      </c>
      <c r="M1441" s="21">
        <v>6576845.79</v>
      </c>
      <c r="N1441" s="21">
        <v>6553486.29</v>
      </c>
      <c r="O1441" s="21">
        <v>6550916.4199999999</v>
      </c>
      <c r="P1441" s="22" t="e">
        <f>VLOOKUP(Tabela1[[#This Row],[cdsubacao]],LDO!$B$2:$D$115,3,0)</f>
        <v>#N/A</v>
      </c>
      <c r="Q1441" s="22" t="str">
        <f>CONCATENATE(Tabela1[[#This Row],[cdunidadegestora]]," - ",Tabela1[[#This Row],[nmunidadegestora]])</f>
        <v>230021 - Fundação Catarinense de Esporte</v>
      </c>
      <c r="R1441" s="22" t="str">
        <f>CONCATENATE(Tabela1[[#This Row],[cdfuncao]]," - ",Tabela1[[#This Row],[nmfuncao]])</f>
        <v>12 - Educação</v>
      </c>
      <c r="S1441" s="23" t="e">
        <f>VLOOKUP(Tabela1[[#This Row],[cdsubacao]],LDO!$B$2:$E$115,4,0)</f>
        <v>#N/A</v>
      </c>
      <c r="T1441" s="23" t="str">
        <f>CONCATENATE(Tabela1[[#This Row],[cdprograma]]," - ",Tabela1[[#This Row],[nmprograma]])</f>
        <v>635 - Desenvolvimento do Desporto Educacional</v>
      </c>
    </row>
    <row r="1442" spans="1:20" x14ac:dyDescent="0.25">
      <c r="A1442">
        <v>450022</v>
      </c>
      <c r="B1442" t="s">
        <v>358</v>
      </c>
      <c r="C1442">
        <v>12</v>
      </c>
      <c r="D1442" t="s">
        <v>188</v>
      </c>
      <c r="E1442">
        <v>630</v>
      </c>
      <c r="F1442" t="s">
        <v>359</v>
      </c>
      <c r="G1442">
        <v>9111</v>
      </c>
      <c r="H1442" t="s">
        <v>1277</v>
      </c>
      <c r="I1442">
        <v>44</v>
      </c>
      <c r="J1442" t="s">
        <v>219</v>
      </c>
      <c r="K1442" s="21">
        <v>540845</v>
      </c>
      <c r="L1442" s="21">
        <v>1149767.1499999999</v>
      </c>
      <c r="M1442" s="21">
        <v>1077789.03</v>
      </c>
      <c r="N1442" s="21">
        <v>1077789.03</v>
      </c>
      <c r="O1442" s="21">
        <v>1077789.03</v>
      </c>
      <c r="P1442" s="22" t="str">
        <f>VLOOKUP(Tabela1[[#This Row],[cdsubacao]],LDO!$B$2:$D$115,3,0)</f>
        <v>LDO</v>
      </c>
      <c r="Q1442" s="22" t="str">
        <f>CONCATENATE(Tabela1[[#This Row],[cdunidadegestora]]," - ",Tabela1[[#This Row],[nmunidadegestora]])</f>
        <v>450022 - Fundação Universidade do Estado de Santa Catarina</v>
      </c>
      <c r="R1442" s="22" t="str">
        <f>CONCATENATE(Tabela1[[#This Row],[cdfuncao]]," - ",Tabela1[[#This Row],[nmfuncao]])</f>
        <v>12 - Educação</v>
      </c>
      <c r="S1442" s="23" t="str">
        <f>VLOOKUP(Tabela1[[#This Row],[cdsubacao]],LDO!$B$2:$E$115,4,0)</f>
        <v>9111 - Aquisição, construção e reforma de bens imóveis – UDESC/Balneário Camboriú</v>
      </c>
      <c r="T1442" s="23" t="str">
        <f>CONCATENATE(Tabela1[[#This Row],[cdprograma]]," - ",Tabela1[[#This Row],[nmprograma]])</f>
        <v>630 - Gestão do Ensino Superior</v>
      </c>
    </row>
    <row r="1443" spans="1:20" x14ac:dyDescent="0.25">
      <c r="A1443">
        <v>480091</v>
      </c>
      <c r="B1443" t="s">
        <v>157</v>
      </c>
      <c r="C1443">
        <v>10</v>
      </c>
      <c r="D1443" t="s">
        <v>158</v>
      </c>
      <c r="E1443">
        <v>101</v>
      </c>
      <c r="F1443" t="s">
        <v>254</v>
      </c>
      <c r="G1443">
        <v>12586</v>
      </c>
      <c r="H1443" t="s">
        <v>1278</v>
      </c>
      <c r="I1443">
        <v>44</v>
      </c>
      <c r="J1443" t="s">
        <v>219</v>
      </c>
      <c r="K1443" s="21">
        <v>3700000</v>
      </c>
      <c r="L1443" s="21">
        <v>16707216.609999999</v>
      </c>
      <c r="M1443" s="21">
        <v>2336612.79</v>
      </c>
      <c r="N1443" s="21">
        <v>1823068.11</v>
      </c>
      <c r="O1443" s="21">
        <v>1769928.11</v>
      </c>
      <c r="P1443" s="22" t="str">
        <f>VLOOKUP(Tabela1[[#This Row],[cdsubacao]],LDO!$B$2:$D$115,3,0)</f>
        <v>LDO</v>
      </c>
      <c r="Q1443" s="22" t="str">
        <f>CONCATENATE(Tabela1[[#This Row],[cdunidadegestora]]," - ",Tabela1[[#This Row],[nmunidadegestora]])</f>
        <v>480091 - Fundo Estadual de Saúde</v>
      </c>
      <c r="R1443" s="22" t="str">
        <f>CONCATENATE(Tabela1[[#This Row],[cdfuncao]]," - ",Tabela1[[#This Row],[nmfuncao]])</f>
        <v>10 - Saúde</v>
      </c>
      <c r="S1443" s="23" t="str">
        <f>VLOOKUP(Tabela1[[#This Row],[cdsubacao]],LDO!$B$2:$E$115,4,0)</f>
        <v>12586 - Equipar as unidades assistenciais da Secretaria de Estado da Saúde</v>
      </c>
      <c r="T1443" s="23" t="str">
        <f>CONCATENATE(Tabela1[[#This Row],[cdprograma]]," - ",Tabela1[[#This Row],[nmprograma]])</f>
        <v>101 - Acelera Santa Catarina</v>
      </c>
    </row>
    <row r="1444" spans="1:20" x14ac:dyDescent="0.25">
      <c r="A1444">
        <v>160085</v>
      </c>
      <c r="B1444" t="s">
        <v>314</v>
      </c>
      <c r="C1444">
        <v>6</v>
      </c>
      <c r="D1444" t="s">
        <v>182</v>
      </c>
      <c r="E1444">
        <v>705</v>
      </c>
      <c r="F1444" t="s">
        <v>486</v>
      </c>
      <c r="G1444">
        <v>11910</v>
      </c>
      <c r="H1444" t="s">
        <v>1020</v>
      </c>
      <c r="I1444">
        <v>33</v>
      </c>
      <c r="J1444" t="s">
        <v>160</v>
      </c>
      <c r="K1444" s="21">
        <v>16016634</v>
      </c>
      <c r="L1444" s="21">
        <v>18169328.949999999</v>
      </c>
      <c r="M1444" s="21">
        <v>17839443.469999999</v>
      </c>
      <c r="N1444" s="21">
        <v>15187542.390000001</v>
      </c>
      <c r="O1444" s="21">
        <v>15186792.390000001</v>
      </c>
      <c r="P1444" s="22" t="e">
        <f>VLOOKUP(Tabela1[[#This Row],[cdsubacao]],LDO!$B$2:$D$115,3,0)</f>
        <v>#N/A</v>
      </c>
      <c r="Q1444" s="22" t="str">
        <f>CONCATENATE(Tabela1[[#This Row],[cdunidadegestora]]," - ",Tabela1[[#This Row],[nmunidadegestora]])</f>
        <v>160085 - Fundo de Melhoria do Corpo de Bombeiros Militar</v>
      </c>
      <c r="R1444" s="22" t="str">
        <f>CONCATENATE(Tabela1[[#This Row],[cdfuncao]]," - ",Tabela1[[#This Row],[nmfuncao]])</f>
        <v>6 - Segurança Pública</v>
      </c>
      <c r="S1444" s="23" t="e">
        <f>VLOOKUP(Tabela1[[#This Row],[cdsubacao]],LDO!$B$2:$E$115,4,0)</f>
        <v>#N/A</v>
      </c>
      <c r="T1444" s="23" t="str">
        <f>CONCATENATE(Tabela1[[#This Row],[cdprograma]]," - ",Tabela1[[#This Row],[nmprograma]])</f>
        <v>705 - Segurança Cidadã</v>
      </c>
    </row>
    <row r="1445" spans="1:20" x14ac:dyDescent="0.25">
      <c r="A1445">
        <v>410059</v>
      </c>
      <c r="B1445" t="s">
        <v>408</v>
      </c>
      <c r="C1445">
        <v>4</v>
      </c>
      <c r="D1445" t="s">
        <v>169</v>
      </c>
      <c r="E1445">
        <v>900</v>
      </c>
      <c r="F1445" t="s">
        <v>176</v>
      </c>
      <c r="G1445">
        <v>13954</v>
      </c>
      <c r="H1445" t="s">
        <v>1279</v>
      </c>
      <c r="I1445">
        <v>33</v>
      </c>
      <c r="J1445" t="s">
        <v>160</v>
      </c>
      <c r="K1445" s="21">
        <v>505000</v>
      </c>
      <c r="L1445" s="21">
        <v>92816.18</v>
      </c>
      <c r="M1445" s="21">
        <v>92816.18</v>
      </c>
      <c r="N1445" s="21">
        <v>92816.18</v>
      </c>
      <c r="O1445" s="21">
        <v>92816.18</v>
      </c>
      <c r="P1445" s="22" t="e">
        <f>VLOOKUP(Tabela1[[#This Row],[cdsubacao]],LDO!$B$2:$D$115,3,0)</f>
        <v>#N/A</v>
      </c>
      <c r="Q1445" s="22" t="str">
        <f>CONCATENATE(Tabela1[[#This Row],[cdunidadegestora]]," - ",Tabela1[[#This Row],[nmunidadegestora]])</f>
        <v>410059 - Agência de Desenvolvimento Regional de Jaraguá do Sul</v>
      </c>
      <c r="R1445" s="22" t="str">
        <f>CONCATENATE(Tabela1[[#This Row],[cdfuncao]]," - ",Tabela1[[#This Row],[nmfuncao]])</f>
        <v>4 - Administração</v>
      </c>
      <c r="S1445" s="23" t="e">
        <f>VLOOKUP(Tabela1[[#This Row],[cdsubacao]],LDO!$B$2:$E$115,4,0)</f>
        <v>#N/A</v>
      </c>
      <c r="T1445" s="23" t="str">
        <f>CONCATENATE(Tabela1[[#This Row],[cdprograma]]," - ",Tabela1[[#This Row],[nmprograma]])</f>
        <v>900 - Gestão Administrativa - Poder Executivo</v>
      </c>
    </row>
    <row r="1446" spans="1:20" x14ac:dyDescent="0.25">
      <c r="A1446">
        <v>270001</v>
      </c>
      <c r="B1446" t="s">
        <v>418</v>
      </c>
      <c r="C1446">
        <v>18</v>
      </c>
      <c r="D1446" t="s">
        <v>192</v>
      </c>
      <c r="E1446">
        <v>900</v>
      </c>
      <c r="F1446" t="s">
        <v>176</v>
      </c>
      <c r="G1446">
        <v>5030</v>
      </c>
      <c r="H1446" t="s">
        <v>233</v>
      </c>
      <c r="I1446">
        <v>33</v>
      </c>
      <c r="J1446" t="s">
        <v>160</v>
      </c>
      <c r="K1446" s="21">
        <v>1067525</v>
      </c>
      <c r="L1446" s="21">
        <v>3039113.04</v>
      </c>
      <c r="M1446" s="21">
        <v>2856158.73</v>
      </c>
      <c r="N1446" s="21">
        <v>2104100.02</v>
      </c>
      <c r="O1446" s="21">
        <v>1771475.69</v>
      </c>
      <c r="P1446" s="22" t="e">
        <f>VLOOKUP(Tabela1[[#This Row],[cdsubacao]],LDO!$B$2:$D$115,3,0)</f>
        <v>#N/A</v>
      </c>
      <c r="Q1446" s="22" t="str">
        <f>CONCATENATE(Tabela1[[#This Row],[cdunidadegestora]]," - ",Tabela1[[#This Row],[nmunidadegestora]])</f>
        <v>270001 - Secretaria de Estado do Desenvolvimento Econômico Sustentável</v>
      </c>
      <c r="R1446" s="22" t="str">
        <f>CONCATENATE(Tabela1[[#This Row],[cdfuncao]]," - ",Tabela1[[#This Row],[nmfuncao]])</f>
        <v>18 - Gestão Ambiental</v>
      </c>
      <c r="S1446" s="23" t="e">
        <f>VLOOKUP(Tabela1[[#This Row],[cdsubacao]],LDO!$B$2:$E$115,4,0)</f>
        <v>#N/A</v>
      </c>
      <c r="T1446" s="23" t="str">
        <f>CONCATENATE(Tabela1[[#This Row],[cdprograma]]," - ",Tabela1[[#This Row],[nmprograma]])</f>
        <v>900 - Gestão Administrativa - Poder Executivo</v>
      </c>
    </row>
    <row r="1447" spans="1:20" x14ac:dyDescent="0.25">
      <c r="A1447">
        <v>440001</v>
      </c>
      <c r="B1447" t="s">
        <v>481</v>
      </c>
      <c r="C1447">
        <v>20</v>
      </c>
      <c r="D1447" t="s">
        <v>203</v>
      </c>
      <c r="E1447">
        <v>300</v>
      </c>
      <c r="F1447" t="s">
        <v>247</v>
      </c>
      <c r="G1447">
        <v>1100</v>
      </c>
      <c r="H1447" t="s">
        <v>661</v>
      </c>
      <c r="I1447">
        <v>33</v>
      </c>
      <c r="J1447" t="s">
        <v>160</v>
      </c>
      <c r="K1447" s="21">
        <v>568569</v>
      </c>
      <c r="L1447" s="21">
        <v>1280221.44</v>
      </c>
      <c r="M1447" s="21">
        <v>1219656.95</v>
      </c>
      <c r="N1447" s="21">
        <v>1219656.95</v>
      </c>
      <c r="O1447" s="21">
        <v>1124093.69</v>
      </c>
      <c r="P1447" s="22" t="e">
        <f>VLOOKUP(Tabela1[[#This Row],[cdsubacao]],LDO!$B$2:$D$115,3,0)</f>
        <v>#N/A</v>
      </c>
      <c r="Q1447" s="22" t="str">
        <f>CONCATENATE(Tabela1[[#This Row],[cdunidadegestora]]," - ",Tabela1[[#This Row],[nmunidadegestora]])</f>
        <v>440001 - Secretaria de Estado da Agricultura, Pesca e Desenvolvimento Rural</v>
      </c>
      <c r="R1447" s="22" t="str">
        <f>CONCATENATE(Tabela1[[#This Row],[cdfuncao]]," - ",Tabela1[[#This Row],[nmfuncao]])</f>
        <v>20 - Agricultura</v>
      </c>
      <c r="S1447" s="23" t="e">
        <f>VLOOKUP(Tabela1[[#This Row],[cdsubacao]],LDO!$B$2:$E$115,4,0)</f>
        <v>#N/A</v>
      </c>
      <c r="T1447" s="23" t="str">
        <f>CONCATENATE(Tabela1[[#This Row],[cdprograma]]," - ",Tabela1[[#This Row],[nmprograma]])</f>
        <v>300 - Qualidade de Vida no Campo e na Cidade</v>
      </c>
    </row>
    <row r="1448" spans="1:20" x14ac:dyDescent="0.25">
      <c r="A1448">
        <v>410060</v>
      </c>
      <c r="B1448" t="s">
        <v>168</v>
      </c>
      <c r="C1448">
        <v>12</v>
      </c>
      <c r="D1448" t="s">
        <v>188</v>
      </c>
      <c r="E1448">
        <v>610</v>
      </c>
      <c r="F1448" t="s">
        <v>189</v>
      </c>
      <c r="G1448">
        <v>13892</v>
      </c>
      <c r="H1448" t="s">
        <v>1101</v>
      </c>
      <c r="I1448">
        <v>33</v>
      </c>
      <c r="J1448" t="s">
        <v>160</v>
      </c>
      <c r="K1448" s="21">
        <v>1897108</v>
      </c>
      <c r="L1448" s="21">
        <v>276441.2</v>
      </c>
      <c r="M1448" s="21">
        <v>276441.2</v>
      </c>
      <c r="N1448" s="21">
        <v>276441.2</v>
      </c>
      <c r="O1448" s="21">
        <v>276441.2</v>
      </c>
      <c r="P1448" s="22" t="e">
        <f>VLOOKUP(Tabela1[[#This Row],[cdsubacao]],LDO!$B$2:$D$115,3,0)</f>
        <v>#N/A</v>
      </c>
      <c r="Q1448" s="22" t="str">
        <f>CONCATENATE(Tabela1[[#This Row],[cdunidadegestora]]," - ",Tabela1[[#This Row],[nmunidadegestora]])</f>
        <v>410060 - Agência de Desenvolvimento Regional de Mafra</v>
      </c>
      <c r="R1448" s="22" t="str">
        <f>CONCATENATE(Tabela1[[#This Row],[cdfuncao]]," - ",Tabela1[[#This Row],[nmfuncao]])</f>
        <v>12 - Educação</v>
      </c>
      <c r="S1448" s="23" t="e">
        <f>VLOOKUP(Tabela1[[#This Row],[cdsubacao]],LDO!$B$2:$E$115,4,0)</f>
        <v>#N/A</v>
      </c>
      <c r="T1448" s="23" t="str">
        <f>CONCATENATE(Tabela1[[#This Row],[cdprograma]]," - ",Tabela1[[#This Row],[nmprograma]])</f>
        <v>610 - Educação Básica com Qualidade e Equidade</v>
      </c>
    </row>
    <row r="1449" spans="1:20" x14ac:dyDescent="0.25">
      <c r="A1449">
        <v>550091</v>
      </c>
      <c r="B1449" t="s">
        <v>513</v>
      </c>
      <c r="C1449">
        <v>6</v>
      </c>
      <c r="D1449" t="s">
        <v>182</v>
      </c>
      <c r="E1449">
        <v>730</v>
      </c>
      <c r="F1449" t="s">
        <v>315</v>
      </c>
      <c r="G1449">
        <v>11886</v>
      </c>
      <c r="H1449" t="s">
        <v>821</v>
      </c>
      <c r="I1449">
        <v>33</v>
      </c>
      <c r="J1449" t="s">
        <v>160</v>
      </c>
      <c r="K1449" s="21">
        <v>1657560</v>
      </c>
      <c r="L1449" s="21">
        <v>1481590.51</v>
      </c>
      <c r="M1449" s="21">
        <v>676535.65</v>
      </c>
      <c r="N1449" s="21">
        <v>612559.85</v>
      </c>
      <c r="O1449" s="21">
        <v>612559.85</v>
      </c>
      <c r="P1449" s="22" t="e">
        <f>VLOOKUP(Tabela1[[#This Row],[cdsubacao]],LDO!$B$2:$D$115,3,0)</f>
        <v>#N/A</v>
      </c>
      <c r="Q1449" s="22" t="str">
        <f>CONCATENATE(Tabela1[[#This Row],[cdunidadegestora]]," - ",Tabela1[[#This Row],[nmunidadegestora]])</f>
        <v>550091 - Fundo Estadual de Defesa Civil</v>
      </c>
      <c r="R1449" s="22" t="str">
        <f>CONCATENATE(Tabela1[[#This Row],[cdfuncao]]," - ",Tabela1[[#This Row],[nmfuncao]])</f>
        <v>6 - Segurança Pública</v>
      </c>
      <c r="S1449" s="23" t="e">
        <f>VLOOKUP(Tabela1[[#This Row],[cdsubacao]],LDO!$B$2:$E$115,4,0)</f>
        <v>#N/A</v>
      </c>
      <c r="T1449" s="23" t="str">
        <f>CONCATENATE(Tabela1[[#This Row],[cdprograma]]," - ",Tabela1[[#This Row],[nmprograma]])</f>
        <v>730 - Gestão de Riscos</v>
      </c>
    </row>
    <row r="1450" spans="1:20" x14ac:dyDescent="0.25">
      <c r="A1450">
        <v>260093</v>
      </c>
      <c r="B1450" t="s">
        <v>453</v>
      </c>
      <c r="C1450">
        <v>8</v>
      </c>
      <c r="D1450" t="s">
        <v>253</v>
      </c>
      <c r="E1450">
        <v>510</v>
      </c>
      <c r="F1450" t="s">
        <v>454</v>
      </c>
      <c r="G1450">
        <v>11657</v>
      </c>
      <c r="H1450" t="s">
        <v>1280</v>
      </c>
      <c r="I1450">
        <v>33</v>
      </c>
      <c r="J1450" t="s">
        <v>160</v>
      </c>
      <c r="K1450" s="21">
        <v>12000000</v>
      </c>
      <c r="L1450" s="21">
        <v>7146725.04</v>
      </c>
      <c r="M1450" s="21">
        <v>7146725.04</v>
      </c>
      <c r="N1450" s="21">
        <v>7146724.9900000002</v>
      </c>
      <c r="O1450" s="21">
        <v>7146724.9900000002</v>
      </c>
      <c r="P1450" s="22" t="e">
        <f>VLOOKUP(Tabela1[[#This Row],[cdsubacao]],LDO!$B$2:$D$115,3,0)</f>
        <v>#N/A</v>
      </c>
      <c r="Q1450" s="22" t="str">
        <f>CONCATENATE(Tabela1[[#This Row],[cdunidadegestora]]," - ",Tabela1[[#This Row],[nmunidadegestora]])</f>
        <v>260093 - Fundo Estadual de Assistência Social</v>
      </c>
      <c r="R1450" s="22" t="str">
        <f>CONCATENATE(Tabela1[[#This Row],[cdfuncao]]," - ",Tabela1[[#This Row],[nmfuncao]])</f>
        <v>8 - Assistência Social</v>
      </c>
      <c r="S1450" s="23" t="e">
        <f>VLOOKUP(Tabela1[[#This Row],[cdsubacao]],LDO!$B$2:$E$115,4,0)</f>
        <v>#N/A</v>
      </c>
      <c r="T1450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451" spans="1:20" x14ac:dyDescent="0.25">
      <c r="A1451">
        <v>450001</v>
      </c>
      <c r="B1451" t="s">
        <v>318</v>
      </c>
      <c r="C1451">
        <v>12</v>
      </c>
      <c r="D1451" t="s">
        <v>188</v>
      </c>
      <c r="E1451">
        <v>610</v>
      </c>
      <c r="F1451" t="s">
        <v>189</v>
      </c>
      <c r="G1451">
        <v>6291</v>
      </c>
      <c r="H1451" t="s">
        <v>869</v>
      </c>
      <c r="I1451">
        <v>33</v>
      </c>
      <c r="J1451" t="s">
        <v>160</v>
      </c>
      <c r="K1451" s="21">
        <v>4000000</v>
      </c>
      <c r="L1451" s="21">
        <v>15894470.24</v>
      </c>
      <c r="M1451" s="21">
        <v>3959870.19</v>
      </c>
      <c r="N1451" s="21">
        <v>3068394.69</v>
      </c>
      <c r="O1451" s="21">
        <v>3068394.69</v>
      </c>
      <c r="P1451" s="22" t="e">
        <f>VLOOKUP(Tabela1[[#This Row],[cdsubacao]],LDO!$B$2:$D$115,3,0)</f>
        <v>#N/A</v>
      </c>
      <c r="Q1451" s="22" t="str">
        <f>CONCATENATE(Tabela1[[#This Row],[cdunidadegestora]]," - ",Tabela1[[#This Row],[nmunidadegestora]])</f>
        <v>450001 - Secretaria de Estado da Educação</v>
      </c>
      <c r="R1451" s="22" t="str">
        <f>CONCATENATE(Tabela1[[#This Row],[cdfuncao]]," - ",Tabela1[[#This Row],[nmfuncao]])</f>
        <v>12 - Educação</v>
      </c>
      <c r="S1451" s="23" t="e">
        <f>VLOOKUP(Tabela1[[#This Row],[cdsubacao]],LDO!$B$2:$E$115,4,0)</f>
        <v>#N/A</v>
      </c>
      <c r="T1451" s="23" t="str">
        <f>CONCATENATE(Tabela1[[#This Row],[cdprograma]]," - ",Tabela1[[#This Row],[nmprograma]])</f>
        <v>610 - Educação Básica com Qualidade e Equidade</v>
      </c>
    </row>
    <row r="1452" spans="1:20" x14ac:dyDescent="0.25">
      <c r="A1452">
        <v>530001</v>
      </c>
      <c r="B1452" t="s">
        <v>178</v>
      </c>
      <c r="C1452">
        <v>26</v>
      </c>
      <c r="D1452" t="s">
        <v>179</v>
      </c>
      <c r="E1452">
        <v>110</v>
      </c>
      <c r="F1452" t="s">
        <v>1430</v>
      </c>
      <c r="G1452">
        <v>8575</v>
      </c>
      <c r="H1452" t="s">
        <v>25</v>
      </c>
      <c r="I1452">
        <v>33</v>
      </c>
      <c r="J1452" t="s">
        <v>160</v>
      </c>
      <c r="K1452" s="21">
        <v>4082465</v>
      </c>
      <c r="L1452" s="21">
        <v>36007847.539999999</v>
      </c>
      <c r="M1452" s="21">
        <v>33212080.280000001</v>
      </c>
      <c r="N1452" s="21">
        <v>16457508.130000001</v>
      </c>
      <c r="O1452" s="21">
        <v>13682930.23</v>
      </c>
      <c r="P1452" s="22" t="str">
        <f>VLOOKUP(Tabela1[[#This Row],[cdsubacao]],LDO!$B$2:$D$115,3,0)</f>
        <v>LDO</v>
      </c>
      <c r="Q1452" s="22" t="str">
        <f>CONCATENATE(Tabela1[[#This Row],[cdunidadegestora]]," - ",Tabela1[[#This Row],[nmunidadegestora]])</f>
        <v>530001 - Secretaria de Estado da Infraestrutura e Mobilidade</v>
      </c>
      <c r="R1452" s="22" t="str">
        <f>CONCATENATE(Tabela1[[#This Row],[cdfuncao]]," - ",Tabela1[[#This Row],[nmfuncao]])</f>
        <v>26 - Transporte</v>
      </c>
      <c r="S1452" s="23" t="str">
        <f>VLOOKUP(Tabela1[[#This Row],[cdsubacao]],LDO!$B$2:$E$115,4,0)</f>
        <v>8575 - Apoio ao sistema viário estadual - SIE</v>
      </c>
      <c r="T1452" s="23" t="str">
        <f>CONCATENATE(Tabela1[[#This Row],[cdprograma]]," - ",Tabela1[[#This Row],[nmprograma]])</f>
        <v>110 - Construção de Rodovias</v>
      </c>
    </row>
    <row r="1453" spans="1:20" x14ac:dyDescent="0.25">
      <c r="A1453">
        <v>530001</v>
      </c>
      <c r="B1453" t="s">
        <v>178</v>
      </c>
      <c r="C1453">
        <v>26</v>
      </c>
      <c r="D1453" t="s">
        <v>179</v>
      </c>
      <c r="E1453">
        <v>110</v>
      </c>
      <c r="F1453" t="s">
        <v>228</v>
      </c>
      <c r="G1453">
        <v>11126</v>
      </c>
      <c r="H1453" t="s">
        <v>492</v>
      </c>
      <c r="I1453">
        <v>44</v>
      </c>
      <c r="J1453" t="s">
        <v>219</v>
      </c>
      <c r="K1453" s="21">
        <v>0</v>
      </c>
      <c r="L1453" s="21">
        <v>22321771.629999999</v>
      </c>
      <c r="M1453" s="21">
        <v>22321771.59</v>
      </c>
      <c r="N1453" s="21">
        <v>22321771.59</v>
      </c>
      <c r="O1453" s="21">
        <v>22321771.59</v>
      </c>
      <c r="P1453" s="22" t="e">
        <f>VLOOKUP(Tabela1[[#This Row],[cdsubacao]],LDO!$B$2:$D$115,3,0)</f>
        <v>#N/A</v>
      </c>
      <c r="Q1453" s="22" t="str">
        <f>CONCATENATE(Tabela1[[#This Row],[cdunidadegestora]]," - ",Tabela1[[#This Row],[nmunidadegestora]])</f>
        <v>530001 - Secretaria de Estado da Infraestrutura e Mobilidade</v>
      </c>
      <c r="R1453" s="22" t="str">
        <f>CONCATENATE(Tabela1[[#This Row],[cdfuncao]]," - ",Tabela1[[#This Row],[nmfuncao]])</f>
        <v>26 - Transporte</v>
      </c>
      <c r="S1453" s="23" t="e">
        <f>VLOOKUP(Tabela1[[#This Row],[cdsubacao]],LDO!$B$2:$E$115,4,0)</f>
        <v>#N/A</v>
      </c>
      <c r="T1453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454" spans="1:20" x14ac:dyDescent="0.25">
      <c r="A1454">
        <v>270025</v>
      </c>
      <c r="B1454" t="s">
        <v>430</v>
      </c>
      <c r="C1454">
        <v>4</v>
      </c>
      <c r="D1454" t="s">
        <v>169</v>
      </c>
      <c r="E1454">
        <v>850</v>
      </c>
      <c r="F1454" t="s">
        <v>163</v>
      </c>
      <c r="G1454">
        <v>3913</v>
      </c>
      <c r="H1454" t="s">
        <v>1281</v>
      </c>
      <c r="I1454">
        <v>33</v>
      </c>
      <c r="J1454" t="s">
        <v>160</v>
      </c>
      <c r="K1454" s="21">
        <v>99090</v>
      </c>
      <c r="L1454" s="21">
        <v>99090</v>
      </c>
      <c r="M1454" s="21">
        <v>64000</v>
      </c>
      <c r="N1454" s="21">
        <v>62052.91</v>
      </c>
      <c r="O1454" s="21">
        <v>62052.91</v>
      </c>
      <c r="P1454" s="22" t="e">
        <f>VLOOKUP(Tabela1[[#This Row],[cdsubacao]],LDO!$B$2:$D$115,3,0)</f>
        <v>#N/A</v>
      </c>
      <c r="Q1454" s="22" t="str">
        <f>CONCATENATE(Tabela1[[#This Row],[cdunidadegestora]]," - ",Tabela1[[#This Row],[nmunidadegestora]])</f>
        <v>270025 - Instituto de Metrologia de Santa Catarina</v>
      </c>
      <c r="R1454" s="22" t="str">
        <f>CONCATENATE(Tabela1[[#This Row],[cdfuncao]]," - ",Tabela1[[#This Row],[nmfuncao]])</f>
        <v>4 - Administração</v>
      </c>
      <c r="S1454" s="23" t="e">
        <f>VLOOKUP(Tabela1[[#This Row],[cdsubacao]],LDO!$B$2:$E$115,4,0)</f>
        <v>#N/A</v>
      </c>
      <c r="T145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55" spans="1:20" x14ac:dyDescent="0.25">
      <c r="A1455">
        <v>530001</v>
      </c>
      <c r="B1455" t="s">
        <v>178</v>
      </c>
      <c r="C1455">
        <v>26</v>
      </c>
      <c r="D1455" t="s">
        <v>179</v>
      </c>
      <c r="E1455">
        <v>130</v>
      </c>
      <c r="F1455" t="s">
        <v>208</v>
      </c>
      <c r="G1455">
        <v>14449</v>
      </c>
      <c r="H1455" t="s">
        <v>1122</v>
      </c>
      <c r="I1455">
        <v>44</v>
      </c>
      <c r="J1455" t="s">
        <v>219</v>
      </c>
      <c r="K1455" s="21">
        <v>0</v>
      </c>
      <c r="L1455" s="21">
        <v>15838958.77</v>
      </c>
      <c r="M1455" s="21">
        <v>14330330.09</v>
      </c>
      <c r="N1455" s="21">
        <v>8775033.7799999993</v>
      </c>
      <c r="O1455" s="21">
        <v>8775033.7799999993</v>
      </c>
      <c r="P1455" s="22" t="e">
        <f>VLOOKUP(Tabela1[[#This Row],[cdsubacao]],LDO!$B$2:$D$115,3,0)</f>
        <v>#N/A</v>
      </c>
      <c r="Q1455" s="22" t="str">
        <f>CONCATENATE(Tabela1[[#This Row],[cdunidadegestora]]," - ",Tabela1[[#This Row],[nmunidadegestora]])</f>
        <v>530001 - Secretaria de Estado da Infraestrutura e Mobilidade</v>
      </c>
      <c r="R1455" s="22" t="str">
        <f>CONCATENATE(Tabela1[[#This Row],[cdfuncao]]," - ",Tabela1[[#This Row],[nmfuncao]])</f>
        <v>26 - Transporte</v>
      </c>
      <c r="S1455" s="23" t="e">
        <f>VLOOKUP(Tabela1[[#This Row],[cdsubacao]],LDO!$B$2:$E$115,4,0)</f>
        <v>#N/A</v>
      </c>
      <c r="T1455" s="23" t="str">
        <f>CONCATENATE(Tabela1[[#This Row],[cdprograma]]," - ",Tabela1[[#This Row],[nmprograma]])</f>
        <v>130 - Conservação e Segurança Rodoviária</v>
      </c>
    </row>
    <row r="1456" spans="1:20" x14ac:dyDescent="0.25">
      <c r="A1456">
        <v>470001</v>
      </c>
      <c r="B1456" t="s">
        <v>287</v>
      </c>
      <c r="C1456">
        <v>4</v>
      </c>
      <c r="D1456" t="s">
        <v>169</v>
      </c>
      <c r="E1456">
        <v>850</v>
      </c>
      <c r="F1456" t="s">
        <v>163</v>
      </c>
      <c r="G1456">
        <v>2418</v>
      </c>
      <c r="H1456" t="s">
        <v>1282</v>
      </c>
      <c r="I1456">
        <v>33</v>
      </c>
      <c r="J1456" t="s">
        <v>160</v>
      </c>
      <c r="K1456" s="21">
        <v>180630</v>
      </c>
      <c r="L1456" s="21">
        <v>147692.29999999999</v>
      </c>
      <c r="M1456" s="21">
        <v>147692.29999999999</v>
      </c>
      <c r="N1456" s="21">
        <v>146742.29999999999</v>
      </c>
      <c r="O1456" s="21">
        <v>146742.29999999999</v>
      </c>
      <c r="P1456" s="22" t="e">
        <f>VLOOKUP(Tabela1[[#This Row],[cdsubacao]],LDO!$B$2:$D$115,3,0)</f>
        <v>#N/A</v>
      </c>
      <c r="Q1456" s="22" t="str">
        <f>CONCATENATE(Tabela1[[#This Row],[cdunidadegestora]]," - ",Tabela1[[#This Row],[nmunidadegestora]])</f>
        <v>470001 - Secretaria de Estado da Administração</v>
      </c>
      <c r="R1456" s="22" t="str">
        <f>CONCATENATE(Tabela1[[#This Row],[cdfuncao]]," - ",Tabela1[[#This Row],[nmfuncao]])</f>
        <v>4 - Administração</v>
      </c>
      <c r="S1456" s="23" t="e">
        <f>VLOOKUP(Tabela1[[#This Row],[cdsubacao]],LDO!$B$2:$E$115,4,0)</f>
        <v>#N/A</v>
      </c>
      <c r="T145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57" spans="1:20" x14ac:dyDescent="0.25">
      <c r="A1457">
        <v>410058</v>
      </c>
      <c r="B1457" t="s">
        <v>243</v>
      </c>
      <c r="C1457">
        <v>12</v>
      </c>
      <c r="D1457" t="s">
        <v>188</v>
      </c>
      <c r="E1457">
        <v>610</v>
      </c>
      <c r="F1457" t="s">
        <v>189</v>
      </c>
      <c r="G1457">
        <v>13890</v>
      </c>
      <c r="H1457" t="s">
        <v>1225</v>
      </c>
      <c r="I1457">
        <v>33</v>
      </c>
      <c r="J1457" t="s">
        <v>160</v>
      </c>
      <c r="K1457" s="21">
        <v>807834</v>
      </c>
      <c r="L1457" s="21">
        <v>12003.88</v>
      </c>
      <c r="M1457" s="21">
        <v>12003.88</v>
      </c>
      <c r="N1457" s="21">
        <v>12003.88</v>
      </c>
      <c r="O1457" s="21">
        <v>12003.88</v>
      </c>
      <c r="P1457" s="22" t="e">
        <f>VLOOKUP(Tabela1[[#This Row],[cdsubacao]],LDO!$B$2:$D$115,3,0)</f>
        <v>#N/A</v>
      </c>
      <c r="Q1457" s="22" t="str">
        <f>CONCATENATE(Tabela1[[#This Row],[cdunidadegestora]]," - ",Tabela1[[#This Row],[nmunidadegestora]])</f>
        <v>410058 - Agência de Desenvolvimento Regional de Joinville</v>
      </c>
      <c r="R1457" s="22" t="str">
        <f>CONCATENATE(Tabela1[[#This Row],[cdfuncao]]," - ",Tabela1[[#This Row],[nmfuncao]])</f>
        <v>12 - Educação</v>
      </c>
      <c r="S1457" s="23" t="e">
        <f>VLOOKUP(Tabela1[[#This Row],[cdsubacao]],LDO!$B$2:$E$115,4,0)</f>
        <v>#N/A</v>
      </c>
      <c r="T1457" s="23" t="str">
        <f>CONCATENATE(Tabela1[[#This Row],[cdprograma]]," - ",Tabela1[[#This Row],[nmprograma]])</f>
        <v>610 - Educação Básica com Qualidade e Equidade</v>
      </c>
    </row>
    <row r="1458" spans="1:20" x14ac:dyDescent="0.25">
      <c r="A1458">
        <v>410058</v>
      </c>
      <c r="B1458" t="s">
        <v>243</v>
      </c>
      <c r="C1458">
        <v>12</v>
      </c>
      <c r="D1458" t="s">
        <v>188</v>
      </c>
      <c r="E1458">
        <v>625</v>
      </c>
      <c r="F1458" t="s">
        <v>196</v>
      </c>
      <c r="G1458">
        <v>13913</v>
      </c>
      <c r="H1458" t="s">
        <v>446</v>
      </c>
      <c r="I1458">
        <v>31</v>
      </c>
      <c r="J1458" t="s">
        <v>165</v>
      </c>
      <c r="K1458" s="21">
        <v>5062082</v>
      </c>
      <c r="L1458" s="21">
        <v>1394380.81</v>
      </c>
      <c r="M1458" s="21">
        <v>1394380.81</v>
      </c>
      <c r="N1458" s="21">
        <v>1394380.81</v>
      </c>
      <c r="O1458" s="21">
        <v>1394380.81</v>
      </c>
      <c r="P1458" s="22" t="e">
        <f>VLOOKUP(Tabela1[[#This Row],[cdsubacao]],LDO!$B$2:$D$115,3,0)</f>
        <v>#N/A</v>
      </c>
      <c r="Q1458" s="22" t="str">
        <f>CONCATENATE(Tabela1[[#This Row],[cdunidadegestora]]," - ",Tabela1[[#This Row],[nmunidadegestora]])</f>
        <v>410058 - Agência de Desenvolvimento Regional de Joinville</v>
      </c>
      <c r="R1458" s="22" t="str">
        <f>CONCATENATE(Tabela1[[#This Row],[cdfuncao]]," - ",Tabela1[[#This Row],[nmfuncao]])</f>
        <v>12 - Educação</v>
      </c>
      <c r="S1458" s="23" t="e">
        <f>VLOOKUP(Tabela1[[#This Row],[cdsubacao]],LDO!$B$2:$E$115,4,0)</f>
        <v>#N/A</v>
      </c>
      <c r="T1458" s="23" t="str">
        <f>CONCATENATE(Tabela1[[#This Row],[cdprograma]]," - ",Tabela1[[#This Row],[nmprograma]])</f>
        <v>625 - Valorização dos Profissionais da Educação</v>
      </c>
    </row>
    <row r="1459" spans="1:20" x14ac:dyDescent="0.25">
      <c r="A1459">
        <v>160097</v>
      </c>
      <c r="B1459" t="s">
        <v>181</v>
      </c>
      <c r="C1459">
        <v>12</v>
      </c>
      <c r="D1459" t="s">
        <v>188</v>
      </c>
      <c r="E1459">
        <v>610</v>
      </c>
      <c r="F1459" t="s">
        <v>189</v>
      </c>
      <c r="G1459">
        <v>14200</v>
      </c>
      <c r="H1459" t="s">
        <v>547</v>
      </c>
      <c r="I1459">
        <v>33</v>
      </c>
      <c r="J1459" t="s">
        <v>160</v>
      </c>
      <c r="K1459" s="21">
        <v>500000</v>
      </c>
      <c r="L1459" s="21">
        <v>1502574.35</v>
      </c>
      <c r="M1459" s="21">
        <v>1388370.26</v>
      </c>
      <c r="N1459" s="21">
        <v>1354232.96</v>
      </c>
      <c r="O1459" s="21">
        <v>1177652.51</v>
      </c>
      <c r="P1459" s="22" t="e">
        <f>VLOOKUP(Tabela1[[#This Row],[cdsubacao]],LDO!$B$2:$D$115,3,0)</f>
        <v>#N/A</v>
      </c>
      <c r="Q1459" s="22" t="str">
        <f>CONCATENATE(Tabela1[[#This Row],[cdunidadegestora]]," - ",Tabela1[[#This Row],[nmunidadegestora]])</f>
        <v>160097 - Fundo de Melhoria da Polícia Militar</v>
      </c>
      <c r="R1459" s="22" t="str">
        <f>CONCATENATE(Tabela1[[#This Row],[cdfuncao]]," - ",Tabela1[[#This Row],[nmfuncao]])</f>
        <v>12 - Educação</v>
      </c>
      <c r="S1459" s="23" t="e">
        <f>VLOOKUP(Tabela1[[#This Row],[cdsubacao]],LDO!$B$2:$E$115,4,0)</f>
        <v>#N/A</v>
      </c>
      <c r="T1459" s="23" t="str">
        <f>CONCATENATE(Tabela1[[#This Row],[cdprograma]]," - ",Tabela1[[#This Row],[nmprograma]])</f>
        <v>610 - Educação Básica com Qualidade e Equidade</v>
      </c>
    </row>
    <row r="1460" spans="1:20" x14ac:dyDescent="0.25">
      <c r="A1460">
        <v>270024</v>
      </c>
      <c r="B1460" t="s">
        <v>372</v>
      </c>
      <c r="C1460">
        <v>19</v>
      </c>
      <c r="D1460" t="s">
        <v>373</v>
      </c>
      <c r="E1460">
        <v>900</v>
      </c>
      <c r="F1460" t="s">
        <v>176</v>
      </c>
      <c r="G1460">
        <v>5234</v>
      </c>
      <c r="H1460" t="s">
        <v>374</v>
      </c>
      <c r="I1460">
        <v>44</v>
      </c>
      <c r="J1460" t="s">
        <v>219</v>
      </c>
      <c r="K1460" s="21">
        <v>0</v>
      </c>
      <c r="L1460" s="21">
        <v>4810</v>
      </c>
      <c r="M1460" s="21">
        <v>4810</v>
      </c>
      <c r="N1460" s="21">
        <v>4810</v>
      </c>
      <c r="O1460" s="21">
        <v>4810</v>
      </c>
      <c r="P1460" s="22" t="e">
        <f>VLOOKUP(Tabela1[[#This Row],[cdsubacao]],LDO!$B$2:$D$115,3,0)</f>
        <v>#N/A</v>
      </c>
      <c r="Q1460" s="22" t="str">
        <f>CONCATENATE(Tabela1[[#This Row],[cdunidadegestora]]," - ",Tabela1[[#This Row],[nmunidadegestora]])</f>
        <v>270024 - Fundação de Amparo à Pesquisa e Inovação do Estado de Santa Catarina</v>
      </c>
      <c r="R1460" s="22" t="str">
        <f>CONCATENATE(Tabela1[[#This Row],[cdfuncao]]," - ",Tabela1[[#This Row],[nmfuncao]])</f>
        <v>19 - Ciência e Tecnologia</v>
      </c>
      <c r="S1460" s="23" t="e">
        <f>VLOOKUP(Tabela1[[#This Row],[cdsubacao]],LDO!$B$2:$E$115,4,0)</f>
        <v>#N/A</v>
      </c>
      <c r="T1460" s="23" t="str">
        <f>CONCATENATE(Tabela1[[#This Row],[cdprograma]]," - ",Tabela1[[#This Row],[nmprograma]])</f>
        <v>900 - Gestão Administrativa - Poder Executivo</v>
      </c>
    </row>
    <row r="1461" spans="1:20" x14ac:dyDescent="0.25">
      <c r="A1461">
        <v>440001</v>
      </c>
      <c r="B1461" t="s">
        <v>481</v>
      </c>
      <c r="C1461">
        <v>20</v>
      </c>
      <c r="D1461" t="s">
        <v>203</v>
      </c>
      <c r="E1461">
        <v>300</v>
      </c>
      <c r="F1461" t="s">
        <v>247</v>
      </c>
      <c r="G1461">
        <v>11341</v>
      </c>
      <c r="H1461" t="s">
        <v>902</v>
      </c>
      <c r="I1461">
        <v>44</v>
      </c>
      <c r="J1461" t="s">
        <v>219</v>
      </c>
      <c r="K1461" s="21">
        <v>0</v>
      </c>
      <c r="L1461" s="21">
        <v>607287.54</v>
      </c>
      <c r="M1461" s="21">
        <v>453957.38</v>
      </c>
      <c r="N1461" s="21">
        <v>453957.38</v>
      </c>
      <c r="O1461" s="21">
        <v>453957.38</v>
      </c>
      <c r="P1461" s="22" t="e">
        <f>VLOOKUP(Tabela1[[#This Row],[cdsubacao]],LDO!$B$2:$D$115,3,0)</f>
        <v>#N/A</v>
      </c>
      <c r="Q1461" s="22" t="str">
        <f>CONCATENATE(Tabela1[[#This Row],[cdunidadegestora]]," - ",Tabela1[[#This Row],[nmunidadegestora]])</f>
        <v>440001 - Secretaria de Estado da Agricultura, Pesca e Desenvolvimento Rural</v>
      </c>
      <c r="R1461" s="22" t="str">
        <f>CONCATENATE(Tabela1[[#This Row],[cdfuncao]]," - ",Tabela1[[#This Row],[nmfuncao]])</f>
        <v>20 - Agricultura</v>
      </c>
      <c r="S1461" s="23" t="e">
        <f>VLOOKUP(Tabela1[[#This Row],[cdsubacao]],LDO!$B$2:$E$115,4,0)</f>
        <v>#N/A</v>
      </c>
      <c r="T1461" s="23" t="str">
        <f>CONCATENATE(Tabela1[[#This Row],[cdprograma]]," - ",Tabela1[[#This Row],[nmprograma]])</f>
        <v>300 - Qualidade de Vida no Campo e na Cidade</v>
      </c>
    </row>
    <row r="1462" spans="1:20" x14ac:dyDescent="0.25">
      <c r="A1462">
        <v>410042</v>
      </c>
      <c r="B1462" t="s">
        <v>558</v>
      </c>
      <c r="C1462">
        <v>12</v>
      </c>
      <c r="D1462" t="s">
        <v>188</v>
      </c>
      <c r="E1462">
        <v>610</v>
      </c>
      <c r="F1462" t="s">
        <v>189</v>
      </c>
      <c r="G1462">
        <v>13722</v>
      </c>
      <c r="H1462" t="s">
        <v>762</v>
      </c>
      <c r="I1462">
        <v>44</v>
      </c>
      <c r="J1462" t="s">
        <v>219</v>
      </c>
      <c r="K1462" s="21">
        <v>38405</v>
      </c>
      <c r="L1462" s="21">
        <v>14979</v>
      </c>
      <c r="M1462" s="21">
        <v>14979</v>
      </c>
      <c r="N1462" s="21">
        <v>14979</v>
      </c>
      <c r="O1462" s="21">
        <v>14979</v>
      </c>
      <c r="P1462" s="22" t="e">
        <f>VLOOKUP(Tabela1[[#This Row],[cdsubacao]],LDO!$B$2:$D$115,3,0)</f>
        <v>#N/A</v>
      </c>
      <c r="Q1462" s="22" t="str">
        <f>CONCATENATE(Tabela1[[#This Row],[cdunidadegestora]]," - ",Tabela1[[#This Row],[nmunidadegestora]])</f>
        <v>410042 - Agência de Desenvolvimento Regional de Concórdia</v>
      </c>
      <c r="R1462" s="22" t="str">
        <f>CONCATENATE(Tabela1[[#This Row],[cdfuncao]]," - ",Tabela1[[#This Row],[nmfuncao]])</f>
        <v>12 - Educação</v>
      </c>
      <c r="S1462" s="23" t="e">
        <f>VLOOKUP(Tabela1[[#This Row],[cdsubacao]],LDO!$B$2:$E$115,4,0)</f>
        <v>#N/A</v>
      </c>
      <c r="T1462" s="23" t="str">
        <f>CONCATENATE(Tabela1[[#This Row],[cdprograma]]," - ",Tabela1[[#This Row],[nmprograma]])</f>
        <v>610 - Educação Básica com Qualidade e Equidade</v>
      </c>
    </row>
    <row r="1463" spans="1:20" x14ac:dyDescent="0.25">
      <c r="A1463">
        <v>530001</v>
      </c>
      <c r="B1463" t="s">
        <v>178</v>
      </c>
      <c r="C1463">
        <v>26</v>
      </c>
      <c r="D1463" t="s">
        <v>179</v>
      </c>
      <c r="E1463">
        <v>140</v>
      </c>
      <c r="F1463" t="s">
        <v>279</v>
      </c>
      <c r="G1463">
        <v>14506</v>
      </c>
      <c r="H1463" t="s">
        <v>1283</v>
      </c>
      <c r="I1463">
        <v>44</v>
      </c>
      <c r="J1463" t="s">
        <v>219</v>
      </c>
      <c r="K1463" s="21">
        <v>0</v>
      </c>
      <c r="L1463" s="21">
        <v>10040810.289999999</v>
      </c>
      <c r="M1463" s="21">
        <v>40810.29</v>
      </c>
      <c r="N1463" s="21">
        <v>40810.29</v>
      </c>
      <c r="O1463" s="21">
        <v>1061.06</v>
      </c>
      <c r="P1463" s="22" t="e">
        <f>VLOOKUP(Tabela1[[#This Row],[cdsubacao]],LDO!$B$2:$D$115,3,0)</f>
        <v>#N/A</v>
      </c>
      <c r="Q1463" s="22" t="str">
        <f>CONCATENATE(Tabela1[[#This Row],[cdunidadegestora]]," - ",Tabela1[[#This Row],[nmunidadegestora]])</f>
        <v>530001 - Secretaria de Estado da Infraestrutura e Mobilidade</v>
      </c>
      <c r="R1463" s="22" t="str">
        <f>CONCATENATE(Tabela1[[#This Row],[cdfuncao]]," - ",Tabela1[[#This Row],[nmfuncao]])</f>
        <v>26 - Transporte</v>
      </c>
      <c r="S1463" s="23" t="e">
        <f>VLOOKUP(Tabela1[[#This Row],[cdsubacao]],LDO!$B$2:$E$115,4,0)</f>
        <v>#N/A</v>
      </c>
      <c r="T1463" s="23" t="str">
        <f>CONCATENATE(Tabela1[[#This Row],[cdprograma]]," - ",Tabela1[[#This Row],[nmprograma]])</f>
        <v>140 - Reabilitação e Aumento de Capacidade de Rodovias</v>
      </c>
    </row>
    <row r="1464" spans="1:20" x14ac:dyDescent="0.25">
      <c r="A1464">
        <v>160091</v>
      </c>
      <c r="B1464" t="s">
        <v>442</v>
      </c>
      <c r="C1464">
        <v>6</v>
      </c>
      <c r="D1464" t="s">
        <v>182</v>
      </c>
      <c r="E1464">
        <v>706</v>
      </c>
      <c r="F1464" t="s">
        <v>183</v>
      </c>
      <c r="G1464">
        <v>11918</v>
      </c>
      <c r="H1464" t="s">
        <v>632</v>
      </c>
      <c r="I1464">
        <v>44</v>
      </c>
      <c r="J1464" t="s">
        <v>219</v>
      </c>
      <c r="K1464" s="21">
        <v>0</v>
      </c>
      <c r="L1464" s="21">
        <v>214664.33</v>
      </c>
      <c r="M1464" s="21">
        <v>116665.94</v>
      </c>
      <c r="N1464" s="21">
        <v>15940.5</v>
      </c>
      <c r="O1464" s="21">
        <v>15940.5</v>
      </c>
      <c r="P1464" s="22" t="e">
        <f>VLOOKUP(Tabela1[[#This Row],[cdsubacao]],LDO!$B$2:$D$115,3,0)</f>
        <v>#N/A</v>
      </c>
      <c r="Q1464" s="22" t="str">
        <f>CONCATENATE(Tabela1[[#This Row],[cdunidadegestora]]," - ",Tabela1[[#This Row],[nmunidadegestora]])</f>
        <v>160091 - Fundo para Melhoria da Segurança Pública</v>
      </c>
      <c r="R1464" s="22" t="str">
        <f>CONCATENATE(Tabela1[[#This Row],[cdfuncao]]," - ",Tabela1[[#This Row],[nmfuncao]])</f>
        <v>6 - Segurança Pública</v>
      </c>
      <c r="S1464" s="23" t="e">
        <f>VLOOKUP(Tabela1[[#This Row],[cdsubacao]],LDO!$B$2:$E$115,4,0)</f>
        <v>#N/A</v>
      </c>
      <c r="T1464" s="23" t="str">
        <f>CONCATENATE(Tabela1[[#This Row],[cdprograma]]," - ",Tabela1[[#This Row],[nmprograma]])</f>
        <v>706 - De Olho no Crime</v>
      </c>
    </row>
    <row r="1465" spans="1:20" x14ac:dyDescent="0.25">
      <c r="A1465">
        <v>470076</v>
      </c>
      <c r="B1465" t="s">
        <v>240</v>
      </c>
      <c r="C1465">
        <v>9</v>
      </c>
      <c r="D1465" t="s">
        <v>162</v>
      </c>
      <c r="E1465">
        <v>860</v>
      </c>
      <c r="F1465" t="s">
        <v>241</v>
      </c>
      <c r="G1465">
        <v>9358</v>
      </c>
      <c r="H1465" t="s">
        <v>1284</v>
      </c>
      <c r="I1465">
        <v>31</v>
      </c>
      <c r="J1465" t="s">
        <v>165</v>
      </c>
      <c r="K1465" s="21">
        <v>181861564</v>
      </c>
      <c r="L1465" s="21">
        <v>2624532.9</v>
      </c>
      <c r="M1465" s="21">
        <v>0</v>
      </c>
      <c r="N1465" s="21">
        <v>0</v>
      </c>
      <c r="O1465" s="21">
        <v>0</v>
      </c>
      <c r="P1465" s="22" t="e">
        <f>VLOOKUP(Tabela1[[#This Row],[cdsubacao]],LDO!$B$2:$D$115,3,0)</f>
        <v>#N/A</v>
      </c>
      <c r="Q1465" s="22" t="str">
        <f>CONCATENATE(Tabela1[[#This Row],[cdunidadegestora]]," - ",Tabela1[[#This Row],[nmunidadegestora]])</f>
        <v>470076 - Fundo Financeiro</v>
      </c>
      <c r="R1465" s="22" t="str">
        <f>CONCATENATE(Tabela1[[#This Row],[cdfuncao]]," - ",Tabela1[[#This Row],[nmfuncao]])</f>
        <v>9 - Previdência Social</v>
      </c>
      <c r="S1465" s="23" t="e">
        <f>VLOOKUP(Tabela1[[#This Row],[cdsubacao]],LDO!$B$2:$E$115,4,0)</f>
        <v>#N/A</v>
      </c>
      <c r="T1465" s="23" t="str">
        <f>CONCATENATE(Tabela1[[#This Row],[cdprograma]]," - ",Tabela1[[#This Row],[nmprograma]])</f>
        <v>860 - Gestão Previdenciária</v>
      </c>
    </row>
    <row r="1466" spans="1:20" x14ac:dyDescent="0.25">
      <c r="A1466">
        <v>450022</v>
      </c>
      <c r="B1466" t="s">
        <v>358</v>
      </c>
      <c r="C1466">
        <v>12</v>
      </c>
      <c r="D1466" t="s">
        <v>188</v>
      </c>
      <c r="E1466">
        <v>850</v>
      </c>
      <c r="F1466" t="s">
        <v>163</v>
      </c>
      <c r="G1466">
        <v>7856</v>
      </c>
      <c r="H1466" t="s">
        <v>1026</v>
      </c>
      <c r="I1466">
        <v>33</v>
      </c>
      <c r="J1466" t="s">
        <v>160</v>
      </c>
      <c r="K1466" s="21">
        <v>14475414</v>
      </c>
      <c r="L1466" s="21">
        <v>14669335.43</v>
      </c>
      <c r="M1466" s="21">
        <v>14452679.68</v>
      </c>
      <c r="N1466" s="21">
        <v>14452679.68</v>
      </c>
      <c r="O1466" s="21">
        <v>14167102.890000001</v>
      </c>
      <c r="P1466" s="22" t="e">
        <f>VLOOKUP(Tabela1[[#This Row],[cdsubacao]],LDO!$B$2:$D$115,3,0)</f>
        <v>#N/A</v>
      </c>
      <c r="Q1466" s="22" t="str">
        <f>CONCATENATE(Tabela1[[#This Row],[cdunidadegestora]]," - ",Tabela1[[#This Row],[nmunidadegestora]])</f>
        <v>450022 - Fundação Universidade do Estado de Santa Catarina</v>
      </c>
      <c r="R1466" s="22" t="str">
        <f>CONCATENATE(Tabela1[[#This Row],[cdfuncao]]," - ",Tabela1[[#This Row],[nmfuncao]])</f>
        <v>12 - Educação</v>
      </c>
      <c r="S1466" s="23" t="e">
        <f>VLOOKUP(Tabela1[[#This Row],[cdsubacao]],LDO!$B$2:$E$115,4,0)</f>
        <v>#N/A</v>
      </c>
      <c r="T146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67" spans="1:20" x14ac:dyDescent="0.25">
      <c r="A1467">
        <v>480091</v>
      </c>
      <c r="B1467" t="s">
        <v>157</v>
      </c>
      <c r="C1467">
        <v>10</v>
      </c>
      <c r="D1467" t="s">
        <v>158</v>
      </c>
      <c r="E1467">
        <v>430</v>
      </c>
      <c r="F1467" t="s">
        <v>159</v>
      </c>
      <c r="G1467">
        <v>13270</v>
      </c>
      <c r="H1467" t="s">
        <v>588</v>
      </c>
      <c r="I1467">
        <v>33</v>
      </c>
      <c r="J1467" t="s">
        <v>160</v>
      </c>
      <c r="K1467" s="21">
        <v>1300000</v>
      </c>
      <c r="L1467" s="21">
        <v>1239417.23</v>
      </c>
      <c r="M1467" s="21">
        <v>273102.87</v>
      </c>
      <c r="N1467" s="21">
        <v>263619.53999999998</v>
      </c>
      <c r="O1467" s="21">
        <v>263619.53999999998</v>
      </c>
      <c r="P1467" s="22" t="e">
        <f>VLOOKUP(Tabela1[[#This Row],[cdsubacao]],LDO!$B$2:$D$115,3,0)</f>
        <v>#N/A</v>
      </c>
      <c r="Q1467" s="22" t="str">
        <f>CONCATENATE(Tabela1[[#This Row],[cdunidadegestora]]," - ",Tabela1[[#This Row],[nmunidadegestora]])</f>
        <v>480091 - Fundo Estadual de Saúde</v>
      </c>
      <c r="R1467" s="22" t="str">
        <f>CONCATENATE(Tabela1[[#This Row],[cdfuncao]]," - ",Tabela1[[#This Row],[nmfuncao]])</f>
        <v>10 - Saúde</v>
      </c>
      <c r="S1467" s="23" t="e">
        <f>VLOOKUP(Tabela1[[#This Row],[cdsubacao]],LDO!$B$2:$E$115,4,0)</f>
        <v>#N/A</v>
      </c>
      <c r="T1467" s="23" t="str">
        <f>CONCATENATE(Tabela1[[#This Row],[cdprograma]]," - ",Tabela1[[#This Row],[nmprograma]])</f>
        <v>430 - Atenção de Média e Alta Complexidade Ambulatorial e Hospitalar</v>
      </c>
    </row>
    <row r="1468" spans="1:20" x14ac:dyDescent="0.25">
      <c r="A1468">
        <v>470076</v>
      </c>
      <c r="B1468" t="s">
        <v>240</v>
      </c>
      <c r="C1468">
        <v>9</v>
      </c>
      <c r="D1468" t="s">
        <v>162</v>
      </c>
      <c r="E1468">
        <v>860</v>
      </c>
      <c r="F1468" t="s">
        <v>241</v>
      </c>
      <c r="G1468">
        <v>9350</v>
      </c>
      <c r="H1468" t="s">
        <v>1285</v>
      </c>
      <c r="I1468">
        <v>31</v>
      </c>
      <c r="J1468" t="s">
        <v>165</v>
      </c>
      <c r="K1468" s="21">
        <v>75000000</v>
      </c>
      <c r="L1468" s="21">
        <v>77529882.409999996</v>
      </c>
      <c r="M1468" s="21">
        <v>76978600.120000005</v>
      </c>
      <c r="N1468" s="21">
        <v>76978600.120000005</v>
      </c>
      <c r="O1468" s="21">
        <v>76978600.120000005</v>
      </c>
      <c r="P1468" s="22" t="e">
        <f>VLOOKUP(Tabela1[[#This Row],[cdsubacao]],LDO!$B$2:$D$115,3,0)</f>
        <v>#N/A</v>
      </c>
      <c r="Q1468" s="22" t="str">
        <f>CONCATENATE(Tabela1[[#This Row],[cdunidadegestora]]," - ",Tabela1[[#This Row],[nmunidadegestora]])</f>
        <v>470076 - Fundo Financeiro</v>
      </c>
      <c r="R1468" s="22" t="str">
        <f>CONCATENATE(Tabela1[[#This Row],[cdfuncao]]," - ",Tabela1[[#This Row],[nmfuncao]])</f>
        <v>9 - Previdência Social</v>
      </c>
      <c r="S1468" s="23" t="e">
        <f>VLOOKUP(Tabela1[[#This Row],[cdsubacao]],LDO!$B$2:$E$115,4,0)</f>
        <v>#N/A</v>
      </c>
      <c r="T1468" s="23" t="str">
        <f>CONCATENATE(Tabela1[[#This Row],[cdprograma]]," - ",Tabela1[[#This Row],[nmprograma]])</f>
        <v>860 - Gestão Previdenciária</v>
      </c>
    </row>
    <row r="1469" spans="1:20" x14ac:dyDescent="0.25">
      <c r="A1469">
        <v>470076</v>
      </c>
      <c r="B1469" t="s">
        <v>240</v>
      </c>
      <c r="C1469">
        <v>9</v>
      </c>
      <c r="D1469" t="s">
        <v>162</v>
      </c>
      <c r="E1469">
        <v>860</v>
      </c>
      <c r="F1469" t="s">
        <v>241</v>
      </c>
      <c r="G1469">
        <v>14228</v>
      </c>
      <c r="H1469" t="s">
        <v>1286</v>
      </c>
      <c r="I1469">
        <v>31</v>
      </c>
      <c r="J1469" t="s">
        <v>165</v>
      </c>
      <c r="K1469" s="21">
        <v>100000</v>
      </c>
      <c r="L1469" s="21">
        <v>100000</v>
      </c>
      <c r="M1469" s="21">
        <v>22833.97</v>
      </c>
      <c r="N1469" s="21">
        <v>22833.97</v>
      </c>
      <c r="O1469" s="21">
        <v>22833.97</v>
      </c>
      <c r="P1469" s="22" t="e">
        <f>VLOOKUP(Tabela1[[#This Row],[cdsubacao]],LDO!$B$2:$D$115,3,0)</f>
        <v>#N/A</v>
      </c>
      <c r="Q1469" s="22" t="str">
        <f>CONCATENATE(Tabela1[[#This Row],[cdunidadegestora]]," - ",Tabela1[[#This Row],[nmunidadegestora]])</f>
        <v>470076 - Fundo Financeiro</v>
      </c>
      <c r="R1469" s="22" t="str">
        <f>CONCATENATE(Tabela1[[#This Row],[cdfuncao]]," - ",Tabela1[[#This Row],[nmfuncao]])</f>
        <v>9 - Previdência Social</v>
      </c>
      <c r="S1469" s="23" t="e">
        <f>VLOOKUP(Tabela1[[#This Row],[cdsubacao]],LDO!$B$2:$E$115,4,0)</f>
        <v>#N/A</v>
      </c>
      <c r="T1469" s="23" t="str">
        <f>CONCATENATE(Tabela1[[#This Row],[cdprograma]]," - ",Tabela1[[#This Row],[nmprograma]])</f>
        <v>860 - Gestão Previdenciária</v>
      </c>
    </row>
    <row r="1470" spans="1:20" x14ac:dyDescent="0.25">
      <c r="A1470">
        <v>410056</v>
      </c>
      <c r="B1470" t="s">
        <v>223</v>
      </c>
      <c r="C1470">
        <v>4</v>
      </c>
      <c r="D1470" t="s">
        <v>169</v>
      </c>
      <c r="E1470">
        <v>850</v>
      </c>
      <c r="F1470" t="s">
        <v>163</v>
      </c>
      <c r="G1470">
        <v>13808</v>
      </c>
      <c r="H1470" t="s">
        <v>1287</v>
      </c>
      <c r="I1470">
        <v>33</v>
      </c>
      <c r="J1470" t="s">
        <v>160</v>
      </c>
      <c r="K1470" s="21">
        <v>180000</v>
      </c>
      <c r="L1470" s="21">
        <v>46616.6</v>
      </c>
      <c r="M1470" s="21">
        <v>46616.6</v>
      </c>
      <c r="N1470" s="21">
        <v>46616.6</v>
      </c>
      <c r="O1470" s="21">
        <v>46616.6</v>
      </c>
      <c r="P1470" s="22" t="e">
        <f>VLOOKUP(Tabela1[[#This Row],[cdsubacao]],LDO!$B$2:$D$115,3,0)</f>
        <v>#N/A</v>
      </c>
      <c r="Q1470" s="22" t="str">
        <f>CONCATENATE(Tabela1[[#This Row],[cdunidadegestora]]," - ",Tabela1[[#This Row],[nmunidadegestora]])</f>
        <v>410056 - Agência de Desenvolvimento Regional de Criciúma</v>
      </c>
      <c r="R1470" s="22" t="str">
        <f>CONCATENATE(Tabela1[[#This Row],[cdfuncao]]," - ",Tabela1[[#This Row],[nmfuncao]])</f>
        <v>4 - Administração</v>
      </c>
      <c r="S1470" s="23" t="e">
        <f>VLOOKUP(Tabela1[[#This Row],[cdsubacao]],LDO!$B$2:$E$115,4,0)</f>
        <v>#N/A</v>
      </c>
      <c r="T147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71" spans="1:20" x14ac:dyDescent="0.25">
      <c r="A1471">
        <v>530025</v>
      </c>
      <c r="B1471" t="s">
        <v>238</v>
      </c>
      <c r="C1471">
        <v>26</v>
      </c>
      <c r="D1471" t="s">
        <v>179</v>
      </c>
      <c r="E1471">
        <v>105</v>
      </c>
      <c r="F1471" t="s">
        <v>384</v>
      </c>
      <c r="G1471">
        <v>11166</v>
      </c>
      <c r="H1471" t="s">
        <v>1227</v>
      </c>
      <c r="I1471">
        <v>44</v>
      </c>
      <c r="J1471" t="s">
        <v>219</v>
      </c>
      <c r="K1471" s="21">
        <v>100975</v>
      </c>
      <c r="L1471" s="21">
        <v>3064555.83</v>
      </c>
      <c r="M1471" s="21">
        <v>3064555.83</v>
      </c>
      <c r="N1471" s="21">
        <v>3064555.83</v>
      </c>
      <c r="O1471" s="21">
        <v>3064555.83</v>
      </c>
      <c r="P1471" s="22" t="e">
        <f>VLOOKUP(Tabela1[[#This Row],[cdsubacao]],LDO!$B$2:$D$115,3,0)</f>
        <v>#N/A</v>
      </c>
      <c r="Q1471" s="22" t="str">
        <f>CONCATENATE(Tabela1[[#This Row],[cdunidadegestora]]," - ",Tabela1[[#This Row],[nmunidadegestora]])</f>
        <v>530025 - Departamento Estadual de Infraestrutura</v>
      </c>
      <c r="R1471" s="22" t="str">
        <f>CONCATENATE(Tabela1[[#This Row],[cdfuncao]]," - ",Tabela1[[#This Row],[nmfuncao]])</f>
        <v>26 - Transporte</v>
      </c>
      <c r="S1471" s="23" t="e">
        <f>VLOOKUP(Tabela1[[#This Row],[cdsubacao]],LDO!$B$2:$E$115,4,0)</f>
        <v>#N/A</v>
      </c>
      <c r="T1471" s="23" t="str">
        <f>CONCATENATE(Tabela1[[#This Row],[cdprograma]]," - ",Tabela1[[#This Row],[nmprograma]])</f>
        <v>105 - 2010, 2011: ProPav Urbano; 2012, 2013, 2014, 2015, 2016, 2017, 2018, 2019, 2020: Mobilidade Urbana</v>
      </c>
    </row>
    <row r="1472" spans="1:20" x14ac:dyDescent="0.25">
      <c r="A1472">
        <v>450001</v>
      </c>
      <c r="B1472" t="s">
        <v>318</v>
      </c>
      <c r="C1472">
        <v>12</v>
      </c>
      <c r="D1472" t="s">
        <v>188</v>
      </c>
      <c r="E1472">
        <v>810</v>
      </c>
      <c r="F1472" t="s">
        <v>267</v>
      </c>
      <c r="G1472">
        <v>14231</v>
      </c>
      <c r="H1472" t="s">
        <v>1288</v>
      </c>
      <c r="I1472">
        <v>33</v>
      </c>
      <c r="J1472" t="s">
        <v>160</v>
      </c>
      <c r="K1472" s="21">
        <v>7000000</v>
      </c>
      <c r="L1472" s="21">
        <v>0</v>
      </c>
      <c r="M1472" s="21">
        <v>0</v>
      </c>
      <c r="N1472" s="21">
        <v>0</v>
      </c>
      <c r="O1472" s="21">
        <v>0</v>
      </c>
      <c r="P1472" s="22" t="e">
        <f>VLOOKUP(Tabela1[[#This Row],[cdsubacao]],LDO!$B$2:$D$115,3,0)</f>
        <v>#N/A</v>
      </c>
      <c r="Q1472" s="22" t="str">
        <f>CONCATENATE(Tabela1[[#This Row],[cdunidadegestora]]," - ",Tabela1[[#This Row],[nmunidadegestora]])</f>
        <v>450001 - Secretaria de Estado da Educação</v>
      </c>
      <c r="R1472" s="22" t="str">
        <f>CONCATENATE(Tabela1[[#This Row],[cdfuncao]]," - ",Tabela1[[#This Row],[nmfuncao]])</f>
        <v>12 - Educação</v>
      </c>
      <c r="S1472" s="23" t="e">
        <f>VLOOKUP(Tabela1[[#This Row],[cdsubacao]],LDO!$B$2:$E$115,4,0)</f>
        <v>#N/A</v>
      </c>
      <c r="T1472" s="23" t="str">
        <f>CONCATENATE(Tabela1[[#This Row],[cdprograma]]," - ",Tabela1[[#This Row],[nmprograma]])</f>
        <v>810 - Comunicação do Poder Executivo</v>
      </c>
    </row>
    <row r="1473" spans="1:20" x14ac:dyDescent="0.25">
      <c r="A1473">
        <v>410048</v>
      </c>
      <c r="B1473" t="s">
        <v>187</v>
      </c>
      <c r="C1473">
        <v>12</v>
      </c>
      <c r="D1473" t="s">
        <v>188</v>
      </c>
      <c r="E1473">
        <v>610</v>
      </c>
      <c r="F1473" t="s">
        <v>189</v>
      </c>
      <c r="G1473">
        <v>13853</v>
      </c>
      <c r="H1473" t="s">
        <v>456</v>
      </c>
      <c r="I1473">
        <v>44</v>
      </c>
      <c r="J1473" t="s">
        <v>219</v>
      </c>
      <c r="K1473" s="21">
        <v>50320</v>
      </c>
      <c r="L1473" s="21">
        <v>68220.72</v>
      </c>
      <c r="M1473" s="21">
        <v>68220.72</v>
      </c>
      <c r="N1473" s="21">
        <v>68220.72</v>
      </c>
      <c r="O1473" s="21">
        <v>68220.72</v>
      </c>
      <c r="P1473" s="22" t="e">
        <f>VLOOKUP(Tabela1[[#This Row],[cdsubacao]],LDO!$B$2:$D$115,3,0)</f>
        <v>#N/A</v>
      </c>
      <c r="Q1473" s="22" t="str">
        <f>CONCATENATE(Tabela1[[#This Row],[cdunidadegestora]]," - ",Tabela1[[#This Row],[nmunidadegestora]])</f>
        <v>410048 - Agência de Desenvolvimento Regional de Rio do Sul</v>
      </c>
      <c r="R1473" s="22" t="str">
        <f>CONCATENATE(Tabela1[[#This Row],[cdfuncao]]," - ",Tabela1[[#This Row],[nmfuncao]])</f>
        <v>12 - Educação</v>
      </c>
      <c r="S1473" s="23" t="e">
        <f>VLOOKUP(Tabela1[[#This Row],[cdsubacao]],LDO!$B$2:$E$115,4,0)</f>
        <v>#N/A</v>
      </c>
      <c r="T1473" s="23" t="str">
        <f>CONCATENATE(Tabela1[[#This Row],[cdprograma]]," - ",Tabela1[[#This Row],[nmprograma]])</f>
        <v>610 - Educação Básica com Qualidade e Equidade</v>
      </c>
    </row>
    <row r="1474" spans="1:20" x14ac:dyDescent="0.25">
      <c r="A1474">
        <v>410051</v>
      </c>
      <c r="B1474" t="s">
        <v>230</v>
      </c>
      <c r="C1474">
        <v>12</v>
      </c>
      <c r="D1474" t="s">
        <v>188</v>
      </c>
      <c r="E1474">
        <v>610</v>
      </c>
      <c r="F1474" t="s">
        <v>189</v>
      </c>
      <c r="G1474">
        <v>13625</v>
      </c>
      <c r="H1474" t="s">
        <v>1289</v>
      </c>
      <c r="I1474">
        <v>33</v>
      </c>
      <c r="J1474" t="s">
        <v>160</v>
      </c>
      <c r="K1474" s="21">
        <v>2709128</v>
      </c>
      <c r="L1474" s="21">
        <v>1748586.42</v>
      </c>
      <c r="M1474" s="21">
        <v>1748586.42</v>
      </c>
      <c r="N1474" s="21">
        <v>1748586.42</v>
      </c>
      <c r="O1474" s="21">
        <v>1748586.42</v>
      </c>
      <c r="P1474" s="22" t="e">
        <f>VLOOKUP(Tabela1[[#This Row],[cdsubacao]],LDO!$B$2:$D$115,3,0)</f>
        <v>#N/A</v>
      </c>
      <c r="Q1474" s="22" t="str">
        <f>CONCATENATE(Tabela1[[#This Row],[cdunidadegestora]]," - ",Tabela1[[#This Row],[nmunidadegestora]])</f>
        <v>410051 - Agência de Desenvolvimento Regional de Blumenau</v>
      </c>
      <c r="R1474" s="22" t="str">
        <f>CONCATENATE(Tabela1[[#This Row],[cdfuncao]]," - ",Tabela1[[#This Row],[nmfuncao]])</f>
        <v>12 - Educação</v>
      </c>
      <c r="S1474" s="23" t="e">
        <f>VLOOKUP(Tabela1[[#This Row],[cdsubacao]],LDO!$B$2:$E$115,4,0)</f>
        <v>#N/A</v>
      </c>
      <c r="T1474" s="23" t="str">
        <f>CONCATENATE(Tabela1[[#This Row],[cdprograma]]," - ",Tabela1[[#This Row],[nmprograma]])</f>
        <v>610 - Educação Básica com Qualidade e Equidade</v>
      </c>
    </row>
    <row r="1475" spans="1:20" x14ac:dyDescent="0.25">
      <c r="A1475">
        <v>480091</v>
      </c>
      <c r="B1475" t="s">
        <v>157</v>
      </c>
      <c r="C1475">
        <v>10</v>
      </c>
      <c r="D1475" t="s">
        <v>158</v>
      </c>
      <c r="E1475">
        <v>410</v>
      </c>
      <c r="F1475" t="s">
        <v>629</v>
      </c>
      <c r="G1475">
        <v>11205</v>
      </c>
      <c r="H1475" t="s">
        <v>630</v>
      </c>
      <c r="I1475">
        <v>44</v>
      </c>
      <c r="J1475" t="s">
        <v>219</v>
      </c>
      <c r="K1475" s="21">
        <v>270000</v>
      </c>
      <c r="L1475" s="21">
        <v>1066583.71</v>
      </c>
      <c r="M1475" s="21">
        <v>259681.83</v>
      </c>
      <c r="N1475" s="21">
        <v>106043.4</v>
      </c>
      <c r="O1475" s="21">
        <v>106043.4</v>
      </c>
      <c r="P1475" s="22" t="e">
        <f>VLOOKUP(Tabela1[[#This Row],[cdsubacao]],LDO!$B$2:$D$115,3,0)</f>
        <v>#N/A</v>
      </c>
      <c r="Q1475" s="22" t="str">
        <f>CONCATENATE(Tabela1[[#This Row],[cdunidadegestora]]," - ",Tabela1[[#This Row],[nmunidadegestora]])</f>
        <v>480091 - Fundo Estadual de Saúde</v>
      </c>
      <c r="R1475" s="22" t="str">
        <f>CONCATENATE(Tabela1[[#This Row],[cdfuncao]]," - ",Tabela1[[#This Row],[nmfuncao]])</f>
        <v>10 - Saúde</v>
      </c>
      <c r="S1475" s="23" t="e">
        <f>VLOOKUP(Tabela1[[#This Row],[cdsubacao]],LDO!$B$2:$E$115,4,0)</f>
        <v>#N/A</v>
      </c>
      <c r="T1475" s="23" t="str">
        <f>CONCATENATE(Tabela1[[#This Row],[cdprograma]]," - ",Tabela1[[#This Row],[nmprograma]])</f>
        <v>410 - Vigilância em Saúde</v>
      </c>
    </row>
    <row r="1476" spans="1:20" x14ac:dyDescent="0.25">
      <c r="A1476">
        <v>550091</v>
      </c>
      <c r="B1476" t="s">
        <v>513</v>
      </c>
      <c r="C1476">
        <v>6</v>
      </c>
      <c r="D1476" t="s">
        <v>182</v>
      </c>
      <c r="E1476">
        <v>900</v>
      </c>
      <c r="F1476" t="s">
        <v>176</v>
      </c>
      <c r="G1476">
        <v>12989</v>
      </c>
      <c r="H1476" t="s">
        <v>882</v>
      </c>
      <c r="I1476">
        <v>44</v>
      </c>
      <c r="J1476" t="s">
        <v>219</v>
      </c>
      <c r="K1476" s="21">
        <v>0</v>
      </c>
      <c r="L1476" s="21">
        <v>160655.48000000001</v>
      </c>
      <c r="M1476" s="21">
        <v>72183.88</v>
      </c>
      <c r="N1476" s="21">
        <v>68261.56</v>
      </c>
      <c r="O1476" s="21">
        <v>68261.56</v>
      </c>
      <c r="P1476" s="22" t="e">
        <f>VLOOKUP(Tabela1[[#This Row],[cdsubacao]],LDO!$B$2:$D$115,3,0)</f>
        <v>#N/A</v>
      </c>
      <c r="Q1476" s="22" t="str">
        <f>CONCATENATE(Tabela1[[#This Row],[cdunidadegestora]]," - ",Tabela1[[#This Row],[nmunidadegestora]])</f>
        <v>550091 - Fundo Estadual de Defesa Civil</v>
      </c>
      <c r="R1476" s="22" t="str">
        <f>CONCATENATE(Tabela1[[#This Row],[cdfuncao]]," - ",Tabela1[[#This Row],[nmfuncao]])</f>
        <v>6 - Segurança Pública</v>
      </c>
      <c r="S1476" s="23" t="e">
        <f>VLOOKUP(Tabela1[[#This Row],[cdsubacao]],LDO!$B$2:$E$115,4,0)</f>
        <v>#N/A</v>
      </c>
      <c r="T1476" s="23" t="str">
        <f>CONCATENATE(Tabela1[[#This Row],[cdprograma]]," - ",Tabela1[[#This Row],[nmprograma]])</f>
        <v>900 - Gestão Administrativa - Poder Executivo</v>
      </c>
    </row>
    <row r="1477" spans="1:20" x14ac:dyDescent="0.25">
      <c r="A1477">
        <v>450001</v>
      </c>
      <c r="B1477" t="s">
        <v>318</v>
      </c>
      <c r="C1477">
        <v>12</v>
      </c>
      <c r="D1477" t="s">
        <v>188</v>
      </c>
      <c r="E1477">
        <v>626</v>
      </c>
      <c r="F1477" t="s">
        <v>816</v>
      </c>
      <c r="G1477">
        <v>12658</v>
      </c>
      <c r="H1477" t="s">
        <v>817</v>
      </c>
      <c r="I1477">
        <v>33</v>
      </c>
      <c r="J1477" t="s">
        <v>160</v>
      </c>
      <c r="K1477" s="21">
        <v>2000000</v>
      </c>
      <c r="L1477" s="21">
        <v>1963505.15</v>
      </c>
      <c r="M1477" s="21">
        <v>43751.19</v>
      </c>
      <c r="N1477" s="21">
        <v>43751.19</v>
      </c>
      <c r="O1477" s="21">
        <v>43751.19</v>
      </c>
      <c r="P1477" s="22" t="e">
        <f>VLOOKUP(Tabela1[[#This Row],[cdsubacao]],LDO!$B$2:$D$115,3,0)</f>
        <v>#N/A</v>
      </c>
      <c r="Q1477" s="22" t="str">
        <f>CONCATENATE(Tabela1[[#This Row],[cdunidadegestora]]," - ",Tabela1[[#This Row],[nmunidadegestora]])</f>
        <v>450001 - Secretaria de Estado da Educação</v>
      </c>
      <c r="R1477" s="22" t="str">
        <f>CONCATENATE(Tabela1[[#This Row],[cdfuncao]]," - ",Tabela1[[#This Row],[nmfuncao]])</f>
        <v>12 - Educação</v>
      </c>
      <c r="S1477" s="23" t="e">
        <f>VLOOKUP(Tabela1[[#This Row],[cdsubacao]],LDO!$B$2:$E$115,4,0)</f>
        <v>#N/A</v>
      </c>
      <c r="T1477" s="23" t="str">
        <f>CONCATENATE(Tabela1[[#This Row],[cdprograma]]," - ",Tabela1[[#This Row],[nmprograma]])</f>
        <v>626 - Redução das Desigualdades e Valorização da Diversidade</v>
      </c>
    </row>
    <row r="1478" spans="1:20" x14ac:dyDescent="0.25">
      <c r="A1478">
        <v>530023</v>
      </c>
      <c r="B1478" t="s">
        <v>198</v>
      </c>
      <c r="C1478">
        <v>26</v>
      </c>
      <c r="D1478" t="s">
        <v>179</v>
      </c>
      <c r="E1478">
        <v>115</v>
      </c>
      <c r="F1478" t="s">
        <v>275</v>
      </c>
      <c r="G1478">
        <v>11579</v>
      </c>
      <c r="H1478" t="s">
        <v>478</v>
      </c>
      <c r="I1478">
        <v>44</v>
      </c>
      <c r="J1478" t="s">
        <v>219</v>
      </c>
      <c r="K1478" s="21">
        <v>50500</v>
      </c>
      <c r="L1478" s="21">
        <v>0</v>
      </c>
      <c r="M1478" s="21">
        <v>0</v>
      </c>
      <c r="N1478" s="21">
        <v>0</v>
      </c>
      <c r="O1478" s="21">
        <v>0</v>
      </c>
      <c r="P1478" s="22" t="e">
        <f>VLOOKUP(Tabela1[[#This Row],[cdsubacao]],LDO!$B$2:$D$115,3,0)</f>
        <v>#N/A</v>
      </c>
      <c r="Q1478" s="22" t="str">
        <f>CONCATENATE(Tabela1[[#This Row],[cdunidadegestora]]," - ",Tabela1[[#This Row],[nmunidadegestora]])</f>
        <v>530023 - Departamento de Transportes e Terminais</v>
      </c>
      <c r="R1478" s="22" t="str">
        <f>CONCATENATE(Tabela1[[#This Row],[cdfuncao]]," - ",Tabela1[[#This Row],[nmfuncao]])</f>
        <v>26 - Transporte</v>
      </c>
      <c r="S1478" s="23" t="e">
        <f>VLOOKUP(Tabela1[[#This Row],[cdsubacao]],LDO!$B$2:$E$115,4,0)</f>
        <v>#N/A</v>
      </c>
      <c r="T1478" s="23" t="str">
        <f>CONCATENATE(Tabela1[[#This Row],[cdprograma]]," - ",Tabela1[[#This Row],[nmprograma]])</f>
        <v>115 - Gestão do Sistema de Transporte Intermunicipal de Pessoas</v>
      </c>
    </row>
    <row r="1479" spans="1:20" x14ac:dyDescent="0.25">
      <c r="A1479">
        <v>450001</v>
      </c>
      <c r="B1479" t="s">
        <v>318</v>
      </c>
      <c r="C1479">
        <v>12</v>
      </c>
      <c r="D1479" t="s">
        <v>188</v>
      </c>
      <c r="E1479">
        <v>610</v>
      </c>
      <c r="F1479" t="s">
        <v>189</v>
      </c>
      <c r="G1479">
        <v>7113</v>
      </c>
      <c r="H1479" t="s">
        <v>402</v>
      </c>
      <c r="I1479">
        <v>44</v>
      </c>
      <c r="J1479" t="s">
        <v>219</v>
      </c>
      <c r="K1479" s="21">
        <v>2500000</v>
      </c>
      <c r="L1479" s="21">
        <v>5000000</v>
      </c>
      <c r="M1479" s="21">
        <v>3351100.08</v>
      </c>
      <c r="N1479" s="21">
        <v>937651.02</v>
      </c>
      <c r="O1479" s="21">
        <v>937651.02</v>
      </c>
      <c r="P1479" s="22" t="e">
        <f>VLOOKUP(Tabela1[[#This Row],[cdsubacao]],LDO!$B$2:$D$115,3,0)</f>
        <v>#N/A</v>
      </c>
      <c r="Q1479" s="22" t="str">
        <f>CONCATENATE(Tabela1[[#This Row],[cdunidadegestora]]," - ",Tabela1[[#This Row],[nmunidadegestora]])</f>
        <v>450001 - Secretaria de Estado da Educação</v>
      </c>
      <c r="R1479" s="22" t="str">
        <f>CONCATENATE(Tabela1[[#This Row],[cdfuncao]]," - ",Tabela1[[#This Row],[nmfuncao]])</f>
        <v>12 - Educação</v>
      </c>
      <c r="S1479" s="23" t="e">
        <f>VLOOKUP(Tabela1[[#This Row],[cdsubacao]],LDO!$B$2:$E$115,4,0)</f>
        <v>#N/A</v>
      </c>
      <c r="T1479" s="23" t="str">
        <f>CONCATENATE(Tabela1[[#This Row],[cdprograma]]," - ",Tabela1[[#This Row],[nmprograma]])</f>
        <v>610 - Educação Básica com Qualidade e Equidade</v>
      </c>
    </row>
    <row r="1480" spans="1:20" x14ac:dyDescent="0.25">
      <c r="A1480">
        <v>410059</v>
      </c>
      <c r="B1480" t="s">
        <v>408</v>
      </c>
      <c r="C1480">
        <v>12</v>
      </c>
      <c r="D1480" t="s">
        <v>188</v>
      </c>
      <c r="E1480">
        <v>610</v>
      </c>
      <c r="F1480" t="s">
        <v>189</v>
      </c>
      <c r="G1480">
        <v>13967</v>
      </c>
      <c r="H1480" t="s">
        <v>1290</v>
      </c>
      <c r="I1480">
        <v>44</v>
      </c>
      <c r="J1480" t="s">
        <v>219</v>
      </c>
      <c r="K1480" s="21">
        <v>46224</v>
      </c>
      <c r="L1480" s="21">
        <v>0</v>
      </c>
      <c r="M1480" s="21">
        <v>0</v>
      </c>
      <c r="N1480" s="21">
        <v>0</v>
      </c>
      <c r="O1480" s="21">
        <v>0</v>
      </c>
      <c r="P1480" s="22" t="e">
        <f>VLOOKUP(Tabela1[[#This Row],[cdsubacao]],LDO!$B$2:$D$115,3,0)</f>
        <v>#N/A</v>
      </c>
      <c r="Q1480" s="22" t="str">
        <f>CONCATENATE(Tabela1[[#This Row],[cdunidadegestora]]," - ",Tabela1[[#This Row],[nmunidadegestora]])</f>
        <v>410059 - Agência de Desenvolvimento Regional de Jaraguá do Sul</v>
      </c>
      <c r="R1480" s="22" t="str">
        <f>CONCATENATE(Tabela1[[#This Row],[cdfuncao]]," - ",Tabela1[[#This Row],[nmfuncao]])</f>
        <v>12 - Educação</v>
      </c>
      <c r="S1480" s="23" t="e">
        <f>VLOOKUP(Tabela1[[#This Row],[cdsubacao]],LDO!$B$2:$E$115,4,0)</f>
        <v>#N/A</v>
      </c>
      <c r="T1480" s="23" t="str">
        <f>CONCATENATE(Tabela1[[#This Row],[cdprograma]]," - ",Tabela1[[#This Row],[nmprograma]])</f>
        <v>610 - Educação Básica com Qualidade e Equidade</v>
      </c>
    </row>
    <row r="1481" spans="1:20" x14ac:dyDescent="0.25">
      <c r="A1481">
        <v>270023</v>
      </c>
      <c r="B1481" t="s">
        <v>379</v>
      </c>
      <c r="C1481">
        <v>23</v>
      </c>
      <c r="D1481" t="s">
        <v>258</v>
      </c>
      <c r="E1481">
        <v>850</v>
      </c>
      <c r="F1481" t="s">
        <v>163</v>
      </c>
      <c r="G1481">
        <v>5331</v>
      </c>
      <c r="H1481" t="s">
        <v>1291</v>
      </c>
      <c r="I1481">
        <v>33</v>
      </c>
      <c r="J1481" t="s">
        <v>160</v>
      </c>
      <c r="K1481" s="21">
        <v>3000</v>
      </c>
      <c r="L1481" s="21">
        <v>14740</v>
      </c>
      <c r="M1481" s="21">
        <v>8980</v>
      </c>
      <c r="N1481" s="21">
        <v>8980</v>
      </c>
      <c r="O1481" s="21">
        <v>8980</v>
      </c>
      <c r="P1481" s="22" t="e">
        <f>VLOOKUP(Tabela1[[#This Row],[cdsubacao]],LDO!$B$2:$D$115,3,0)</f>
        <v>#N/A</v>
      </c>
      <c r="Q1481" s="22" t="str">
        <f>CONCATENATE(Tabela1[[#This Row],[cdunidadegestora]]," - ",Tabela1[[#This Row],[nmunidadegestora]])</f>
        <v>270023 - Junta Comercial do Estado de Santa Catarina</v>
      </c>
      <c r="R1481" s="22" t="str">
        <f>CONCATENATE(Tabela1[[#This Row],[cdfuncao]]," - ",Tabela1[[#This Row],[nmfuncao]])</f>
        <v>23 - Comércio e Serviços</v>
      </c>
      <c r="S1481" s="23" t="e">
        <f>VLOOKUP(Tabela1[[#This Row],[cdsubacao]],LDO!$B$2:$E$115,4,0)</f>
        <v>#N/A</v>
      </c>
      <c r="T148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82" spans="1:20" x14ac:dyDescent="0.25">
      <c r="A1482">
        <v>450022</v>
      </c>
      <c r="B1482" t="s">
        <v>358</v>
      </c>
      <c r="C1482">
        <v>19</v>
      </c>
      <c r="D1482" t="s">
        <v>373</v>
      </c>
      <c r="E1482">
        <v>230</v>
      </c>
      <c r="F1482" t="s">
        <v>568</v>
      </c>
      <c r="G1482">
        <v>11454</v>
      </c>
      <c r="H1482" t="s">
        <v>569</v>
      </c>
      <c r="I1482">
        <v>33</v>
      </c>
      <c r="J1482" t="s">
        <v>160</v>
      </c>
      <c r="K1482" s="21">
        <v>0</v>
      </c>
      <c r="L1482" s="21">
        <v>16717.080000000002</v>
      </c>
      <c r="M1482" s="21">
        <v>16717.080000000002</v>
      </c>
      <c r="N1482" s="21">
        <v>16717.080000000002</v>
      </c>
      <c r="O1482" s="21">
        <v>16717.080000000002</v>
      </c>
      <c r="P1482" s="22" t="e">
        <f>VLOOKUP(Tabela1[[#This Row],[cdsubacao]],LDO!$B$2:$D$115,3,0)</f>
        <v>#N/A</v>
      </c>
      <c r="Q1482" s="22" t="str">
        <f>CONCATENATE(Tabela1[[#This Row],[cdunidadegestora]]," - ",Tabela1[[#This Row],[nmunidadegestora]])</f>
        <v>450022 - Fundação Universidade do Estado de Santa Catarina</v>
      </c>
      <c r="R1482" s="22" t="str">
        <f>CONCATENATE(Tabela1[[#This Row],[cdfuncao]]," - ",Tabela1[[#This Row],[nmfuncao]])</f>
        <v>19 - Ciência e Tecnologia</v>
      </c>
      <c r="S1482" s="23" t="e">
        <f>VLOOKUP(Tabela1[[#This Row],[cdsubacao]],LDO!$B$2:$E$115,4,0)</f>
        <v>#N/A</v>
      </c>
      <c r="T1482" s="23" t="str">
        <f>CONCATENATE(Tabela1[[#This Row],[cdprograma]]," - ",Tabela1[[#This Row],[nmprograma]])</f>
        <v>230 - CTI - Fomento à Ciência, Tecnologia e Inovação</v>
      </c>
    </row>
    <row r="1483" spans="1:20" x14ac:dyDescent="0.25">
      <c r="A1483">
        <v>530001</v>
      </c>
      <c r="B1483" t="s">
        <v>178</v>
      </c>
      <c r="C1483">
        <v>26</v>
      </c>
      <c r="D1483" t="s">
        <v>179</v>
      </c>
      <c r="E1483">
        <v>850</v>
      </c>
      <c r="F1483" t="s">
        <v>163</v>
      </c>
      <c r="G1483">
        <v>4205</v>
      </c>
      <c r="H1483" t="s">
        <v>1292</v>
      </c>
      <c r="I1483">
        <v>33</v>
      </c>
      <c r="J1483" t="s">
        <v>160</v>
      </c>
      <c r="K1483" s="21">
        <v>15000</v>
      </c>
      <c r="L1483" s="21">
        <v>301971.82</v>
      </c>
      <c r="M1483" s="21">
        <v>152600.57</v>
      </c>
      <c r="N1483" s="21">
        <v>152600.57</v>
      </c>
      <c r="O1483" s="21">
        <v>152600.57</v>
      </c>
      <c r="P1483" s="22" t="e">
        <f>VLOOKUP(Tabela1[[#This Row],[cdsubacao]],LDO!$B$2:$D$115,3,0)</f>
        <v>#N/A</v>
      </c>
      <c r="Q1483" s="22" t="str">
        <f>CONCATENATE(Tabela1[[#This Row],[cdunidadegestora]]," - ",Tabela1[[#This Row],[nmunidadegestora]])</f>
        <v>530001 - Secretaria de Estado da Infraestrutura e Mobilidade</v>
      </c>
      <c r="R1483" s="22" t="str">
        <f>CONCATENATE(Tabela1[[#This Row],[cdfuncao]]," - ",Tabela1[[#This Row],[nmfuncao]])</f>
        <v>26 - Transporte</v>
      </c>
      <c r="S1483" s="23" t="e">
        <f>VLOOKUP(Tabela1[[#This Row],[cdsubacao]],LDO!$B$2:$E$115,4,0)</f>
        <v>#N/A</v>
      </c>
      <c r="T148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84" spans="1:20" x14ac:dyDescent="0.25">
      <c r="A1484">
        <v>530001</v>
      </c>
      <c r="B1484" t="s">
        <v>178</v>
      </c>
      <c r="C1484">
        <v>26</v>
      </c>
      <c r="D1484" t="s">
        <v>179</v>
      </c>
      <c r="E1484">
        <v>850</v>
      </c>
      <c r="F1484" t="s">
        <v>163</v>
      </c>
      <c r="G1484">
        <v>4783</v>
      </c>
      <c r="H1484" t="s">
        <v>1275</v>
      </c>
      <c r="I1484">
        <v>33</v>
      </c>
      <c r="J1484" t="s">
        <v>160</v>
      </c>
      <c r="K1484" s="21">
        <v>20000</v>
      </c>
      <c r="L1484" s="21">
        <v>170901</v>
      </c>
      <c r="M1484" s="21">
        <v>900</v>
      </c>
      <c r="N1484" s="21">
        <v>900</v>
      </c>
      <c r="O1484" s="21">
        <v>900</v>
      </c>
      <c r="P1484" s="22" t="e">
        <f>VLOOKUP(Tabela1[[#This Row],[cdsubacao]],LDO!$B$2:$D$115,3,0)</f>
        <v>#N/A</v>
      </c>
      <c r="Q1484" s="22" t="str">
        <f>CONCATENATE(Tabela1[[#This Row],[cdunidadegestora]]," - ",Tabela1[[#This Row],[nmunidadegestora]])</f>
        <v>530001 - Secretaria de Estado da Infraestrutura e Mobilidade</v>
      </c>
      <c r="R1484" s="22" t="str">
        <f>CONCATENATE(Tabela1[[#This Row],[cdfuncao]]," - ",Tabela1[[#This Row],[nmfuncao]])</f>
        <v>26 - Transporte</v>
      </c>
      <c r="S1484" s="23" t="e">
        <f>VLOOKUP(Tabela1[[#This Row],[cdsubacao]],LDO!$B$2:$E$115,4,0)</f>
        <v>#N/A</v>
      </c>
      <c r="T148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85" spans="1:20" x14ac:dyDescent="0.25">
      <c r="A1485">
        <v>410041</v>
      </c>
      <c r="B1485" t="s">
        <v>471</v>
      </c>
      <c r="C1485">
        <v>4</v>
      </c>
      <c r="D1485" t="s">
        <v>169</v>
      </c>
      <c r="E1485">
        <v>850</v>
      </c>
      <c r="F1485" t="s">
        <v>163</v>
      </c>
      <c r="G1485">
        <v>13699</v>
      </c>
      <c r="H1485" t="s">
        <v>1293</v>
      </c>
      <c r="I1485">
        <v>33</v>
      </c>
      <c r="J1485" t="s">
        <v>160</v>
      </c>
      <c r="K1485" s="21">
        <v>18434</v>
      </c>
      <c r="L1485" s="21">
        <v>2905</v>
      </c>
      <c r="M1485" s="21">
        <v>2905</v>
      </c>
      <c r="N1485" s="21">
        <v>2905</v>
      </c>
      <c r="O1485" s="21">
        <v>2905</v>
      </c>
      <c r="P1485" s="22" t="e">
        <f>VLOOKUP(Tabela1[[#This Row],[cdsubacao]],LDO!$B$2:$D$115,3,0)</f>
        <v>#N/A</v>
      </c>
      <c r="Q1485" s="22" t="str">
        <f>CONCATENATE(Tabela1[[#This Row],[cdunidadegestora]]," - ",Tabela1[[#This Row],[nmunidadegestora]])</f>
        <v>410041 - Agência de Desenvolvimento Regional de Xanxerê</v>
      </c>
      <c r="R1485" s="22" t="str">
        <f>CONCATENATE(Tabela1[[#This Row],[cdfuncao]]," - ",Tabela1[[#This Row],[nmfuncao]])</f>
        <v>4 - Administração</v>
      </c>
      <c r="S1485" s="23" t="e">
        <f>VLOOKUP(Tabela1[[#This Row],[cdsubacao]],LDO!$B$2:$E$115,4,0)</f>
        <v>#N/A</v>
      </c>
      <c r="T148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486" spans="1:20" x14ac:dyDescent="0.25">
      <c r="A1486">
        <v>410038</v>
      </c>
      <c r="B1486" t="s">
        <v>273</v>
      </c>
      <c r="C1486">
        <v>12</v>
      </c>
      <c r="D1486" t="s">
        <v>188</v>
      </c>
      <c r="E1486">
        <v>610</v>
      </c>
      <c r="F1486" t="s">
        <v>189</v>
      </c>
      <c r="G1486">
        <v>11490</v>
      </c>
      <c r="H1486" t="s">
        <v>231</v>
      </c>
      <c r="I1486">
        <v>44</v>
      </c>
      <c r="J1486" t="s">
        <v>219</v>
      </c>
      <c r="K1486" s="21">
        <v>0</v>
      </c>
      <c r="L1486" s="21">
        <v>45310</v>
      </c>
      <c r="M1486" s="21">
        <v>45310</v>
      </c>
      <c r="N1486" s="21">
        <v>45310</v>
      </c>
      <c r="O1486" s="21">
        <v>45310</v>
      </c>
      <c r="P1486" s="22" t="e">
        <f>VLOOKUP(Tabela1[[#This Row],[cdsubacao]],LDO!$B$2:$D$115,3,0)</f>
        <v>#N/A</v>
      </c>
      <c r="Q1486" s="22" t="str">
        <f>CONCATENATE(Tabela1[[#This Row],[cdunidadegestora]]," - ",Tabela1[[#This Row],[nmunidadegestora]])</f>
        <v>410038 - Agência de Desenvolvimento Regional de Maravilha</v>
      </c>
      <c r="R1486" s="22" t="str">
        <f>CONCATENATE(Tabela1[[#This Row],[cdfuncao]]," - ",Tabela1[[#This Row],[nmfuncao]])</f>
        <v>12 - Educação</v>
      </c>
      <c r="S1486" s="23" t="e">
        <f>VLOOKUP(Tabela1[[#This Row],[cdsubacao]],LDO!$B$2:$E$115,4,0)</f>
        <v>#N/A</v>
      </c>
      <c r="T1486" s="23" t="str">
        <f>CONCATENATE(Tabela1[[#This Row],[cdprograma]]," - ",Tabela1[[#This Row],[nmprograma]])</f>
        <v>610 - Educação Básica com Qualidade e Equidade</v>
      </c>
    </row>
    <row r="1487" spans="1:20" x14ac:dyDescent="0.25">
      <c r="A1487">
        <v>410059</v>
      </c>
      <c r="B1487" t="s">
        <v>408</v>
      </c>
      <c r="C1487">
        <v>12</v>
      </c>
      <c r="D1487" t="s">
        <v>188</v>
      </c>
      <c r="E1487">
        <v>610</v>
      </c>
      <c r="F1487" t="s">
        <v>189</v>
      </c>
      <c r="G1487">
        <v>13967</v>
      </c>
      <c r="H1487" t="s">
        <v>1290</v>
      </c>
      <c r="I1487">
        <v>33</v>
      </c>
      <c r="J1487" t="s">
        <v>160</v>
      </c>
      <c r="K1487" s="21">
        <v>184896</v>
      </c>
      <c r="L1487" s="21">
        <v>3057.74</v>
      </c>
      <c r="M1487" s="21">
        <v>3057.74</v>
      </c>
      <c r="N1487" s="21">
        <v>3057.74</v>
      </c>
      <c r="O1487" s="21">
        <v>3057.74</v>
      </c>
      <c r="P1487" s="22" t="e">
        <f>VLOOKUP(Tabela1[[#This Row],[cdsubacao]],LDO!$B$2:$D$115,3,0)</f>
        <v>#N/A</v>
      </c>
      <c r="Q1487" s="22" t="str">
        <f>CONCATENATE(Tabela1[[#This Row],[cdunidadegestora]]," - ",Tabela1[[#This Row],[nmunidadegestora]])</f>
        <v>410059 - Agência de Desenvolvimento Regional de Jaraguá do Sul</v>
      </c>
      <c r="R1487" s="22" t="str">
        <f>CONCATENATE(Tabela1[[#This Row],[cdfuncao]]," - ",Tabela1[[#This Row],[nmfuncao]])</f>
        <v>12 - Educação</v>
      </c>
      <c r="S1487" s="23" t="e">
        <f>VLOOKUP(Tabela1[[#This Row],[cdsubacao]],LDO!$B$2:$E$115,4,0)</f>
        <v>#N/A</v>
      </c>
      <c r="T1487" s="23" t="str">
        <f>CONCATENATE(Tabela1[[#This Row],[cdprograma]]," - ",Tabela1[[#This Row],[nmprograma]])</f>
        <v>610 - Educação Básica com Qualidade e Equidade</v>
      </c>
    </row>
    <row r="1488" spans="1:20" x14ac:dyDescent="0.25">
      <c r="A1488">
        <v>410040</v>
      </c>
      <c r="B1488" t="s">
        <v>206</v>
      </c>
      <c r="C1488">
        <v>12</v>
      </c>
      <c r="D1488" t="s">
        <v>188</v>
      </c>
      <c r="E1488">
        <v>610</v>
      </c>
      <c r="F1488" t="s">
        <v>189</v>
      </c>
      <c r="G1488">
        <v>13686</v>
      </c>
      <c r="H1488" t="s">
        <v>1034</v>
      </c>
      <c r="I1488">
        <v>44</v>
      </c>
      <c r="J1488" t="s">
        <v>219</v>
      </c>
      <c r="K1488" s="21">
        <v>32755</v>
      </c>
      <c r="L1488" s="21">
        <v>7944</v>
      </c>
      <c r="M1488" s="21">
        <v>7944</v>
      </c>
      <c r="N1488" s="21">
        <v>7944</v>
      </c>
      <c r="O1488" s="21">
        <v>7944</v>
      </c>
      <c r="P1488" s="22" t="e">
        <f>VLOOKUP(Tabela1[[#This Row],[cdsubacao]],LDO!$B$2:$D$115,3,0)</f>
        <v>#N/A</v>
      </c>
      <c r="Q1488" s="22" t="str">
        <f>CONCATENATE(Tabela1[[#This Row],[cdunidadegestora]]," - ",Tabela1[[#This Row],[nmunidadegestora]])</f>
        <v>410040 - Agência de Desenvolvimento Regional de Chapecó</v>
      </c>
      <c r="R1488" s="22" t="str">
        <f>CONCATENATE(Tabela1[[#This Row],[cdfuncao]]," - ",Tabela1[[#This Row],[nmfuncao]])</f>
        <v>12 - Educação</v>
      </c>
      <c r="S1488" s="23" t="e">
        <f>VLOOKUP(Tabela1[[#This Row],[cdsubacao]],LDO!$B$2:$E$115,4,0)</f>
        <v>#N/A</v>
      </c>
      <c r="T1488" s="23" t="str">
        <f>CONCATENATE(Tabela1[[#This Row],[cdprograma]]," - ",Tabela1[[#This Row],[nmprograma]])</f>
        <v>610 - Educação Básica com Qualidade e Equidade</v>
      </c>
    </row>
    <row r="1489" spans="1:20" x14ac:dyDescent="0.25">
      <c r="A1489">
        <v>530025</v>
      </c>
      <c r="B1489" t="s">
        <v>238</v>
      </c>
      <c r="C1489">
        <v>26</v>
      </c>
      <c r="D1489" t="s">
        <v>179</v>
      </c>
      <c r="E1489">
        <v>110</v>
      </c>
      <c r="F1489" t="s">
        <v>228</v>
      </c>
      <c r="G1489">
        <v>350</v>
      </c>
      <c r="H1489" t="s">
        <v>1294</v>
      </c>
      <c r="I1489">
        <v>44</v>
      </c>
      <c r="J1489" t="s">
        <v>219</v>
      </c>
      <c r="K1489" s="21">
        <v>100000</v>
      </c>
      <c r="L1489" s="21">
        <v>482904.17</v>
      </c>
      <c r="M1489" s="21">
        <v>482904.17</v>
      </c>
      <c r="N1489" s="21">
        <v>482904.17</v>
      </c>
      <c r="O1489" s="21">
        <v>482904.17</v>
      </c>
      <c r="P1489" s="22" t="e">
        <f>VLOOKUP(Tabela1[[#This Row],[cdsubacao]],LDO!$B$2:$D$115,3,0)</f>
        <v>#N/A</v>
      </c>
      <c r="Q1489" s="22" t="str">
        <f>CONCATENATE(Tabela1[[#This Row],[cdunidadegestora]]," - ",Tabela1[[#This Row],[nmunidadegestora]])</f>
        <v>530025 - Departamento Estadual de Infraestrutura</v>
      </c>
      <c r="R1489" s="22" t="str">
        <f>CONCATENATE(Tabela1[[#This Row],[cdfuncao]]," - ",Tabela1[[#This Row],[nmfuncao]])</f>
        <v>26 - Transporte</v>
      </c>
      <c r="S1489" s="23" t="e">
        <f>VLOOKUP(Tabela1[[#This Row],[cdsubacao]],LDO!$B$2:$E$115,4,0)</f>
        <v>#N/A</v>
      </c>
      <c r="T148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490" spans="1:20" x14ac:dyDescent="0.25">
      <c r="A1490">
        <v>530025</v>
      </c>
      <c r="B1490" t="s">
        <v>238</v>
      </c>
      <c r="C1490">
        <v>26</v>
      </c>
      <c r="D1490" t="s">
        <v>179</v>
      </c>
      <c r="E1490">
        <v>110</v>
      </c>
      <c r="F1490" t="s">
        <v>228</v>
      </c>
      <c r="G1490">
        <v>9365</v>
      </c>
      <c r="H1490" t="s">
        <v>1168</v>
      </c>
      <c r="I1490">
        <v>44</v>
      </c>
      <c r="J1490" t="s">
        <v>219</v>
      </c>
      <c r="K1490" s="21">
        <v>14500000</v>
      </c>
      <c r="L1490" s="21">
        <v>0</v>
      </c>
      <c r="M1490" s="21">
        <v>0</v>
      </c>
      <c r="N1490" s="21">
        <v>0</v>
      </c>
      <c r="O1490" s="21">
        <v>0</v>
      </c>
      <c r="P1490" s="22" t="e">
        <f>VLOOKUP(Tabela1[[#This Row],[cdsubacao]],LDO!$B$2:$D$115,3,0)</f>
        <v>#N/A</v>
      </c>
      <c r="Q1490" s="22" t="str">
        <f>CONCATENATE(Tabela1[[#This Row],[cdunidadegestora]]," - ",Tabela1[[#This Row],[nmunidadegestora]])</f>
        <v>530025 - Departamento Estadual de Infraestrutura</v>
      </c>
      <c r="R1490" s="22" t="str">
        <f>CONCATENATE(Tabela1[[#This Row],[cdfuncao]]," - ",Tabela1[[#This Row],[nmfuncao]])</f>
        <v>26 - Transporte</v>
      </c>
      <c r="S1490" s="23" t="e">
        <f>VLOOKUP(Tabela1[[#This Row],[cdsubacao]],LDO!$B$2:$E$115,4,0)</f>
        <v>#N/A</v>
      </c>
      <c r="T1490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491" spans="1:20" x14ac:dyDescent="0.25">
      <c r="A1491">
        <v>480091</v>
      </c>
      <c r="B1491" t="s">
        <v>157</v>
      </c>
      <c r="C1491">
        <v>10</v>
      </c>
      <c r="D1491" t="s">
        <v>158</v>
      </c>
      <c r="E1491">
        <v>420</v>
      </c>
      <c r="F1491" t="s">
        <v>563</v>
      </c>
      <c r="G1491">
        <v>11296</v>
      </c>
      <c r="H1491" t="s">
        <v>1295</v>
      </c>
      <c r="I1491">
        <v>33</v>
      </c>
      <c r="J1491" t="s">
        <v>160</v>
      </c>
      <c r="K1491" s="21">
        <v>200000</v>
      </c>
      <c r="L1491" s="21">
        <v>200000</v>
      </c>
      <c r="M1491" s="21">
        <v>0</v>
      </c>
      <c r="N1491" s="21">
        <v>0</v>
      </c>
      <c r="O1491" s="21">
        <v>0</v>
      </c>
      <c r="P1491" s="22" t="e">
        <f>VLOOKUP(Tabela1[[#This Row],[cdsubacao]],LDO!$B$2:$D$115,3,0)</f>
        <v>#N/A</v>
      </c>
      <c r="Q1491" s="22" t="str">
        <f>CONCATENATE(Tabela1[[#This Row],[cdunidadegestora]]," - ",Tabela1[[#This Row],[nmunidadegestora]])</f>
        <v>480091 - Fundo Estadual de Saúde</v>
      </c>
      <c r="R1491" s="22" t="str">
        <f>CONCATENATE(Tabela1[[#This Row],[cdfuncao]]," - ",Tabela1[[#This Row],[nmfuncao]])</f>
        <v>10 - Saúde</v>
      </c>
      <c r="S1491" s="23" t="e">
        <f>VLOOKUP(Tabela1[[#This Row],[cdsubacao]],LDO!$B$2:$E$115,4,0)</f>
        <v>#N/A</v>
      </c>
      <c r="T1491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492" spans="1:20" x14ac:dyDescent="0.25">
      <c r="A1492">
        <v>480091</v>
      </c>
      <c r="B1492" t="s">
        <v>157</v>
      </c>
      <c r="C1492">
        <v>10</v>
      </c>
      <c r="D1492" t="s">
        <v>158</v>
      </c>
      <c r="E1492">
        <v>430</v>
      </c>
      <c r="F1492" t="s">
        <v>159</v>
      </c>
      <c r="G1492">
        <v>12187</v>
      </c>
      <c r="H1492" t="s">
        <v>1296</v>
      </c>
      <c r="I1492">
        <v>44</v>
      </c>
      <c r="J1492" t="s">
        <v>219</v>
      </c>
      <c r="K1492" s="21">
        <v>100000</v>
      </c>
      <c r="L1492" s="21">
        <v>0</v>
      </c>
      <c r="M1492" s="21">
        <v>0</v>
      </c>
      <c r="N1492" s="21">
        <v>0</v>
      </c>
      <c r="O1492" s="21">
        <v>0</v>
      </c>
      <c r="P1492" s="22" t="e">
        <f>VLOOKUP(Tabela1[[#This Row],[cdsubacao]],LDO!$B$2:$D$115,3,0)</f>
        <v>#N/A</v>
      </c>
      <c r="Q1492" s="22" t="str">
        <f>CONCATENATE(Tabela1[[#This Row],[cdunidadegestora]]," - ",Tabela1[[#This Row],[nmunidadegestora]])</f>
        <v>480091 - Fundo Estadual de Saúde</v>
      </c>
      <c r="R1492" s="22" t="str">
        <f>CONCATENATE(Tabela1[[#This Row],[cdfuncao]]," - ",Tabela1[[#This Row],[nmfuncao]])</f>
        <v>10 - Saúde</v>
      </c>
      <c r="S1492" s="23" t="e">
        <f>VLOOKUP(Tabela1[[#This Row],[cdsubacao]],LDO!$B$2:$E$115,4,0)</f>
        <v>#N/A</v>
      </c>
      <c r="T1492" s="23" t="str">
        <f>CONCATENATE(Tabela1[[#This Row],[cdprograma]]," - ",Tabela1[[#This Row],[nmprograma]])</f>
        <v>430 - Atenção de Média e Alta Complexidade Ambulatorial e Hospitalar</v>
      </c>
    </row>
    <row r="1493" spans="1:20" x14ac:dyDescent="0.25">
      <c r="A1493">
        <v>530001</v>
      </c>
      <c r="B1493" t="s">
        <v>178</v>
      </c>
      <c r="C1493">
        <v>26</v>
      </c>
      <c r="D1493" t="s">
        <v>179</v>
      </c>
      <c r="E1493">
        <v>110</v>
      </c>
      <c r="F1493" t="s">
        <v>228</v>
      </c>
      <c r="G1493">
        <v>14445</v>
      </c>
      <c r="H1493" t="s">
        <v>1176</v>
      </c>
      <c r="I1493">
        <v>44</v>
      </c>
      <c r="J1493" t="s">
        <v>219</v>
      </c>
      <c r="K1493" s="21">
        <v>0</v>
      </c>
      <c r="L1493" s="21">
        <v>10000000</v>
      </c>
      <c r="M1493" s="21">
        <v>0</v>
      </c>
      <c r="N1493" s="21">
        <v>0</v>
      </c>
      <c r="O1493" s="21">
        <v>0</v>
      </c>
      <c r="P1493" s="22" t="e">
        <f>VLOOKUP(Tabela1[[#This Row],[cdsubacao]],LDO!$B$2:$D$115,3,0)</f>
        <v>#N/A</v>
      </c>
      <c r="Q1493" s="22" t="str">
        <f>CONCATENATE(Tabela1[[#This Row],[cdunidadegestora]]," - ",Tabela1[[#This Row],[nmunidadegestora]])</f>
        <v>530001 - Secretaria de Estado da Infraestrutura e Mobilidade</v>
      </c>
      <c r="R1493" s="22" t="str">
        <f>CONCATENATE(Tabela1[[#This Row],[cdfuncao]]," - ",Tabela1[[#This Row],[nmfuncao]])</f>
        <v>26 - Transporte</v>
      </c>
      <c r="S1493" s="23" t="e">
        <f>VLOOKUP(Tabela1[[#This Row],[cdsubacao]],LDO!$B$2:$E$115,4,0)</f>
        <v>#N/A</v>
      </c>
      <c r="T1493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494" spans="1:20" x14ac:dyDescent="0.25">
      <c r="A1494">
        <v>270095</v>
      </c>
      <c r="B1494" t="s">
        <v>713</v>
      </c>
      <c r="C1494">
        <v>18</v>
      </c>
      <c r="D1494" t="s">
        <v>192</v>
      </c>
      <c r="E1494">
        <v>348</v>
      </c>
      <c r="F1494" t="s">
        <v>650</v>
      </c>
      <c r="G1494">
        <v>12984</v>
      </c>
      <c r="H1494" t="s">
        <v>1297</v>
      </c>
      <c r="I1494">
        <v>44</v>
      </c>
      <c r="J1494" t="s">
        <v>219</v>
      </c>
      <c r="K1494" s="21">
        <v>10000</v>
      </c>
      <c r="L1494" s="21">
        <v>29000</v>
      </c>
      <c r="M1494" s="21">
        <v>8782</v>
      </c>
      <c r="N1494" s="21">
        <v>8782</v>
      </c>
      <c r="O1494" s="21">
        <v>8782</v>
      </c>
      <c r="P1494" s="22" t="e">
        <f>VLOOKUP(Tabela1[[#This Row],[cdsubacao]],LDO!$B$2:$D$115,3,0)</f>
        <v>#N/A</v>
      </c>
      <c r="Q1494" s="22" t="str">
        <f>CONCATENATE(Tabela1[[#This Row],[cdunidadegestora]]," - ",Tabela1[[#This Row],[nmunidadegestora]])</f>
        <v>270095 - Fundo Catarinense de Mudanças Climáticas</v>
      </c>
      <c r="R1494" s="22" t="str">
        <f>CONCATENATE(Tabela1[[#This Row],[cdfuncao]]," - ",Tabela1[[#This Row],[nmfuncao]])</f>
        <v>18 - Gestão Ambiental</v>
      </c>
      <c r="S1494" s="23" t="e">
        <f>VLOOKUP(Tabela1[[#This Row],[cdsubacao]],LDO!$B$2:$E$115,4,0)</f>
        <v>#N/A</v>
      </c>
      <c r="T1494" s="23" t="str">
        <f>CONCATENATE(Tabela1[[#This Row],[cdprograma]]," - ",Tabela1[[#This Row],[nmprograma]])</f>
        <v>348 - Gestão Ambiental Estratégica</v>
      </c>
    </row>
    <row r="1495" spans="1:20" x14ac:dyDescent="0.25">
      <c r="A1495">
        <v>480091</v>
      </c>
      <c r="B1495" t="s">
        <v>157</v>
      </c>
      <c r="C1495">
        <v>10</v>
      </c>
      <c r="D1495" t="s">
        <v>158</v>
      </c>
      <c r="E1495">
        <v>430</v>
      </c>
      <c r="F1495" t="s">
        <v>159</v>
      </c>
      <c r="G1495">
        <v>13330</v>
      </c>
      <c r="H1495" t="s">
        <v>1298</v>
      </c>
      <c r="I1495">
        <v>44</v>
      </c>
      <c r="J1495" t="s">
        <v>219</v>
      </c>
      <c r="K1495" s="21">
        <v>100000</v>
      </c>
      <c r="L1495" s="21">
        <v>0</v>
      </c>
      <c r="M1495" s="21">
        <v>0</v>
      </c>
      <c r="N1495" s="21">
        <v>0</v>
      </c>
      <c r="O1495" s="21">
        <v>0</v>
      </c>
      <c r="P1495" s="22" t="e">
        <f>VLOOKUP(Tabela1[[#This Row],[cdsubacao]],LDO!$B$2:$D$115,3,0)</f>
        <v>#N/A</v>
      </c>
      <c r="Q1495" s="22" t="str">
        <f>CONCATENATE(Tabela1[[#This Row],[cdunidadegestora]]," - ",Tabela1[[#This Row],[nmunidadegestora]])</f>
        <v>480091 - Fundo Estadual de Saúde</v>
      </c>
      <c r="R1495" s="22" t="str">
        <f>CONCATENATE(Tabela1[[#This Row],[cdfuncao]]," - ",Tabela1[[#This Row],[nmfuncao]])</f>
        <v>10 - Saúde</v>
      </c>
      <c r="S1495" s="23" t="e">
        <f>VLOOKUP(Tabela1[[#This Row],[cdsubacao]],LDO!$B$2:$E$115,4,0)</f>
        <v>#N/A</v>
      </c>
      <c r="T1495" s="23" t="str">
        <f>CONCATENATE(Tabela1[[#This Row],[cdprograma]]," - ",Tabela1[[#This Row],[nmprograma]])</f>
        <v>430 - Atenção de Média e Alta Complexidade Ambulatorial e Hospitalar</v>
      </c>
    </row>
    <row r="1496" spans="1:20" x14ac:dyDescent="0.25">
      <c r="A1496">
        <v>410041</v>
      </c>
      <c r="B1496" t="s">
        <v>471</v>
      </c>
      <c r="C1496">
        <v>12</v>
      </c>
      <c r="D1496" t="s">
        <v>188</v>
      </c>
      <c r="E1496">
        <v>610</v>
      </c>
      <c r="F1496" t="s">
        <v>189</v>
      </c>
      <c r="G1496">
        <v>13711</v>
      </c>
      <c r="H1496" t="s">
        <v>1299</v>
      </c>
      <c r="I1496">
        <v>33</v>
      </c>
      <c r="J1496" t="s">
        <v>160</v>
      </c>
      <c r="K1496" s="21">
        <v>4478173</v>
      </c>
      <c r="L1496" s="21">
        <v>0</v>
      </c>
      <c r="M1496" s="21">
        <v>0</v>
      </c>
      <c r="N1496" s="21">
        <v>0</v>
      </c>
      <c r="O1496" s="21">
        <v>0</v>
      </c>
      <c r="P1496" s="22" t="e">
        <f>VLOOKUP(Tabela1[[#This Row],[cdsubacao]],LDO!$B$2:$D$115,3,0)</f>
        <v>#N/A</v>
      </c>
      <c r="Q1496" s="22" t="str">
        <f>CONCATENATE(Tabela1[[#This Row],[cdunidadegestora]]," - ",Tabela1[[#This Row],[nmunidadegestora]])</f>
        <v>410041 - Agência de Desenvolvimento Regional de Xanxerê</v>
      </c>
      <c r="R1496" s="22" t="str">
        <f>CONCATENATE(Tabela1[[#This Row],[cdfuncao]]," - ",Tabela1[[#This Row],[nmfuncao]])</f>
        <v>12 - Educação</v>
      </c>
      <c r="S1496" s="23" t="e">
        <f>VLOOKUP(Tabela1[[#This Row],[cdsubacao]],LDO!$B$2:$E$115,4,0)</f>
        <v>#N/A</v>
      </c>
      <c r="T1496" s="23" t="str">
        <f>CONCATENATE(Tabela1[[#This Row],[cdprograma]]," - ",Tabela1[[#This Row],[nmprograma]])</f>
        <v>610 - Educação Básica com Qualidade e Equidade</v>
      </c>
    </row>
    <row r="1497" spans="1:20" x14ac:dyDescent="0.25">
      <c r="A1497">
        <v>540096</v>
      </c>
      <c r="B1497" t="s">
        <v>235</v>
      </c>
      <c r="C1497">
        <v>14</v>
      </c>
      <c r="D1497" t="s">
        <v>216</v>
      </c>
      <c r="E1497">
        <v>740</v>
      </c>
      <c r="F1497" t="s">
        <v>236</v>
      </c>
      <c r="G1497">
        <v>11047</v>
      </c>
      <c r="H1497" t="s">
        <v>617</v>
      </c>
      <c r="I1497">
        <v>44</v>
      </c>
      <c r="J1497" t="s">
        <v>219</v>
      </c>
      <c r="K1497" s="21">
        <v>0</v>
      </c>
      <c r="L1497" s="21">
        <v>7750</v>
      </c>
      <c r="M1497" s="21">
        <v>0</v>
      </c>
      <c r="N1497" s="21">
        <v>0</v>
      </c>
      <c r="O1497" s="21">
        <v>0</v>
      </c>
      <c r="P1497" s="22" t="e">
        <f>VLOOKUP(Tabela1[[#This Row],[cdsubacao]],LDO!$B$2:$D$115,3,0)</f>
        <v>#N/A</v>
      </c>
      <c r="Q1497" s="22" t="str">
        <f>CONCATENATE(Tabela1[[#This Row],[cdunidadegestora]]," - ",Tabela1[[#This Row],[nmunidadegestora]])</f>
        <v>540096 - Fundo Penitenciário do Estado de Santa Catarina - FUPESC</v>
      </c>
      <c r="R1497" s="22" t="str">
        <f>CONCATENATE(Tabela1[[#This Row],[cdfuncao]]," - ",Tabela1[[#This Row],[nmfuncao]])</f>
        <v>14 - Direitos da Cidadania</v>
      </c>
      <c r="S1497" s="23" t="e">
        <f>VLOOKUP(Tabela1[[#This Row],[cdsubacao]],LDO!$B$2:$E$115,4,0)</f>
        <v>#N/A</v>
      </c>
      <c r="T1497" s="23" t="str">
        <f>CONCATENATE(Tabela1[[#This Row],[cdprograma]]," - ",Tabela1[[#This Row],[nmprograma]])</f>
        <v>740 - Gestão do Sistema Prisional e Socioeducativo</v>
      </c>
    </row>
    <row r="1498" spans="1:20" x14ac:dyDescent="0.25">
      <c r="A1498">
        <v>410048</v>
      </c>
      <c r="B1498" t="s">
        <v>187</v>
      </c>
      <c r="C1498">
        <v>26</v>
      </c>
      <c r="D1498" t="s">
        <v>179</v>
      </c>
      <c r="E1498">
        <v>110</v>
      </c>
      <c r="F1498" t="s">
        <v>228</v>
      </c>
      <c r="G1498">
        <v>11126</v>
      </c>
      <c r="H1498" t="s">
        <v>492</v>
      </c>
      <c r="I1498">
        <v>33</v>
      </c>
      <c r="J1498" t="s">
        <v>160</v>
      </c>
      <c r="K1498" s="21">
        <v>0</v>
      </c>
      <c r="L1498" s="21">
        <v>29629.56</v>
      </c>
      <c r="M1498" s="21">
        <v>29629.56</v>
      </c>
      <c r="N1498" s="21">
        <v>29629.56</v>
      </c>
      <c r="O1498" s="21">
        <v>29629.56</v>
      </c>
      <c r="P1498" s="22" t="e">
        <f>VLOOKUP(Tabela1[[#This Row],[cdsubacao]],LDO!$B$2:$D$115,3,0)</f>
        <v>#N/A</v>
      </c>
      <c r="Q1498" s="22" t="str">
        <f>CONCATENATE(Tabela1[[#This Row],[cdunidadegestora]]," - ",Tabela1[[#This Row],[nmunidadegestora]])</f>
        <v>410048 - Agência de Desenvolvimento Regional de Rio do Sul</v>
      </c>
      <c r="R1498" s="22" t="str">
        <f>CONCATENATE(Tabela1[[#This Row],[cdfuncao]]," - ",Tabela1[[#This Row],[nmfuncao]])</f>
        <v>26 - Transporte</v>
      </c>
      <c r="S1498" s="23" t="e">
        <f>VLOOKUP(Tabela1[[#This Row],[cdsubacao]],LDO!$B$2:$E$115,4,0)</f>
        <v>#N/A</v>
      </c>
      <c r="T149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499" spans="1:20" x14ac:dyDescent="0.25">
      <c r="A1499">
        <v>530001</v>
      </c>
      <c r="B1499" t="s">
        <v>178</v>
      </c>
      <c r="C1499">
        <v>26</v>
      </c>
      <c r="D1499" t="s">
        <v>179</v>
      </c>
      <c r="E1499">
        <v>145</v>
      </c>
      <c r="F1499" t="s">
        <v>381</v>
      </c>
      <c r="G1499">
        <v>12960</v>
      </c>
      <c r="H1499" t="s">
        <v>911</v>
      </c>
      <c r="I1499">
        <v>33</v>
      </c>
      <c r="J1499" t="s">
        <v>160</v>
      </c>
      <c r="K1499" s="21">
        <v>50000</v>
      </c>
      <c r="L1499" s="21">
        <v>26100</v>
      </c>
      <c r="M1499" s="21">
        <v>26100</v>
      </c>
      <c r="N1499" s="21">
        <v>20880</v>
      </c>
      <c r="O1499" s="21">
        <v>0</v>
      </c>
      <c r="P1499" s="22" t="e">
        <f>VLOOKUP(Tabela1[[#This Row],[cdsubacao]],LDO!$B$2:$D$115,3,0)</f>
        <v>#N/A</v>
      </c>
      <c r="Q1499" s="22" t="str">
        <f>CONCATENATE(Tabela1[[#This Row],[cdunidadegestora]]," - ",Tabela1[[#This Row],[nmunidadegestora]])</f>
        <v>530001 - Secretaria de Estado da Infraestrutura e Mobilidade</v>
      </c>
      <c r="R1499" s="22" t="str">
        <f>CONCATENATE(Tabela1[[#This Row],[cdfuncao]]," - ",Tabela1[[#This Row],[nmfuncao]])</f>
        <v>26 - Transporte</v>
      </c>
      <c r="S1499" s="23" t="e">
        <f>VLOOKUP(Tabela1[[#This Row],[cdsubacao]],LDO!$B$2:$E$115,4,0)</f>
        <v>#N/A</v>
      </c>
      <c r="T1499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500" spans="1:20" x14ac:dyDescent="0.25">
      <c r="A1500">
        <v>410057</v>
      </c>
      <c r="B1500" t="s">
        <v>249</v>
      </c>
      <c r="C1500">
        <v>12</v>
      </c>
      <c r="D1500" t="s">
        <v>188</v>
      </c>
      <c r="E1500">
        <v>610</v>
      </c>
      <c r="F1500" t="s">
        <v>189</v>
      </c>
      <c r="G1500">
        <v>13859</v>
      </c>
      <c r="H1500" t="s">
        <v>1300</v>
      </c>
      <c r="I1500">
        <v>33</v>
      </c>
      <c r="J1500" t="s">
        <v>160</v>
      </c>
      <c r="K1500" s="21">
        <v>3515053</v>
      </c>
      <c r="L1500" s="21">
        <v>0</v>
      </c>
      <c r="M1500" s="21">
        <v>0</v>
      </c>
      <c r="N1500" s="21">
        <v>0</v>
      </c>
      <c r="O1500" s="21">
        <v>0</v>
      </c>
      <c r="P1500" s="22" t="e">
        <f>VLOOKUP(Tabela1[[#This Row],[cdsubacao]],LDO!$B$2:$D$115,3,0)</f>
        <v>#N/A</v>
      </c>
      <c r="Q1500" s="22" t="str">
        <f>CONCATENATE(Tabela1[[#This Row],[cdunidadegestora]]," - ",Tabela1[[#This Row],[nmunidadegestora]])</f>
        <v>410057 - Agência de Desenvolvimento Regional de Araranguá</v>
      </c>
      <c r="R1500" s="22" t="str">
        <f>CONCATENATE(Tabela1[[#This Row],[cdfuncao]]," - ",Tabela1[[#This Row],[nmfuncao]])</f>
        <v>12 - Educação</v>
      </c>
      <c r="S1500" s="23" t="e">
        <f>VLOOKUP(Tabela1[[#This Row],[cdsubacao]],LDO!$B$2:$E$115,4,0)</f>
        <v>#N/A</v>
      </c>
      <c r="T1500" s="23" t="str">
        <f>CONCATENATE(Tabela1[[#This Row],[cdprograma]]," - ",Tabela1[[#This Row],[nmprograma]])</f>
        <v>610 - Educação Básica com Qualidade e Equidade</v>
      </c>
    </row>
    <row r="1501" spans="1:20" x14ac:dyDescent="0.25">
      <c r="A1501">
        <v>160097</v>
      </c>
      <c r="B1501" t="s">
        <v>181</v>
      </c>
      <c r="C1501">
        <v>6</v>
      </c>
      <c r="D1501" t="s">
        <v>182</v>
      </c>
      <c r="E1501">
        <v>707</v>
      </c>
      <c r="F1501" t="s">
        <v>336</v>
      </c>
      <c r="G1501">
        <v>6503</v>
      </c>
      <c r="H1501" t="s">
        <v>849</v>
      </c>
      <c r="I1501">
        <v>33</v>
      </c>
      <c r="J1501" t="s">
        <v>160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2" t="e">
        <f>VLOOKUP(Tabela1[[#This Row],[cdsubacao]],LDO!$B$2:$D$115,3,0)</f>
        <v>#N/A</v>
      </c>
      <c r="Q1501" s="22" t="str">
        <f>CONCATENATE(Tabela1[[#This Row],[cdunidadegestora]]," - ",Tabela1[[#This Row],[nmunidadegestora]])</f>
        <v>160097 - Fundo de Melhoria da Polícia Militar</v>
      </c>
      <c r="R1501" s="22" t="str">
        <f>CONCATENATE(Tabela1[[#This Row],[cdfuncao]]," - ",Tabela1[[#This Row],[nmfuncao]])</f>
        <v>6 - Segurança Pública</v>
      </c>
      <c r="S1501" s="23" t="e">
        <f>VLOOKUP(Tabela1[[#This Row],[cdsubacao]],LDO!$B$2:$E$115,4,0)</f>
        <v>#N/A</v>
      </c>
      <c r="T1501" s="23" t="str">
        <f>CONCATENATE(Tabela1[[#This Row],[cdprograma]]," - ",Tabela1[[#This Row],[nmprograma]])</f>
        <v>707 - Suporte Institucional Integrado</v>
      </c>
    </row>
    <row r="1502" spans="1:20" x14ac:dyDescent="0.25">
      <c r="A1502">
        <v>450021</v>
      </c>
      <c r="B1502" t="s">
        <v>250</v>
      </c>
      <c r="C1502">
        <v>12</v>
      </c>
      <c r="D1502" t="s">
        <v>188</v>
      </c>
      <c r="E1502">
        <v>850</v>
      </c>
      <c r="F1502" t="s">
        <v>163</v>
      </c>
      <c r="G1502">
        <v>8661</v>
      </c>
      <c r="H1502" t="s">
        <v>932</v>
      </c>
      <c r="I1502">
        <v>31</v>
      </c>
      <c r="J1502" t="s">
        <v>165</v>
      </c>
      <c r="K1502" s="21">
        <v>175944754</v>
      </c>
      <c r="L1502" s="21">
        <v>174943910.63999999</v>
      </c>
      <c r="M1502" s="21">
        <v>174820069.81</v>
      </c>
      <c r="N1502" s="21">
        <v>174820069.81</v>
      </c>
      <c r="O1502" s="21">
        <v>173980639.36000001</v>
      </c>
      <c r="P1502" s="22" t="e">
        <f>VLOOKUP(Tabela1[[#This Row],[cdsubacao]],LDO!$B$2:$D$115,3,0)</f>
        <v>#N/A</v>
      </c>
      <c r="Q1502" s="22" t="str">
        <f>CONCATENATE(Tabela1[[#This Row],[cdunidadegestora]]," - ",Tabela1[[#This Row],[nmunidadegestora]])</f>
        <v>450021 - Fundação Catarinense de Educação Especial</v>
      </c>
      <c r="R1502" s="22" t="str">
        <f>CONCATENATE(Tabela1[[#This Row],[cdfuncao]]," - ",Tabela1[[#This Row],[nmfuncao]])</f>
        <v>12 - Educação</v>
      </c>
      <c r="S1502" s="23" t="e">
        <f>VLOOKUP(Tabela1[[#This Row],[cdsubacao]],LDO!$B$2:$E$115,4,0)</f>
        <v>#N/A</v>
      </c>
      <c r="T150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03" spans="1:20" x14ac:dyDescent="0.25">
      <c r="A1503">
        <v>450001</v>
      </c>
      <c r="B1503" t="s">
        <v>318</v>
      </c>
      <c r="C1503">
        <v>12</v>
      </c>
      <c r="D1503" t="s">
        <v>188</v>
      </c>
      <c r="E1503">
        <v>610</v>
      </c>
      <c r="F1503" t="s">
        <v>189</v>
      </c>
      <c r="G1503">
        <v>11562</v>
      </c>
      <c r="H1503" t="s">
        <v>577</v>
      </c>
      <c r="I1503">
        <v>33</v>
      </c>
      <c r="J1503" t="s">
        <v>160</v>
      </c>
      <c r="K1503" s="21">
        <v>120089146</v>
      </c>
      <c r="L1503" s="21">
        <v>223435826.68000001</v>
      </c>
      <c r="M1503" s="21">
        <v>160505037.13</v>
      </c>
      <c r="N1503" s="21">
        <v>122431301.66</v>
      </c>
      <c r="O1503" s="21">
        <v>122129949.51000001</v>
      </c>
      <c r="P1503" s="22" t="e">
        <f>VLOOKUP(Tabela1[[#This Row],[cdsubacao]],LDO!$B$2:$D$115,3,0)</f>
        <v>#N/A</v>
      </c>
      <c r="Q1503" s="22" t="str">
        <f>CONCATENATE(Tabela1[[#This Row],[cdunidadegestora]]," - ",Tabela1[[#This Row],[nmunidadegestora]])</f>
        <v>450001 - Secretaria de Estado da Educação</v>
      </c>
      <c r="R1503" s="22" t="str">
        <f>CONCATENATE(Tabela1[[#This Row],[cdfuncao]]," - ",Tabela1[[#This Row],[nmfuncao]])</f>
        <v>12 - Educação</v>
      </c>
      <c r="S1503" s="23" t="e">
        <f>VLOOKUP(Tabela1[[#This Row],[cdsubacao]],LDO!$B$2:$E$115,4,0)</f>
        <v>#N/A</v>
      </c>
      <c r="T1503" s="23" t="str">
        <f>CONCATENATE(Tabela1[[#This Row],[cdprograma]]," - ",Tabela1[[#This Row],[nmprograma]])</f>
        <v>610 - Educação Básica com Qualidade e Equidade</v>
      </c>
    </row>
    <row r="1504" spans="1:20" x14ac:dyDescent="0.25">
      <c r="A1504">
        <v>450001</v>
      </c>
      <c r="B1504" t="s">
        <v>318</v>
      </c>
      <c r="C1504">
        <v>12</v>
      </c>
      <c r="D1504" t="s">
        <v>188</v>
      </c>
      <c r="E1504">
        <v>625</v>
      </c>
      <c r="F1504" t="s">
        <v>196</v>
      </c>
      <c r="G1504">
        <v>1021</v>
      </c>
      <c r="H1504" t="s">
        <v>1301</v>
      </c>
      <c r="I1504">
        <v>31</v>
      </c>
      <c r="J1504" t="s">
        <v>165</v>
      </c>
      <c r="K1504" s="21">
        <v>137103294</v>
      </c>
      <c r="L1504" s="21">
        <v>241563142.96000001</v>
      </c>
      <c r="M1504" s="21">
        <v>207350437.06</v>
      </c>
      <c r="N1504" s="21">
        <v>207317076.33000001</v>
      </c>
      <c r="O1504" s="21">
        <v>207234883.78</v>
      </c>
      <c r="P1504" s="22" t="e">
        <f>VLOOKUP(Tabela1[[#This Row],[cdsubacao]],LDO!$B$2:$D$115,3,0)</f>
        <v>#N/A</v>
      </c>
      <c r="Q1504" s="22" t="str">
        <f>CONCATENATE(Tabela1[[#This Row],[cdunidadegestora]]," - ",Tabela1[[#This Row],[nmunidadegestora]])</f>
        <v>450001 - Secretaria de Estado da Educação</v>
      </c>
      <c r="R1504" s="22" t="str">
        <f>CONCATENATE(Tabela1[[#This Row],[cdfuncao]]," - ",Tabela1[[#This Row],[nmfuncao]])</f>
        <v>12 - Educação</v>
      </c>
      <c r="S1504" s="23" t="e">
        <f>VLOOKUP(Tabela1[[#This Row],[cdsubacao]],LDO!$B$2:$E$115,4,0)</f>
        <v>#N/A</v>
      </c>
      <c r="T1504" s="23" t="str">
        <f>CONCATENATE(Tabela1[[#This Row],[cdprograma]]," - ",Tabela1[[#This Row],[nmprograma]])</f>
        <v>625 - Valorização dos Profissionais da Educação</v>
      </c>
    </row>
    <row r="1505" spans="1:20" x14ac:dyDescent="0.25">
      <c r="A1505">
        <v>480091</v>
      </c>
      <c r="B1505" t="s">
        <v>157</v>
      </c>
      <c r="C1505">
        <v>10</v>
      </c>
      <c r="D1505" t="s">
        <v>158</v>
      </c>
      <c r="E1505">
        <v>400</v>
      </c>
      <c r="F1505" t="s">
        <v>166</v>
      </c>
      <c r="G1505">
        <v>13253</v>
      </c>
      <c r="H1505" t="s">
        <v>837</v>
      </c>
      <c r="I1505">
        <v>44</v>
      </c>
      <c r="J1505" t="s">
        <v>219</v>
      </c>
      <c r="K1505" s="21">
        <v>9350746</v>
      </c>
      <c r="L1505" s="21">
        <v>21095815.59</v>
      </c>
      <c r="M1505" s="21">
        <v>11934911.34</v>
      </c>
      <c r="N1505" s="21">
        <v>8323395.0999999996</v>
      </c>
      <c r="O1505" s="21">
        <v>6692583.7999999998</v>
      </c>
      <c r="P1505" s="22" t="e">
        <f>VLOOKUP(Tabela1[[#This Row],[cdsubacao]],LDO!$B$2:$D$115,3,0)</f>
        <v>#N/A</v>
      </c>
      <c r="Q1505" s="22" t="str">
        <f>CONCATENATE(Tabela1[[#This Row],[cdunidadegestora]]," - ",Tabela1[[#This Row],[nmunidadegestora]])</f>
        <v>480091 - Fundo Estadual de Saúde</v>
      </c>
      <c r="R1505" s="22" t="str">
        <f>CONCATENATE(Tabela1[[#This Row],[cdfuncao]]," - ",Tabela1[[#This Row],[nmfuncao]])</f>
        <v>10 - Saúde</v>
      </c>
      <c r="S1505" s="23" t="e">
        <f>VLOOKUP(Tabela1[[#This Row],[cdsubacao]],LDO!$B$2:$E$115,4,0)</f>
        <v>#N/A</v>
      </c>
      <c r="T1505" s="23" t="str">
        <f>CONCATENATE(Tabela1[[#This Row],[cdprograma]]," - ",Tabela1[[#This Row],[nmprograma]])</f>
        <v>400 - Gestão do SUS</v>
      </c>
    </row>
    <row r="1506" spans="1:20" x14ac:dyDescent="0.25">
      <c r="A1506">
        <v>410056</v>
      </c>
      <c r="B1506" t="s">
        <v>223</v>
      </c>
      <c r="C1506">
        <v>12</v>
      </c>
      <c r="D1506" t="s">
        <v>188</v>
      </c>
      <c r="E1506">
        <v>610</v>
      </c>
      <c r="F1506" t="s">
        <v>189</v>
      </c>
      <c r="G1506">
        <v>13821</v>
      </c>
      <c r="H1506" t="s">
        <v>1302</v>
      </c>
      <c r="I1506">
        <v>33</v>
      </c>
      <c r="J1506" t="s">
        <v>160</v>
      </c>
      <c r="K1506" s="21">
        <v>1757348</v>
      </c>
      <c r="L1506" s="21">
        <v>747230.77</v>
      </c>
      <c r="M1506" s="21">
        <v>747230.77</v>
      </c>
      <c r="N1506" s="21">
        <v>747230.77</v>
      </c>
      <c r="O1506" s="21">
        <v>747230.77</v>
      </c>
      <c r="P1506" s="22" t="e">
        <f>VLOOKUP(Tabela1[[#This Row],[cdsubacao]],LDO!$B$2:$D$115,3,0)</f>
        <v>#N/A</v>
      </c>
      <c r="Q1506" s="22" t="str">
        <f>CONCATENATE(Tabela1[[#This Row],[cdunidadegestora]]," - ",Tabela1[[#This Row],[nmunidadegestora]])</f>
        <v>410056 - Agência de Desenvolvimento Regional de Criciúma</v>
      </c>
      <c r="R1506" s="22" t="str">
        <f>CONCATENATE(Tabela1[[#This Row],[cdfuncao]]," - ",Tabela1[[#This Row],[nmfuncao]])</f>
        <v>12 - Educação</v>
      </c>
      <c r="S1506" s="23" t="e">
        <f>VLOOKUP(Tabela1[[#This Row],[cdsubacao]],LDO!$B$2:$E$115,4,0)</f>
        <v>#N/A</v>
      </c>
      <c r="T1506" s="23" t="str">
        <f>CONCATENATE(Tabela1[[#This Row],[cdprograma]]," - ",Tabela1[[#This Row],[nmprograma]])</f>
        <v>610 - Educação Básica com Qualidade e Equidade</v>
      </c>
    </row>
    <row r="1507" spans="1:20" x14ac:dyDescent="0.25">
      <c r="A1507">
        <v>440022</v>
      </c>
      <c r="B1507" t="s">
        <v>412</v>
      </c>
      <c r="C1507">
        <v>20</v>
      </c>
      <c r="D1507" t="s">
        <v>203</v>
      </c>
      <c r="E1507">
        <v>315</v>
      </c>
      <c r="F1507" t="s">
        <v>413</v>
      </c>
      <c r="G1507">
        <v>2967</v>
      </c>
      <c r="H1507" t="s">
        <v>1303</v>
      </c>
      <c r="I1507">
        <v>33</v>
      </c>
      <c r="J1507" t="s">
        <v>160</v>
      </c>
      <c r="K1507" s="21">
        <v>7956975</v>
      </c>
      <c r="L1507" s="21">
        <v>5663618.2999999998</v>
      </c>
      <c r="M1507" s="21">
        <v>2459428.4</v>
      </c>
      <c r="N1507" s="21">
        <v>2371607.0499999998</v>
      </c>
      <c r="O1507" s="21">
        <v>2371607.0499999998</v>
      </c>
      <c r="P1507" s="22" t="str">
        <f>VLOOKUP(Tabela1[[#This Row],[cdsubacao]],LDO!$B$2:$D$115,3,0)</f>
        <v>LDO</v>
      </c>
      <c r="Q1507" s="22" t="str">
        <f>CONCATENATE(Tabela1[[#This Row],[cdunidadegestora]]," - ",Tabela1[[#This Row],[nmunidadegestora]])</f>
        <v>440022 - Companhia Integrada de Desenvolvimento Agrícola de Santa Catarina</v>
      </c>
      <c r="R1507" s="22" t="str">
        <f>CONCATENATE(Tabela1[[#This Row],[cdfuncao]]," - ",Tabela1[[#This Row],[nmfuncao]])</f>
        <v>20 - Agricultura</v>
      </c>
      <c r="S1507" s="23" t="str">
        <f>VLOOKUP(Tabela1[[#This Row],[cdsubacao]],LDO!$B$2:$E$115,4,0)</f>
        <v>2967 - Ações de Defesa Sanitária Animal</v>
      </c>
      <c r="T1507" s="23" t="str">
        <f>CONCATENATE(Tabela1[[#This Row],[cdprograma]]," - ",Tabela1[[#This Row],[nmprograma]])</f>
        <v>315 - Defesa Sanitária Agropecuária</v>
      </c>
    </row>
    <row r="1508" spans="1:20" x14ac:dyDescent="0.25">
      <c r="A1508">
        <v>440022</v>
      </c>
      <c r="B1508" t="s">
        <v>412</v>
      </c>
      <c r="C1508">
        <v>20</v>
      </c>
      <c r="D1508" t="s">
        <v>203</v>
      </c>
      <c r="E1508">
        <v>850</v>
      </c>
      <c r="F1508" t="s">
        <v>163</v>
      </c>
      <c r="G1508">
        <v>570</v>
      </c>
      <c r="H1508" t="s">
        <v>881</v>
      </c>
      <c r="I1508">
        <v>31</v>
      </c>
      <c r="J1508" t="s">
        <v>165</v>
      </c>
      <c r="K1508" s="21">
        <v>172320000</v>
      </c>
      <c r="L1508" s="21">
        <v>171907195.56999999</v>
      </c>
      <c r="M1508" s="21">
        <v>171414496.09999999</v>
      </c>
      <c r="N1508" s="21">
        <v>171414496.09999999</v>
      </c>
      <c r="O1508" s="21">
        <v>168656631.97</v>
      </c>
      <c r="P1508" s="22" t="e">
        <f>VLOOKUP(Tabela1[[#This Row],[cdsubacao]],LDO!$B$2:$D$115,3,0)</f>
        <v>#N/A</v>
      </c>
      <c r="Q1508" s="22" t="str">
        <f>CONCATENATE(Tabela1[[#This Row],[cdunidadegestora]]," - ",Tabela1[[#This Row],[nmunidadegestora]])</f>
        <v>440022 - Companhia Integrada de Desenvolvimento Agrícola de Santa Catarina</v>
      </c>
      <c r="R1508" s="22" t="str">
        <f>CONCATENATE(Tabela1[[#This Row],[cdfuncao]]," - ",Tabela1[[#This Row],[nmfuncao]])</f>
        <v>20 - Agricultura</v>
      </c>
      <c r="S1508" s="23" t="e">
        <f>VLOOKUP(Tabela1[[#This Row],[cdsubacao]],LDO!$B$2:$E$115,4,0)</f>
        <v>#N/A</v>
      </c>
      <c r="T150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09" spans="1:20" x14ac:dyDescent="0.25">
      <c r="A1509">
        <v>480091</v>
      </c>
      <c r="B1509" t="s">
        <v>157</v>
      </c>
      <c r="C1509">
        <v>10</v>
      </c>
      <c r="D1509" t="s">
        <v>158</v>
      </c>
      <c r="E1509">
        <v>420</v>
      </c>
      <c r="F1509" t="s">
        <v>563</v>
      </c>
      <c r="G1509">
        <v>11489</v>
      </c>
      <c r="H1509" t="s">
        <v>1304</v>
      </c>
      <c r="I1509">
        <v>33</v>
      </c>
      <c r="J1509" t="s">
        <v>160</v>
      </c>
      <c r="K1509" s="21">
        <v>1900000</v>
      </c>
      <c r="L1509" s="21">
        <v>3705000</v>
      </c>
      <c r="M1509" s="21">
        <v>3347825.91</v>
      </c>
      <c r="N1509" s="21">
        <v>3347825.41</v>
      </c>
      <c r="O1509" s="21">
        <v>3347825.41</v>
      </c>
      <c r="P1509" s="22" t="e">
        <f>VLOOKUP(Tabela1[[#This Row],[cdsubacao]],LDO!$B$2:$D$115,3,0)</f>
        <v>#N/A</v>
      </c>
      <c r="Q1509" s="22" t="str">
        <f>CONCATENATE(Tabela1[[#This Row],[cdunidadegestora]]," - ",Tabela1[[#This Row],[nmunidadegestora]])</f>
        <v>480091 - Fundo Estadual de Saúde</v>
      </c>
      <c r="R1509" s="22" t="str">
        <f>CONCATENATE(Tabela1[[#This Row],[cdfuncao]]," - ",Tabela1[[#This Row],[nmfuncao]])</f>
        <v>10 - Saúde</v>
      </c>
      <c r="S1509" s="23" t="e">
        <f>VLOOKUP(Tabela1[[#This Row],[cdsubacao]],LDO!$B$2:$E$115,4,0)</f>
        <v>#N/A</v>
      </c>
      <c r="T1509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510" spans="1:20" x14ac:dyDescent="0.25">
      <c r="A1510">
        <v>160097</v>
      </c>
      <c r="B1510" t="s">
        <v>181</v>
      </c>
      <c r="C1510">
        <v>6</v>
      </c>
      <c r="D1510" t="s">
        <v>182</v>
      </c>
      <c r="E1510">
        <v>130</v>
      </c>
      <c r="F1510" t="s">
        <v>208</v>
      </c>
      <c r="G1510">
        <v>14446</v>
      </c>
      <c r="H1510" t="s">
        <v>665</v>
      </c>
      <c r="I1510">
        <v>33</v>
      </c>
      <c r="J1510" t="s">
        <v>160</v>
      </c>
      <c r="K1510" s="21">
        <v>0</v>
      </c>
      <c r="L1510" s="21">
        <v>4740132.45</v>
      </c>
      <c r="M1510" s="21">
        <v>3787581.33</v>
      </c>
      <c r="N1510" s="21">
        <v>3262160.51</v>
      </c>
      <c r="O1510" s="21">
        <v>3262160.51</v>
      </c>
      <c r="P1510" s="22" t="e">
        <f>VLOOKUP(Tabela1[[#This Row],[cdsubacao]],LDO!$B$2:$D$115,3,0)</f>
        <v>#N/A</v>
      </c>
      <c r="Q1510" s="22" t="str">
        <f>CONCATENATE(Tabela1[[#This Row],[cdunidadegestora]]," - ",Tabela1[[#This Row],[nmunidadegestora]])</f>
        <v>160097 - Fundo de Melhoria da Polícia Militar</v>
      </c>
      <c r="R1510" s="22" t="str">
        <f>CONCATENATE(Tabela1[[#This Row],[cdfuncao]]," - ",Tabela1[[#This Row],[nmfuncao]])</f>
        <v>6 - Segurança Pública</v>
      </c>
      <c r="S1510" s="23" t="e">
        <f>VLOOKUP(Tabela1[[#This Row],[cdsubacao]],LDO!$B$2:$E$115,4,0)</f>
        <v>#N/A</v>
      </c>
      <c r="T1510" s="23" t="str">
        <f>CONCATENATE(Tabela1[[#This Row],[cdprograma]]," - ",Tabela1[[#This Row],[nmprograma]])</f>
        <v>130 - Conservação e Segurança Rodoviária</v>
      </c>
    </row>
    <row r="1511" spans="1:20" x14ac:dyDescent="0.25">
      <c r="A1511">
        <v>450001</v>
      </c>
      <c r="B1511" t="s">
        <v>318</v>
      </c>
      <c r="C1511">
        <v>12</v>
      </c>
      <c r="D1511" t="s">
        <v>188</v>
      </c>
      <c r="E1511">
        <v>625</v>
      </c>
      <c r="F1511" t="s">
        <v>196</v>
      </c>
      <c r="G1511">
        <v>5582</v>
      </c>
      <c r="H1511" t="s">
        <v>1047</v>
      </c>
      <c r="I1511">
        <v>33</v>
      </c>
      <c r="J1511" t="s">
        <v>160</v>
      </c>
      <c r="K1511" s="21">
        <v>824341</v>
      </c>
      <c r="L1511" s="21">
        <v>419541</v>
      </c>
      <c r="M1511" s="21">
        <v>173361</v>
      </c>
      <c r="N1511" s="21">
        <v>158011.38</v>
      </c>
      <c r="O1511" s="21">
        <v>158011.38</v>
      </c>
      <c r="P1511" s="22" t="e">
        <f>VLOOKUP(Tabela1[[#This Row],[cdsubacao]],LDO!$B$2:$D$115,3,0)</f>
        <v>#N/A</v>
      </c>
      <c r="Q1511" s="22" t="str">
        <f>CONCATENATE(Tabela1[[#This Row],[cdunidadegestora]]," - ",Tabela1[[#This Row],[nmunidadegestora]])</f>
        <v>450001 - Secretaria de Estado da Educação</v>
      </c>
      <c r="R1511" s="22" t="str">
        <f>CONCATENATE(Tabela1[[#This Row],[cdfuncao]]," - ",Tabela1[[#This Row],[nmfuncao]])</f>
        <v>12 - Educação</v>
      </c>
      <c r="S1511" s="23" t="e">
        <f>VLOOKUP(Tabela1[[#This Row],[cdsubacao]],LDO!$B$2:$E$115,4,0)</f>
        <v>#N/A</v>
      </c>
      <c r="T1511" s="23" t="str">
        <f>CONCATENATE(Tabela1[[#This Row],[cdprograma]]," - ",Tabela1[[#This Row],[nmprograma]])</f>
        <v>625 - Valorização dos Profissionais da Educação</v>
      </c>
    </row>
    <row r="1512" spans="1:20" x14ac:dyDescent="0.25">
      <c r="A1512">
        <v>410043</v>
      </c>
      <c r="B1512" t="s">
        <v>185</v>
      </c>
      <c r="C1512">
        <v>12</v>
      </c>
      <c r="D1512" t="s">
        <v>188</v>
      </c>
      <c r="E1512">
        <v>625</v>
      </c>
      <c r="F1512" t="s">
        <v>196</v>
      </c>
      <c r="G1512">
        <v>13751</v>
      </c>
      <c r="H1512" t="s">
        <v>1305</v>
      </c>
      <c r="I1512">
        <v>33</v>
      </c>
      <c r="J1512" t="s">
        <v>160</v>
      </c>
      <c r="K1512" s="21">
        <v>158944</v>
      </c>
      <c r="L1512" s="21">
        <v>44755.59</v>
      </c>
      <c r="M1512" s="21">
        <v>44755.59</v>
      </c>
      <c r="N1512" s="21">
        <v>44755.59</v>
      </c>
      <c r="O1512" s="21">
        <v>44755.59</v>
      </c>
      <c r="P1512" s="22" t="e">
        <f>VLOOKUP(Tabela1[[#This Row],[cdsubacao]],LDO!$B$2:$D$115,3,0)</f>
        <v>#N/A</v>
      </c>
      <c r="Q1512" s="22" t="str">
        <f>CONCATENATE(Tabela1[[#This Row],[cdunidadegestora]]," - ",Tabela1[[#This Row],[nmunidadegestora]])</f>
        <v>410043 - Agência de Desenvolvimento Regional de Joaçaba</v>
      </c>
      <c r="R1512" s="22" t="str">
        <f>CONCATENATE(Tabela1[[#This Row],[cdfuncao]]," - ",Tabela1[[#This Row],[nmfuncao]])</f>
        <v>12 - Educação</v>
      </c>
      <c r="S1512" s="23" t="e">
        <f>VLOOKUP(Tabela1[[#This Row],[cdsubacao]],LDO!$B$2:$E$115,4,0)</f>
        <v>#N/A</v>
      </c>
      <c r="T1512" s="23" t="str">
        <f>CONCATENATE(Tabela1[[#This Row],[cdprograma]]," - ",Tabela1[[#This Row],[nmprograma]])</f>
        <v>625 - Valorização dos Profissionais da Educação</v>
      </c>
    </row>
    <row r="1513" spans="1:20" x14ac:dyDescent="0.25">
      <c r="A1513">
        <v>410043</v>
      </c>
      <c r="B1513" t="s">
        <v>185</v>
      </c>
      <c r="C1513">
        <v>12</v>
      </c>
      <c r="D1513" t="s">
        <v>188</v>
      </c>
      <c r="E1513">
        <v>625</v>
      </c>
      <c r="F1513" t="s">
        <v>196</v>
      </c>
      <c r="G1513">
        <v>13751</v>
      </c>
      <c r="H1513" t="s">
        <v>1305</v>
      </c>
      <c r="I1513">
        <v>31</v>
      </c>
      <c r="J1513" t="s">
        <v>165</v>
      </c>
      <c r="K1513" s="21">
        <v>5125677</v>
      </c>
      <c r="L1513" s="21">
        <v>1151820.08</v>
      </c>
      <c r="M1513" s="21">
        <v>1151820.08</v>
      </c>
      <c r="N1513" s="21">
        <v>1151820.08</v>
      </c>
      <c r="O1513" s="21">
        <v>1151820.08</v>
      </c>
      <c r="P1513" s="22" t="e">
        <f>VLOOKUP(Tabela1[[#This Row],[cdsubacao]],LDO!$B$2:$D$115,3,0)</f>
        <v>#N/A</v>
      </c>
      <c r="Q1513" s="22" t="str">
        <f>CONCATENATE(Tabela1[[#This Row],[cdunidadegestora]]," - ",Tabela1[[#This Row],[nmunidadegestora]])</f>
        <v>410043 - Agência de Desenvolvimento Regional de Joaçaba</v>
      </c>
      <c r="R1513" s="22" t="str">
        <f>CONCATENATE(Tabela1[[#This Row],[cdfuncao]]," - ",Tabela1[[#This Row],[nmfuncao]])</f>
        <v>12 - Educação</v>
      </c>
      <c r="S1513" s="23" t="e">
        <f>VLOOKUP(Tabela1[[#This Row],[cdsubacao]],LDO!$B$2:$E$115,4,0)</f>
        <v>#N/A</v>
      </c>
      <c r="T1513" s="23" t="str">
        <f>CONCATENATE(Tabela1[[#This Row],[cdprograma]]," - ",Tabela1[[#This Row],[nmprograma]])</f>
        <v>625 - Valorização dos Profissionais da Educação</v>
      </c>
    </row>
    <row r="1514" spans="1:20" x14ac:dyDescent="0.25">
      <c r="A1514">
        <v>530025</v>
      </c>
      <c r="B1514" t="s">
        <v>238</v>
      </c>
      <c r="C1514">
        <v>26</v>
      </c>
      <c r="D1514" t="s">
        <v>179</v>
      </c>
      <c r="E1514">
        <v>850</v>
      </c>
      <c r="F1514" t="s">
        <v>163</v>
      </c>
      <c r="G1514">
        <v>22</v>
      </c>
      <c r="H1514" t="s">
        <v>1306</v>
      </c>
      <c r="I1514">
        <v>31</v>
      </c>
      <c r="J1514" t="s">
        <v>165</v>
      </c>
      <c r="K1514" s="21">
        <v>59425397</v>
      </c>
      <c r="L1514" s="21">
        <v>24626175.690000001</v>
      </c>
      <c r="M1514" s="21">
        <v>24626175.690000001</v>
      </c>
      <c r="N1514" s="21">
        <v>24626175.690000001</v>
      </c>
      <c r="O1514" s="21">
        <v>24626175.690000001</v>
      </c>
      <c r="P1514" s="22" t="e">
        <f>VLOOKUP(Tabela1[[#This Row],[cdsubacao]],LDO!$B$2:$D$115,3,0)</f>
        <v>#N/A</v>
      </c>
      <c r="Q1514" s="22" t="str">
        <f>CONCATENATE(Tabela1[[#This Row],[cdunidadegestora]]," - ",Tabela1[[#This Row],[nmunidadegestora]])</f>
        <v>530025 - Departamento Estadual de Infraestrutura</v>
      </c>
      <c r="R1514" s="22" t="str">
        <f>CONCATENATE(Tabela1[[#This Row],[cdfuncao]]," - ",Tabela1[[#This Row],[nmfuncao]])</f>
        <v>26 - Transporte</v>
      </c>
      <c r="S1514" s="23" t="e">
        <f>VLOOKUP(Tabela1[[#This Row],[cdsubacao]],LDO!$B$2:$E$115,4,0)</f>
        <v>#N/A</v>
      </c>
      <c r="T151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15" spans="1:20" x14ac:dyDescent="0.25">
      <c r="A1515">
        <v>230023</v>
      </c>
      <c r="B1515" t="s">
        <v>439</v>
      </c>
      <c r="C1515">
        <v>23</v>
      </c>
      <c r="D1515" t="s">
        <v>258</v>
      </c>
      <c r="E1515">
        <v>900</v>
      </c>
      <c r="F1515" t="s">
        <v>176</v>
      </c>
      <c r="G1515">
        <v>4600</v>
      </c>
      <c r="H1515" t="s">
        <v>475</v>
      </c>
      <c r="I1515">
        <v>33</v>
      </c>
      <c r="J1515" t="s">
        <v>160</v>
      </c>
      <c r="K1515" s="21">
        <v>3290530</v>
      </c>
      <c r="L1515" s="21">
        <v>3496180.75</v>
      </c>
      <c r="M1515" s="21">
        <v>3484666.15</v>
      </c>
      <c r="N1515" s="21">
        <v>3459579.28</v>
      </c>
      <c r="O1515" s="21">
        <v>3459579.28</v>
      </c>
      <c r="P1515" s="22" t="e">
        <f>VLOOKUP(Tabela1[[#This Row],[cdsubacao]],LDO!$B$2:$D$115,3,0)</f>
        <v>#N/A</v>
      </c>
      <c r="Q1515" s="22" t="str">
        <f>CONCATENATE(Tabela1[[#This Row],[cdunidadegestora]]," - ",Tabela1[[#This Row],[nmunidadegestora]])</f>
        <v>230023 - Santa Catarina Turismo S.A.</v>
      </c>
      <c r="R1515" s="22" t="str">
        <f>CONCATENATE(Tabela1[[#This Row],[cdfuncao]]," - ",Tabela1[[#This Row],[nmfuncao]])</f>
        <v>23 - Comércio e Serviços</v>
      </c>
      <c r="S1515" s="23" t="e">
        <f>VLOOKUP(Tabela1[[#This Row],[cdsubacao]],LDO!$B$2:$E$115,4,0)</f>
        <v>#N/A</v>
      </c>
      <c r="T1515" s="23" t="str">
        <f>CONCATENATE(Tabela1[[#This Row],[cdprograma]]," - ",Tabela1[[#This Row],[nmprograma]])</f>
        <v>900 - Gestão Administrativa - Poder Executivo</v>
      </c>
    </row>
    <row r="1516" spans="1:20" x14ac:dyDescent="0.25">
      <c r="A1516">
        <v>410091</v>
      </c>
      <c r="B1516" t="s">
        <v>305</v>
      </c>
      <c r="C1516">
        <v>3</v>
      </c>
      <c r="D1516" t="s">
        <v>306</v>
      </c>
      <c r="E1516">
        <v>900</v>
      </c>
      <c r="F1516" t="s">
        <v>176</v>
      </c>
      <c r="G1516">
        <v>8094</v>
      </c>
      <c r="H1516" t="s">
        <v>1151</v>
      </c>
      <c r="I1516">
        <v>33</v>
      </c>
      <c r="J1516" t="s">
        <v>160</v>
      </c>
      <c r="K1516" s="21">
        <v>3765000</v>
      </c>
      <c r="L1516" s="21">
        <v>5835000</v>
      </c>
      <c r="M1516" s="21">
        <v>2190689.7599999998</v>
      </c>
      <c r="N1516" s="21">
        <v>1754566.24</v>
      </c>
      <c r="O1516" s="21">
        <v>1754566.24</v>
      </c>
      <c r="P1516" s="22" t="e">
        <f>VLOOKUP(Tabela1[[#This Row],[cdsubacao]],LDO!$B$2:$D$115,3,0)</f>
        <v>#N/A</v>
      </c>
      <c r="Q1516" s="22" t="str">
        <f>CONCATENATE(Tabela1[[#This Row],[cdunidadegestora]]," - ",Tabela1[[#This Row],[nmunidadegestora]])</f>
        <v>410091 - Fundo Especial de Estudos Jurídicos e de Reaparelhamento</v>
      </c>
      <c r="R1516" s="22" t="str">
        <f>CONCATENATE(Tabela1[[#This Row],[cdfuncao]]," - ",Tabela1[[#This Row],[nmfuncao]])</f>
        <v>3 - Essencial à Justiça</v>
      </c>
      <c r="S1516" s="23" t="e">
        <f>VLOOKUP(Tabela1[[#This Row],[cdsubacao]],LDO!$B$2:$E$115,4,0)</f>
        <v>#N/A</v>
      </c>
      <c r="T1516" s="23" t="str">
        <f>CONCATENATE(Tabela1[[#This Row],[cdprograma]]," - ",Tabela1[[#This Row],[nmprograma]])</f>
        <v>900 - Gestão Administrativa - Poder Executivo</v>
      </c>
    </row>
    <row r="1517" spans="1:20" x14ac:dyDescent="0.25">
      <c r="A1517">
        <v>480091</v>
      </c>
      <c r="B1517" t="s">
        <v>157</v>
      </c>
      <c r="C1517">
        <v>10</v>
      </c>
      <c r="D1517" t="s">
        <v>158</v>
      </c>
      <c r="E1517">
        <v>430</v>
      </c>
      <c r="F1517" t="s">
        <v>159</v>
      </c>
      <c r="G1517">
        <v>11300</v>
      </c>
      <c r="H1517" t="s">
        <v>1307</v>
      </c>
      <c r="I1517">
        <v>33</v>
      </c>
      <c r="J1517" t="s">
        <v>160</v>
      </c>
      <c r="K1517" s="21">
        <v>1200000</v>
      </c>
      <c r="L1517" s="21">
        <v>1200000</v>
      </c>
      <c r="M1517" s="21">
        <v>1200000</v>
      </c>
      <c r="N1517" s="21">
        <v>1200000</v>
      </c>
      <c r="O1517" s="21">
        <v>700000</v>
      </c>
      <c r="P1517" s="22" t="e">
        <f>VLOOKUP(Tabela1[[#This Row],[cdsubacao]],LDO!$B$2:$D$115,3,0)</f>
        <v>#N/A</v>
      </c>
      <c r="Q1517" s="22" t="str">
        <f>CONCATENATE(Tabela1[[#This Row],[cdunidadegestora]]," - ",Tabela1[[#This Row],[nmunidadegestora]])</f>
        <v>480091 - Fundo Estadual de Saúde</v>
      </c>
      <c r="R1517" s="22" t="str">
        <f>CONCATENATE(Tabela1[[#This Row],[cdfuncao]]," - ",Tabela1[[#This Row],[nmfuncao]])</f>
        <v>10 - Saúde</v>
      </c>
      <c r="S1517" s="23" t="e">
        <f>VLOOKUP(Tabela1[[#This Row],[cdsubacao]],LDO!$B$2:$E$115,4,0)</f>
        <v>#N/A</v>
      </c>
      <c r="T1517" s="23" t="str">
        <f>CONCATENATE(Tabela1[[#This Row],[cdprograma]]," - ",Tabela1[[#This Row],[nmprograma]])</f>
        <v>430 - Atenção de Média e Alta Complexidade Ambulatorial e Hospitalar</v>
      </c>
    </row>
    <row r="1518" spans="1:20" x14ac:dyDescent="0.25">
      <c r="A1518">
        <v>480091</v>
      </c>
      <c r="B1518" t="s">
        <v>157</v>
      </c>
      <c r="C1518">
        <v>10</v>
      </c>
      <c r="D1518" t="s">
        <v>158</v>
      </c>
      <c r="E1518">
        <v>430</v>
      </c>
      <c r="F1518" t="s">
        <v>159</v>
      </c>
      <c r="G1518">
        <v>13357</v>
      </c>
      <c r="H1518" t="s">
        <v>1308</v>
      </c>
      <c r="I1518">
        <v>44</v>
      </c>
      <c r="J1518" t="s">
        <v>219</v>
      </c>
      <c r="K1518" s="21">
        <v>100000</v>
      </c>
      <c r="L1518" s="21">
        <v>0</v>
      </c>
      <c r="M1518" s="21">
        <v>0</v>
      </c>
      <c r="N1518" s="21">
        <v>0</v>
      </c>
      <c r="O1518" s="21">
        <v>0</v>
      </c>
      <c r="P1518" s="22" t="e">
        <f>VLOOKUP(Tabela1[[#This Row],[cdsubacao]],LDO!$B$2:$D$115,3,0)</f>
        <v>#N/A</v>
      </c>
      <c r="Q1518" s="22" t="str">
        <f>CONCATENATE(Tabela1[[#This Row],[cdunidadegestora]]," - ",Tabela1[[#This Row],[nmunidadegestora]])</f>
        <v>480091 - Fundo Estadual de Saúde</v>
      </c>
      <c r="R1518" s="22" t="str">
        <f>CONCATENATE(Tabela1[[#This Row],[cdfuncao]]," - ",Tabela1[[#This Row],[nmfuncao]])</f>
        <v>10 - Saúde</v>
      </c>
      <c r="S1518" s="23" t="e">
        <f>VLOOKUP(Tabela1[[#This Row],[cdsubacao]],LDO!$B$2:$E$115,4,0)</f>
        <v>#N/A</v>
      </c>
      <c r="T1518" s="23" t="str">
        <f>CONCATENATE(Tabela1[[#This Row],[cdprograma]]," - ",Tabela1[[#This Row],[nmprograma]])</f>
        <v>430 - Atenção de Média e Alta Complexidade Ambulatorial e Hospitalar</v>
      </c>
    </row>
    <row r="1519" spans="1:20" x14ac:dyDescent="0.25">
      <c r="A1519">
        <v>270092</v>
      </c>
      <c r="B1519" t="s">
        <v>427</v>
      </c>
      <c r="C1519">
        <v>18</v>
      </c>
      <c r="D1519" t="s">
        <v>192</v>
      </c>
      <c r="E1519">
        <v>350</v>
      </c>
      <c r="F1519" t="s">
        <v>282</v>
      </c>
      <c r="G1519">
        <v>6500</v>
      </c>
      <c r="H1519" t="s">
        <v>1210</v>
      </c>
      <c r="I1519">
        <v>33</v>
      </c>
      <c r="J1519" t="s">
        <v>160</v>
      </c>
      <c r="K1519" s="21">
        <v>350000</v>
      </c>
      <c r="L1519" s="21">
        <v>300000</v>
      </c>
      <c r="M1519" s="21">
        <v>0</v>
      </c>
      <c r="N1519" s="21">
        <v>0</v>
      </c>
      <c r="O1519" s="21">
        <v>0</v>
      </c>
      <c r="P1519" s="22" t="e">
        <f>VLOOKUP(Tabela1[[#This Row],[cdsubacao]],LDO!$B$2:$D$115,3,0)</f>
        <v>#N/A</v>
      </c>
      <c r="Q1519" s="22" t="str">
        <f>CONCATENATE(Tabela1[[#This Row],[cdunidadegestora]]," - ",Tabela1[[#This Row],[nmunidadegestora]])</f>
        <v>270092 - Fundo Estadual de Recursos Hídricos</v>
      </c>
      <c r="R1519" s="22" t="str">
        <f>CONCATENATE(Tabela1[[#This Row],[cdfuncao]]," - ",Tabela1[[#This Row],[nmfuncao]])</f>
        <v>18 - Gestão Ambiental</v>
      </c>
      <c r="S1519" s="23" t="e">
        <f>VLOOKUP(Tabela1[[#This Row],[cdsubacao]],LDO!$B$2:$E$115,4,0)</f>
        <v>#N/A</v>
      </c>
      <c r="T1519" s="23" t="str">
        <f>CONCATENATE(Tabela1[[#This Row],[cdprograma]]," - ",Tabela1[[#This Row],[nmprograma]])</f>
        <v>350 - Gestão dos Recursos Hídricos</v>
      </c>
    </row>
    <row r="1520" spans="1:20" x14ac:dyDescent="0.25">
      <c r="A1520">
        <v>530001</v>
      </c>
      <c r="B1520" t="s">
        <v>178</v>
      </c>
      <c r="C1520">
        <v>26</v>
      </c>
      <c r="D1520" t="s">
        <v>179</v>
      </c>
      <c r="E1520">
        <v>101</v>
      </c>
      <c r="F1520" t="s">
        <v>254</v>
      </c>
      <c r="G1520">
        <v>14298</v>
      </c>
      <c r="H1520" t="s">
        <v>857</v>
      </c>
      <c r="I1520">
        <v>44</v>
      </c>
      <c r="J1520" t="s">
        <v>219</v>
      </c>
      <c r="K1520" s="21">
        <v>0</v>
      </c>
      <c r="L1520" s="21">
        <v>9732037.6199999992</v>
      </c>
      <c r="M1520" s="21">
        <v>1563662.94</v>
      </c>
      <c r="N1520" s="21">
        <v>727916.92</v>
      </c>
      <c r="O1520" s="21">
        <v>727916.92</v>
      </c>
      <c r="P1520" s="22" t="e">
        <f>VLOOKUP(Tabela1[[#This Row],[cdsubacao]],LDO!$B$2:$D$115,3,0)</f>
        <v>#N/A</v>
      </c>
      <c r="Q1520" s="22" t="str">
        <f>CONCATENATE(Tabela1[[#This Row],[cdunidadegestora]]," - ",Tabela1[[#This Row],[nmunidadegestora]])</f>
        <v>530001 - Secretaria de Estado da Infraestrutura e Mobilidade</v>
      </c>
      <c r="R1520" s="22" t="str">
        <f>CONCATENATE(Tabela1[[#This Row],[cdfuncao]]," - ",Tabela1[[#This Row],[nmfuncao]])</f>
        <v>26 - Transporte</v>
      </c>
      <c r="S1520" s="23" t="e">
        <f>VLOOKUP(Tabela1[[#This Row],[cdsubacao]],LDO!$B$2:$E$115,4,0)</f>
        <v>#N/A</v>
      </c>
      <c r="T1520" s="23" t="str">
        <f>CONCATENATE(Tabela1[[#This Row],[cdprograma]]," - ",Tabela1[[#This Row],[nmprograma]])</f>
        <v>101 - Acelera Santa Catarina</v>
      </c>
    </row>
    <row r="1521" spans="1:20" x14ac:dyDescent="0.25">
      <c r="A1521">
        <v>480091</v>
      </c>
      <c r="B1521" t="s">
        <v>157</v>
      </c>
      <c r="C1521">
        <v>10</v>
      </c>
      <c r="D1521" t="s">
        <v>158</v>
      </c>
      <c r="E1521">
        <v>420</v>
      </c>
      <c r="F1521" t="s">
        <v>563</v>
      </c>
      <c r="G1521">
        <v>14089</v>
      </c>
      <c r="H1521" t="s">
        <v>1309</v>
      </c>
      <c r="I1521">
        <v>33</v>
      </c>
      <c r="J1521" t="s">
        <v>160</v>
      </c>
      <c r="K1521" s="21">
        <v>200000</v>
      </c>
      <c r="L1521" s="21">
        <v>145276</v>
      </c>
      <c r="M1521" s="21">
        <v>145276</v>
      </c>
      <c r="N1521" s="21">
        <v>145276</v>
      </c>
      <c r="O1521" s="21">
        <v>145276</v>
      </c>
      <c r="P1521" s="22" t="e">
        <f>VLOOKUP(Tabela1[[#This Row],[cdsubacao]],LDO!$B$2:$D$115,3,0)</f>
        <v>#N/A</v>
      </c>
      <c r="Q1521" s="22" t="str">
        <f>CONCATENATE(Tabela1[[#This Row],[cdunidadegestora]]," - ",Tabela1[[#This Row],[nmunidadegestora]])</f>
        <v>480091 - Fundo Estadual de Saúde</v>
      </c>
      <c r="R1521" s="22" t="str">
        <f>CONCATENATE(Tabela1[[#This Row],[cdfuncao]]," - ",Tabela1[[#This Row],[nmfuncao]])</f>
        <v>10 - Saúde</v>
      </c>
      <c r="S1521" s="23" t="e">
        <f>VLOOKUP(Tabela1[[#This Row],[cdsubacao]],LDO!$B$2:$E$115,4,0)</f>
        <v>#N/A</v>
      </c>
      <c r="T1521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522" spans="1:20" x14ac:dyDescent="0.25">
      <c r="A1522">
        <v>230022</v>
      </c>
      <c r="B1522" t="s">
        <v>294</v>
      </c>
      <c r="C1522">
        <v>4</v>
      </c>
      <c r="D1522" t="s">
        <v>169</v>
      </c>
      <c r="E1522">
        <v>900</v>
      </c>
      <c r="F1522" t="s">
        <v>176</v>
      </c>
      <c r="G1522">
        <v>2899</v>
      </c>
      <c r="H1522" t="s">
        <v>600</v>
      </c>
      <c r="I1522">
        <v>33</v>
      </c>
      <c r="J1522" t="s">
        <v>160</v>
      </c>
      <c r="K1522" s="21">
        <v>0</v>
      </c>
      <c r="L1522" s="21">
        <v>153255.78</v>
      </c>
      <c r="M1522" s="21">
        <v>153255.78</v>
      </c>
      <c r="N1522" s="21">
        <v>0</v>
      </c>
      <c r="O1522" s="21">
        <v>0</v>
      </c>
      <c r="P1522" s="22" t="e">
        <f>VLOOKUP(Tabela1[[#This Row],[cdsubacao]],LDO!$B$2:$D$115,3,0)</f>
        <v>#N/A</v>
      </c>
      <c r="Q1522" s="22" t="str">
        <f>CONCATENATE(Tabela1[[#This Row],[cdunidadegestora]]," - ",Tabela1[[#This Row],[nmunidadegestora]])</f>
        <v>230022 - Fundação  Catarinense de Cultura</v>
      </c>
      <c r="R1522" s="22" t="str">
        <f>CONCATENATE(Tabela1[[#This Row],[cdfuncao]]," - ",Tabela1[[#This Row],[nmfuncao]])</f>
        <v>4 - Administração</v>
      </c>
      <c r="S1522" s="23" t="e">
        <f>VLOOKUP(Tabela1[[#This Row],[cdsubacao]],LDO!$B$2:$E$115,4,0)</f>
        <v>#N/A</v>
      </c>
      <c r="T1522" s="23" t="str">
        <f>CONCATENATE(Tabela1[[#This Row],[cdprograma]]," - ",Tabela1[[#This Row],[nmprograma]])</f>
        <v>900 - Gestão Administrativa - Poder Executivo</v>
      </c>
    </row>
    <row r="1523" spans="1:20" x14ac:dyDescent="0.25">
      <c r="A1523">
        <v>260099</v>
      </c>
      <c r="B1523" t="s">
        <v>765</v>
      </c>
      <c r="C1523">
        <v>14</v>
      </c>
      <c r="D1523" t="s">
        <v>216</v>
      </c>
      <c r="E1523">
        <v>745</v>
      </c>
      <c r="F1523" t="s">
        <v>226</v>
      </c>
      <c r="G1523">
        <v>12660</v>
      </c>
      <c r="H1523" t="s">
        <v>1310</v>
      </c>
      <c r="I1523">
        <v>33</v>
      </c>
      <c r="J1523" t="s">
        <v>160</v>
      </c>
      <c r="K1523" s="21">
        <v>859762</v>
      </c>
      <c r="L1523" s="21">
        <v>2177733.94</v>
      </c>
      <c r="M1523" s="21">
        <v>0</v>
      </c>
      <c r="N1523" s="21">
        <v>0</v>
      </c>
      <c r="O1523" s="21">
        <v>0</v>
      </c>
      <c r="P1523" s="22" t="e">
        <f>VLOOKUP(Tabela1[[#This Row],[cdsubacao]],LDO!$B$2:$D$115,3,0)</f>
        <v>#N/A</v>
      </c>
      <c r="Q1523" s="22" t="str">
        <f>CONCATENATE(Tabela1[[#This Row],[cdunidadegestora]]," - ",Tabela1[[#This Row],[nmunidadegestora]])</f>
        <v>260099 - Fundo para a Infância e Adolescência</v>
      </c>
      <c r="R1523" s="22" t="str">
        <f>CONCATENATE(Tabela1[[#This Row],[cdfuncao]]," - ",Tabela1[[#This Row],[nmfuncao]])</f>
        <v>14 - Direitos da Cidadania</v>
      </c>
      <c r="S1523" s="23" t="e">
        <f>VLOOKUP(Tabela1[[#This Row],[cdsubacao]],LDO!$B$2:$E$115,4,0)</f>
        <v>#N/A</v>
      </c>
      <c r="T1523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1524" spans="1:20" x14ac:dyDescent="0.25">
      <c r="A1524">
        <v>450022</v>
      </c>
      <c r="B1524" t="s">
        <v>358</v>
      </c>
      <c r="C1524">
        <v>12</v>
      </c>
      <c r="D1524" t="s">
        <v>188</v>
      </c>
      <c r="E1524">
        <v>630</v>
      </c>
      <c r="F1524" t="s">
        <v>359</v>
      </c>
      <c r="G1524">
        <v>12758</v>
      </c>
      <c r="H1524" t="s">
        <v>360</v>
      </c>
      <c r="I1524">
        <v>44</v>
      </c>
      <c r="J1524" t="s">
        <v>219</v>
      </c>
      <c r="K1524" s="21">
        <v>0</v>
      </c>
      <c r="L1524" s="21">
        <v>31079.599999999999</v>
      </c>
      <c r="M1524" s="21">
        <v>30904.799999999999</v>
      </c>
      <c r="N1524" s="21">
        <v>30904.799999999999</v>
      </c>
      <c r="O1524" s="21">
        <v>30904.799999999999</v>
      </c>
      <c r="P1524" s="22" t="e">
        <f>VLOOKUP(Tabela1[[#This Row],[cdsubacao]],LDO!$B$2:$D$115,3,0)</f>
        <v>#N/A</v>
      </c>
      <c r="Q1524" s="22" t="str">
        <f>CONCATENATE(Tabela1[[#This Row],[cdunidadegestora]]," - ",Tabela1[[#This Row],[nmunidadegestora]])</f>
        <v>450022 - Fundação Universidade do Estado de Santa Catarina</v>
      </c>
      <c r="R1524" s="22" t="str">
        <f>CONCATENATE(Tabela1[[#This Row],[cdfuncao]]," - ",Tabela1[[#This Row],[nmfuncao]])</f>
        <v>12 - Educação</v>
      </c>
      <c r="S1524" s="23" t="e">
        <f>VLOOKUP(Tabela1[[#This Row],[cdsubacao]],LDO!$B$2:$E$115,4,0)</f>
        <v>#N/A</v>
      </c>
      <c r="T1524" s="23" t="str">
        <f>CONCATENATE(Tabela1[[#This Row],[cdprograma]]," - ",Tabela1[[#This Row],[nmprograma]])</f>
        <v>630 - Gestão do Ensino Superior</v>
      </c>
    </row>
    <row r="1525" spans="1:20" x14ac:dyDescent="0.25">
      <c r="A1525">
        <v>410048</v>
      </c>
      <c r="B1525" t="s">
        <v>187</v>
      </c>
      <c r="C1525">
        <v>12</v>
      </c>
      <c r="D1525" t="s">
        <v>188</v>
      </c>
      <c r="E1525">
        <v>625</v>
      </c>
      <c r="F1525" t="s">
        <v>196</v>
      </c>
      <c r="G1525">
        <v>13862</v>
      </c>
      <c r="H1525" t="s">
        <v>1311</v>
      </c>
      <c r="I1525">
        <v>31</v>
      </c>
      <c r="J1525" t="s">
        <v>165</v>
      </c>
      <c r="K1525" s="21">
        <v>9683055</v>
      </c>
      <c r="L1525" s="21">
        <v>1497813.3</v>
      </c>
      <c r="M1525" s="21">
        <v>1497813.3</v>
      </c>
      <c r="N1525" s="21">
        <v>1497813.3</v>
      </c>
      <c r="O1525" s="21">
        <v>1497813.3</v>
      </c>
      <c r="P1525" s="22" t="e">
        <f>VLOOKUP(Tabela1[[#This Row],[cdsubacao]],LDO!$B$2:$D$115,3,0)</f>
        <v>#N/A</v>
      </c>
      <c r="Q1525" s="22" t="str">
        <f>CONCATENATE(Tabela1[[#This Row],[cdunidadegestora]]," - ",Tabela1[[#This Row],[nmunidadegestora]])</f>
        <v>410048 - Agência de Desenvolvimento Regional de Rio do Sul</v>
      </c>
      <c r="R1525" s="22" t="str">
        <f>CONCATENATE(Tabela1[[#This Row],[cdfuncao]]," - ",Tabela1[[#This Row],[nmfuncao]])</f>
        <v>12 - Educação</v>
      </c>
      <c r="S1525" s="23" t="e">
        <f>VLOOKUP(Tabela1[[#This Row],[cdsubacao]],LDO!$B$2:$E$115,4,0)</f>
        <v>#N/A</v>
      </c>
      <c r="T1525" s="23" t="str">
        <f>CONCATENATE(Tabela1[[#This Row],[cdprograma]]," - ",Tabela1[[#This Row],[nmprograma]])</f>
        <v>625 - Valorização dos Profissionais da Educação</v>
      </c>
    </row>
    <row r="1526" spans="1:20" x14ac:dyDescent="0.25">
      <c r="A1526">
        <v>260001</v>
      </c>
      <c r="B1526" t="s">
        <v>232</v>
      </c>
      <c r="C1526">
        <v>8</v>
      </c>
      <c r="D1526" t="s">
        <v>253</v>
      </c>
      <c r="E1526">
        <v>900</v>
      </c>
      <c r="F1526" t="s">
        <v>176</v>
      </c>
      <c r="G1526">
        <v>3711</v>
      </c>
      <c r="H1526" t="s">
        <v>1312</v>
      </c>
      <c r="I1526">
        <v>33</v>
      </c>
      <c r="J1526" t="s">
        <v>160</v>
      </c>
      <c r="K1526" s="21">
        <v>1130632</v>
      </c>
      <c r="L1526" s="21">
        <v>1288915.1599999999</v>
      </c>
      <c r="M1526" s="21">
        <v>1288915.1599999999</v>
      </c>
      <c r="N1526" s="21">
        <v>932810.92</v>
      </c>
      <c r="O1526" s="21">
        <v>932810.92</v>
      </c>
      <c r="P1526" s="22" t="e">
        <f>VLOOKUP(Tabela1[[#This Row],[cdsubacao]],LDO!$B$2:$D$115,3,0)</f>
        <v>#N/A</v>
      </c>
      <c r="Q1526" s="22" t="str">
        <f>CONCATENATE(Tabela1[[#This Row],[cdunidadegestora]]," - ",Tabela1[[#This Row],[nmunidadegestora]])</f>
        <v>260001 - Secretaria de Estado de Desenvolvimento Social</v>
      </c>
      <c r="R1526" s="22" t="str">
        <f>CONCATENATE(Tabela1[[#This Row],[cdfuncao]]," - ",Tabela1[[#This Row],[nmfuncao]])</f>
        <v>8 - Assistência Social</v>
      </c>
      <c r="S1526" s="23" t="e">
        <f>VLOOKUP(Tabela1[[#This Row],[cdsubacao]],LDO!$B$2:$E$115,4,0)</f>
        <v>#N/A</v>
      </c>
      <c r="T1526" s="23" t="str">
        <f>CONCATENATE(Tabela1[[#This Row],[cdprograma]]," - ",Tabela1[[#This Row],[nmprograma]])</f>
        <v>900 - Gestão Administrativa - Poder Executivo</v>
      </c>
    </row>
    <row r="1527" spans="1:20" x14ac:dyDescent="0.25">
      <c r="A1527">
        <v>530001</v>
      </c>
      <c r="B1527" t="s">
        <v>178</v>
      </c>
      <c r="C1527">
        <v>4</v>
      </c>
      <c r="D1527" t="s">
        <v>169</v>
      </c>
      <c r="E1527">
        <v>900</v>
      </c>
      <c r="F1527" t="s">
        <v>176</v>
      </c>
      <c r="G1527">
        <v>11106</v>
      </c>
      <c r="H1527" t="s">
        <v>784</v>
      </c>
      <c r="I1527">
        <v>44</v>
      </c>
      <c r="J1527" t="s">
        <v>219</v>
      </c>
      <c r="K1527" s="21">
        <v>0</v>
      </c>
      <c r="L1527" s="21">
        <v>2358611.13</v>
      </c>
      <c r="M1527" s="21">
        <v>2358611.13</v>
      </c>
      <c r="N1527" s="21">
        <v>2358611.13</v>
      </c>
      <c r="O1527" s="21">
        <v>2358611.13</v>
      </c>
      <c r="P1527" s="22" t="e">
        <f>VLOOKUP(Tabela1[[#This Row],[cdsubacao]],LDO!$B$2:$D$115,3,0)</f>
        <v>#N/A</v>
      </c>
      <c r="Q1527" s="22" t="str">
        <f>CONCATENATE(Tabela1[[#This Row],[cdunidadegestora]]," - ",Tabela1[[#This Row],[nmunidadegestora]])</f>
        <v>530001 - Secretaria de Estado da Infraestrutura e Mobilidade</v>
      </c>
      <c r="R1527" s="22" t="str">
        <f>CONCATENATE(Tabela1[[#This Row],[cdfuncao]]," - ",Tabela1[[#This Row],[nmfuncao]])</f>
        <v>4 - Administração</v>
      </c>
      <c r="S1527" s="23" t="e">
        <f>VLOOKUP(Tabela1[[#This Row],[cdsubacao]],LDO!$B$2:$E$115,4,0)</f>
        <v>#N/A</v>
      </c>
      <c r="T1527" s="23" t="str">
        <f>CONCATENATE(Tabela1[[#This Row],[cdprograma]]," - ",Tabela1[[#This Row],[nmprograma]])</f>
        <v>900 - Gestão Administrativa - Poder Executivo</v>
      </c>
    </row>
    <row r="1528" spans="1:20" x14ac:dyDescent="0.25">
      <c r="A1528">
        <v>530025</v>
      </c>
      <c r="B1528" t="s">
        <v>238</v>
      </c>
      <c r="C1528">
        <v>26</v>
      </c>
      <c r="D1528" t="s">
        <v>179</v>
      </c>
      <c r="E1528">
        <v>140</v>
      </c>
      <c r="F1528" t="s">
        <v>279</v>
      </c>
      <c r="G1528">
        <v>1945</v>
      </c>
      <c r="H1528" t="s">
        <v>1313</v>
      </c>
      <c r="I1528">
        <v>44</v>
      </c>
      <c r="J1528" t="s">
        <v>219</v>
      </c>
      <c r="K1528" s="21">
        <v>1971703</v>
      </c>
      <c r="L1528" s="21">
        <v>845175.67</v>
      </c>
      <c r="M1528" s="21">
        <v>845175.67</v>
      </c>
      <c r="N1528" s="21">
        <v>845175.67</v>
      </c>
      <c r="O1528" s="21">
        <v>845175.67</v>
      </c>
      <c r="P1528" s="22" t="e">
        <f>VLOOKUP(Tabela1[[#This Row],[cdsubacao]],LDO!$B$2:$D$115,3,0)</f>
        <v>#N/A</v>
      </c>
      <c r="Q1528" s="22" t="str">
        <f>CONCATENATE(Tabela1[[#This Row],[cdunidadegestora]]," - ",Tabela1[[#This Row],[nmunidadegestora]])</f>
        <v>530025 - Departamento Estadual de Infraestrutura</v>
      </c>
      <c r="R1528" s="22" t="str">
        <f>CONCATENATE(Tabela1[[#This Row],[cdfuncao]]," - ",Tabela1[[#This Row],[nmfuncao]])</f>
        <v>26 - Transporte</v>
      </c>
      <c r="S1528" s="23" t="e">
        <f>VLOOKUP(Tabela1[[#This Row],[cdsubacao]],LDO!$B$2:$E$115,4,0)</f>
        <v>#N/A</v>
      </c>
      <c r="T1528" s="23" t="str">
        <f>CONCATENATE(Tabela1[[#This Row],[cdprograma]]," - ",Tabela1[[#This Row],[nmprograma]])</f>
        <v>140 - Reabilitação e Aumento de Capacidade de Rodovias</v>
      </c>
    </row>
    <row r="1529" spans="1:20" x14ac:dyDescent="0.25">
      <c r="A1529">
        <v>450001</v>
      </c>
      <c r="B1529" t="s">
        <v>318</v>
      </c>
      <c r="C1529">
        <v>12</v>
      </c>
      <c r="D1529" t="s">
        <v>188</v>
      </c>
      <c r="E1529">
        <v>625</v>
      </c>
      <c r="F1529" t="s">
        <v>196</v>
      </c>
      <c r="G1529">
        <v>1010</v>
      </c>
      <c r="H1529" t="s">
        <v>859</v>
      </c>
      <c r="I1529">
        <v>33</v>
      </c>
      <c r="J1529" t="s">
        <v>160</v>
      </c>
      <c r="K1529" s="21">
        <v>4393477</v>
      </c>
      <c r="L1529" s="21">
        <v>3576980.53</v>
      </c>
      <c r="M1529" s="21">
        <v>3576639.43</v>
      </c>
      <c r="N1529" s="21">
        <v>3576639.43</v>
      </c>
      <c r="O1529" s="21">
        <v>3524743.03</v>
      </c>
      <c r="P1529" s="22" t="e">
        <f>VLOOKUP(Tabela1[[#This Row],[cdsubacao]],LDO!$B$2:$D$115,3,0)</f>
        <v>#N/A</v>
      </c>
      <c r="Q1529" s="22" t="str">
        <f>CONCATENATE(Tabela1[[#This Row],[cdunidadegestora]]," - ",Tabela1[[#This Row],[nmunidadegestora]])</f>
        <v>450001 - Secretaria de Estado da Educação</v>
      </c>
      <c r="R1529" s="22" t="str">
        <f>CONCATENATE(Tabela1[[#This Row],[cdfuncao]]," - ",Tabela1[[#This Row],[nmfuncao]])</f>
        <v>12 - Educação</v>
      </c>
      <c r="S1529" s="23" t="e">
        <f>VLOOKUP(Tabela1[[#This Row],[cdsubacao]],LDO!$B$2:$E$115,4,0)</f>
        <v>#N/A</v>
      </c>
      <c r="T1529" s="23" t="str">
        <f>CONCATENATE(Tabela1[[#This Row],[cdprograma]]," - ",Tabela1[[#This Row],[nmprograma]])</f>
        <v>625 - Valorização dos Profissionais da Educação</v>
      </c>
    </row>
    <row r="1530" spans="1:20" x14ac:dyDescent="0.25">
      <c r="A1530">
        <v>480091</v>
      </c>
      <c r="B1530" t="s">
        <v>157</v>
      </c>
      <c r="C1530">
        <v>10</v>
      </c>
      <c r="D1530" t="s">
        <v>158</v>
      </c>
      <c r="E1530">
        <v>420</v>
      </c>
      <c r="F1530" t="s">
        <v>563</v>
      </c>
      <c r="G1530">
        <v>11483</v>
      </c>
      <c r="H1530" t="s">
        <v>1314</v>
      </c>
      <c r="I1530">
        <v>44</v>
      </c>
      <c r="J1530" t="s">
        <v>219</v>
      </c>
      <c r="K1530" s="21">
        <v>500000</v>
      </c>
      <c r="L1530" s="21">
        <v>0</v>
      </c>
      <c r="M1530" s="21">
        <v>0</v>
      </c>
      <c r="N1530" s="21">
        <v>0</v>
      </c>
      <c r="O1530" s="21">
        <v>0</v>
      </c>
      <c r="P1530" s="22" t="e">
        <f>VLOOKUP(Tabela1[[#This Row],[cdsubacao]],LDO!$B$2:$D$115,3,0)</f>
        <v>#N/A</v>
      </c>
      <c r="Q1530" s="22" t="str">
        <f>CONCATENATE(Tabela1[[#This Row],[cdunidadegestora]]," - ",Tabela1[[#This Row],[nmunidadegestora]])</f>
        <v>480091 - Fundo Estadual de Saúde</v>
      </c>
      <c r="R1530" s="22" t="str">
        <f>CONCATENATE(Tabela1[[#This Row],[cdfuncao]]," - ",Tabela1[[#This Row],[nmfuncao]])</f>
        <v>10 - Saúde</v>
      </c>
      <c r="S1530" s="23" t="e">
        <f>VLOOKUP(Tabela1[[#This Row],[cdsubacao]],LDO!$B$2:$E$115,4,0)</f>
        <v>#N/A</v>
      </c>
      <c r="T1530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531" spans="1:20" x14ac:dyDescent="0.25">
      <c r="A1531">
        <v>470091</v>
      </c>
      <c r="B1531" t="s">
        <v>289</v>
      </c>
      <c r="C1531">
        <v>4</v>
      </c>
      <c r="D1531" t="s">
        <v>169</v>
      </c>
      <c r="E1531">
        <v>900</v>
      </c>
      <c r="F1531" t="s">
        <v>176</v>
      </c>
      <c r="G1531">
        <v>11568</v>
      </c>
      <c r="H1531" t="s">
        <v>1119</v>
      </c>
      <c r="I1531">
        <v>44</v>
      </c>
      <c r="J1531" t="s">
        <v>219</v>
      </c>
      <c r="K1531" s="21">
        <v>671222</v>
      </c>
      <c r="L1531" s="21">
        <v>0</v>
      </c>
      <c r="M1531" s="21">
        <v>0</v>
      </c>
      <c r="N1531" s="21">
        <v>0</v>
      </c>
      <c r="O1531" s="21">
        <v>0</v>
      </c>
      <c r="P1531" s="22" t="e">
        <f>VLOOKUP(Tabela1[[#This Row],[cdsubacao]],LDO!$B$2:$D$115,3,0)</f>
        <v>#N/A</v>
      </c>
      <c r="Q1531" s="22" t="str">
        <f>CONCATENATE(Tabela1[[#This Row],[cdunidadegestora]]," - ",Tabela1[[#This Row],[nmunidadegestora]])</f>
        <v>470091 - Fundo de Materiais, Publicações e Impressos Oficiais</v>
      </c>
      <c r="R1531" s="22" t="str">
        <f>CONCATENATE(Tabela1[[#This Row],[cdfuncao]]," - ",Tabela1[[#This Row],[nmfuncao]])</f>
        <v>4 - Administração</v>
      </c>
      <c r="S1531" s="23" t="e">
        <f>VLOOKUP(Tabela1[[#This Row],[cdsubacao]],LDO!$B$2:$E$115,4,0)</f>
        <v>#N/A</v>
      </c>
      <c r="T1531" s="23" t="str">
        <f>CONCATENATE(Tabela1[[#This Row],[cdprograma]]," - ",Tabela1[[#This Row],[nmprograma]])</f>
        <v>900 - Gestão Administrativa - Poder Executivo</v>
      </c>
    </row>
    <row r="1532" spans="1:20" x14ac:dyDescent="0.25">
      <c r="A1532">
        <v>270095</v>
      </c>
      <c r="B1532" t="s">
        <v>713</v>
      </c>
      <c r="C1532">
        <v>18</v>
      </c>
      <c r="D1532" t="s">
        <v>192</v>
      </c>
      <c r="E1532">
        <v>348</v>
      </c>
      <c r="F1532" t="s">
        <v>650</v>
      </c>
      <c r="G1532">
        <v>12984</v>
      </c>
      <c r="H1532" t="s">
        <v>1297</v>
      </c>
      <c r="I1532">
        <v>33</v>
      </c>
      <c r="J1532" t="s">
        <v>160</v>
      </c>
      <c r="K1532" s="21">
        <v>190000</v>
      </c>
      <c r="L1532" s="21">
        <v>371000</v>
      </c>
      <c r="M1532" s="21">
        <v>69843.899999999994</v>
      </c>
      <c r="N1532" s="21">
        <v>65934.84</v>
      </c>
      <c r="O1532" s="21">
        <v>50895.54</v>
      </c>
      <c r="P1532" s="22" t="e">
        <f>VLOOKUP(Tabela1[[#This Row],[cdsubacao]],LDO!$B$2:$D$115,3,0)</f>
        <v>#N/A</v>
      </c>
      <c r="Q1532" s="22" t="str">
        <f>CONCATENATE(Tabela1[[#This Row],[cdunidadegestora]]," - ",Tabela1[[#This Row],[nmunidadegestora]])</f>
        <v>270095 - Fundo Catarinense de Mudanças Climáticas</v>
      </c>
      <c r="R1532" s="22" t="str">
        <f>CONCATENATE(Tabela1[[#This Row],[cdfuncao]]," - ",Tabela1[[#This Row],[nmfuncao]])</f>
        <v>18 - Gestão Ambiental</v>
      </c>
      <c r="S1532" s="23" t="e">
        <f>VLOOKUP(Tabela1[[#This Row],[cdsubacao]],LDO!$B$2:$E$115,4,0)</f>
        <v>#N/A</v>
      </c>
      <c r="T1532" s="23" t="str">
        <f>CONCATENATE(Tabela1[[#This Row],[cdprograma]]," - ",Tabela1[[#This Row],[nmprograma]])</f>
        <v>348 - Gestão Ambiental Estratégica</v>
      </c>
    </row>
    <row r="1533" spans="1:20" x14ac:dyDescent="0.25">
      <c r="A1533">
        <v>530001</v>
      </c>
      <c r="B1533" t="s">
        <v>178</v>
      </c>
      <c r="C1533">
        <v>26</v>
      </c>
      <c r="D1533" t="s">
        <v>179</v>
      </c>
      <c r="E1533">
        <v>900</v>
      </c>
      <c r="F1533" t="s">
        <v>176</v>
      </c>
      <c r="G1533">
        <v>4216</v>
      </c>
      <c r="H1533" t="s">
        <v>1235</v>
      </c>
      <c r="I1533">
        <v>44</v>
      </c>
      <c r="J1533" t="s">
        <v>219</v>
      </c>
      <c r="K1533" s="21">
        <v>50000</v>
      </c>
      <c r="L1533" s="21">
        <v>281106</v>
      </c>
      <c r="M1533" s="21">
        <v>11403.53</v>
      </c>
      <c r="N1533" s="21">
        <v>11403.53</v>
      </c>
      <c r="O1533" s="21">
        <v>11403.53</v>
      </c>
      <c r="P1533" s="22" t="e">
        <f>VLOOKUP(Tabela1[[#This Row],[cdsubacao]],LDO!$B$2:$D$115,3,0)</f>
        <v>#N/A</v>
      </c>
      <c r="Q1533" s="22" t="str">
        <f>CONCATENATE(Tabela1[[#This Row],[cdunidadegestora]]," - ",Tabela1[[#This Row],[nmunidadegestora]])</f>
        <v>530001 - Secretaria de Estado da Infraestrutura e Mobilidade</v>
      </c>
      <c r="R1533" s="22" t="str">
        <f>CONCATENATE(Tabela1[[#This Row],[cdfuncao]]," - ",Tabela1[[#This Row],[nmfuncao]])</f>
        <v>26 - Transporte</v>
      </c>
      <c r="S1533" s="23" t="e">
        <f>VLOOKUP(Tabela1[[#This Row],[cdsubacao]],LDO!$B$2:$E$115,4,0)</f>
        <v>#N/A</v>
      </c>
      <c r="T1533" s="23" t="str">
        <f>CONCATENATE(Tabela1[[#This Row],[cdprograma]]," - ",Tabela1[[#This Row],[nmprograma]])</f>
        <v>900 - Gestão Administrativa - Poder Executivo</v>
      </c>
    </row>
    <row r="1534" spans="1:20" x14ac:dyDescent="0.25">
      <c r="A1534">
        <v>410011</v>
      </c>
      <c r="B1534" t="s">
        <v>257</v>
      </c>
      <c r="C1534">
        <v>23</v>
      </c>
      <c r="D1534" t="s">
        <v>258</v>
      </c>
      <c r="E1534">
        <v>640</v>
      </c>
      <c r="F1534" t="s">
        <v>259</v>
      </c>
      <c r="G1534">
        <v>14592</v>
      </c>
      <c r="H1534" t="s">
        <v>1315</v>
      </c>
      <c r="I1534">
        <v>33</v>
      </c>
      <c r="J1534" t="s">
        <v>160</v>
      </c>
      <c r="K1534" s="21">
        <v>0</v>
      </c>
      <c r="L1534" s="21">
        <v>1515178.58</v>
      </c>
      <c r="M1534" s="21">
        <v>989673.73</v>
      </c>
      <c r="N1534" s="21">
        <v>989673.73</v>
      </c>
      <c r="O1534" s="21">
        <v>989673.73</v>
      </c>
      <c r="P1534" s="22" t="e">
        <f>VLOOKUP(Tabela1[[#This Row],[cdsubacao]],LDO!$B$2:$D$115,3,0)</f>
        <v>#N/A</v>
      </c>
      <c r="Q1534" s="22" t="str">
        <f>CONCATENATE(Tabela1[[#This Row],[cdunidadegestora]]," - ",Tabela1[[#This Row],[nmunidadegestora]])</f>
        <v>410011 - Agência de Desenvolvimento do Turismo de Santa Catarina</v>
      </c>
      <c r="R1534" s="22" t="str">
        <f>CONCATENATE(Tabela1[[#This Row],[cdfuncao]]," - ",Tabela1[[#This Row],[nmfuncao]])</f>
        <v>23 - Comércio e Serviços</v>
      </c>
      <c r="S1534" s="23" t="e">
        <f>VLOOKUP(Tabela1[[#This Row],[cdsubacao]],LDO!$B$2:$E$115,4,0)</f>
        <v>#N/A</v>
      </c>
      <c r="T1534" s="23" t="str">
        <f>CONCATENATE(Tabela1[[#This Row],[cdprograma]]," - ",Tabela1[[#This Row],[nmprograma]])</f>
        <v>640 - Desenvolvimento do Turismo Catarinense</v>
      </c>
    </row>
    <row r="1535" spans="1:20" x14ac:dyDescent="0.25">
      <c r="A1535">
        <v>410043</v>
      </c>
      <c r="B1535" t="s">
        <v>185</v>
      </c>
      <c r="C1535">
        <v>12</v>
      </c>
      <c r="D1535" t="s">
        <v>188</v>
      </c>
      <c r="E1535">
        <v>610</v>
      </c>
      <c r="F1535" t="s">
        <v>189</v>
      </c>
      <c r="G1535">
        <v>13748</v>
      </c>
      <c r="H1535" t="s">
        <v>1316</v>
      </c>
      <c r="I1535">
        <v>33</v>
      </c>
      <c r="J1535" t="s">
        <v>160</v>
      </c>
      <c r="K1535" s="21">
        <v>217961</v>
      </c>
      <c r="L1535" s="21">
        <v>16672.03</v>
      </c>
      <c r="M1535" s="21">
        <v>16672.03</v>
      </c>
      <c r="N1535" s="21">
        <v>16672.03</v>
      </c>
      <c r="O1535" s="21">
        <v>16672.03</v>
      </c>
      <c r="P1535" s="22" t="e">
        <f>VLOOKUP(Tabela1[[#This Row],[cdsubacao]],LDO!$B$2:$D$115,3,0)</f>
        <v>#N/A</v>
      </c>
      <c r="Q1535" s="22" t="str">
        <f>CONCATENATE(Tabela1[[#This Row],[cdunidadegestora]]," - ",Tabela1[[#This Row],[nmunidadegestora]])</f>
        <v>410043 - Agência de Desenvolvimento Regional de Joaçaba</v>
      </c>
      <c r="R1535" s="22" t="str">
        <f>CONCATENATE(Tabela1[[#This Row],[cdfuncao]]," - ",Tabela1[[#This Row],[nmfuncao]])</f>
        <v>12 - Educação</v>
      </c>
      <c r="S1535" s="23" t="e">
        <f>VLOOKUP(Tabela1[[#This Row],[cdsubacao]],LDO!$B$2:$E$115,4,0)</f>
        <v>#N/A</v>
      </c>
      <c r="T1535" s="23" t="str">
        <f>CONCATENATE(Tabela1[[#This Row],[cdprograma]]," - ",Tabela1[[#This Row],[nmprograma]])</f>
        <v>610 - Educação Básica com Qualidade e Equidade</v>
      </c>
    </row>
    <row r="1536" spans="1:20" x14ac:dyDescent="0.25">
      <c r="A1536">
        <v>410048</v>
      </c>
      <c r="B1536" t="s">
        <v>187</v>
      </c>
      <c r="C1536">
        <v>12</v>
      </c>
      <c r="D1536" t="s">
        <v>188</v>
      </c>
      <c r="E1536">
        <v>900</v>
      </c>
      <c r="F1536" t="s">
        <v>176</v>
      </c>
      <c r="G1536">
        <v>4840</v>
      </c>
      <c r="H1536" t="s">
        <v>517</v>
      </c>
      <c r="I1536">
        <v>33</v>
      </c>
      <c r="J1536" t="s">
        <v>160</v>
      </c>
      <c r="K1536" s="21">
        <v>0</v>
      </c>
      <c r="L1536" s="21">
        <v>225</v>
      </c>
      <c r="M1536" s="21">
        <v>225</v>
      </c>
      <c r="N1536" s="21">
        <v>225</v>
      </c>
      <c r="O1536" s="21">
        <v>225</v>
      </c>
      <c r="P1536" s="22" t="e">
        <f>VLOOKUP(Tabela1[[#This Row],[cdsubacao]],LDO!$B$2:$D$115,3,0)</f>
        <v>#N/A</v>
      </c>
      <c r="Q1536" s="22" t="str">
        <f>CONCATENATE(Tabela1[[#This Row],[cdunidadegestora]]," - ",Tabela1[[#This Row],[nmunidadegestora]])</f>
        <v>410048 - Agência de Desenvolvimento Regional de Rio do Sul</v>
      </c>
      <c r="R1536" s="22" t="str">
        <f>CONCATENATE(Tabela1[[#This Row],[cdfuncao]]," - ",Tabela1[[#This Row],[nmfuncao]])</f>
        <v>12 - Educação</v>
      </c>
      <c r="S1536" s="23" t="e">
        <f>VLOOKUP(Tabela1[[#This Row],[cdsubacao]],LDO!$B$2:$E$115,4,0)</f>
        <v>#N/A</v>
      </c>
      <c r="T1536" s="23" t="str">
        <f>CONCATENATE(Tabela1[[#This Row],[cdprograma]]," - ",Tabela1[[#This Row],[nmprograma]])</f>
        <v>900 - Gestão Administrativa - Poder Executivo</v>
      </c>
    </row>
    <row r="1537" spans="1:20" x14ac:dyDescent="0.25">
      <c r="A1537">
        <v>520001</v>
      </c>
      <c r="B1537" t="s">
        <v>291</v>
      </c>
      <c r="C1537">
        <v>4</v>
      </c>
      <c r="D1537" t="s">
        <v>169</v>
      </c>
      <c r="E1537">
        <v>900</v>
      </c>
      <c r="F1537" t="s">
        <v>176</v>
      </c>
      <c r="G1537">
        <v>4087</v>
      </c>
      <c r="H1537" t="s">
        <v>1027</v>
      </c>
      <c r="I1537">
        <v>44</v>
      </c>
      <c r="J1537" t="s">
        <v>219</v>
      </c>
      <c r="K1537" s="21">
        <v>616073</v>
      </c>
      <c r="L1537" s="21">
        <v>1982819.2</v>
      </c>
      <c r="M1537" s="21">
        <v>1528875.5</v>
      </c>
      <c r="N1537" s="21">
        <v>536100</v>
      </c>
      <c r="O1537" s="21">
        <v>536100</v>
      </c>
      <c r="P1537" s="22" t="e">
        <f>VLOOKUP(Tabela1[[#This Row],[cdsubacao]],LDO!$B$2:$D$115,3,0)</f>
        <v>#N/A</v>
      </c>
      <c r="Q1537" s="22" t="str">
        <f>CONCATENATE(Tabela1[[#This Row],[cdunidadegestora]]," - ",Tabela1[[#This Row],[nmunidadegestora]])</f>
        <v>520001 - Secretaria de Estado da Fazenda</v>
      </c>
      <c r="R1537" s="22" t="str">
        <f>CONCATENATE(Tabela1[[#This Row],[cdfuncao]]," - ",Tabela1[[#This Row],[nmfuncao]])</f>
        <v>4 - Administração</v>
      </c>
      <c r="S1537" s="23" t="e">
        <f>VLOOKUP(Tabela1[[#This Row],[cdsubacao]],LDO!$B$2:$E$115,4,0)</f>
        <v>#N/A</v>
      </c>
      <c r="T1537" s="23" t="str">
        <f>CONCATENATE(Tabela1[[#This Row],[cdprograma]]," - ",Tabela1[[#This Row],[nmprograma]])</f>
        <v>900 - Gestão Administrativa - Poder Executivo</v>
      </c>
    </row>
    <row r="1538" spans="1:20" x14ac:dyDescent="0.25">
      <c r="A1538">
        <v>230001</v>
      </c>
      <c r="B1538" t="s">
        <v>344</v>
      </c>
      <c r="C1538">
        <v>27</v>
      </c>
      <c r="D1538" t="s">
        <v>345</v>
      </c>
      <c r="E1538">
        <v>650</v>
      </c>
      <c r="F1538" t="s">
        <v>422</v>
      </c>
      <c r="G1538">
        <v>11130</v>
      </c>
      <c r="H1538" t="s">
        <v>423</v>
      </c>
      <c r="I1538">
        <v>33</v>
      </c>
      <c r="J1538" t="s">
        <v>160</v>
      </c>
      <c r="K1538" s="21">
        <v>0</v>
      </c>
      <c r="L1538" s="21">
        <v>600000</v>
      </c>
      <c r="M1538" s="21">
        <v>600000</v>
      </c>
      <c r="N1538" s="21">
        <v>600000</v>
      </c>
      <c r="O1538" s="21">
        <v>600000</v>
      </c>
      <c r="P1538" s="22" t="e">
        <f>VLOOKUP(Tabela1[[#This Row],[cdsubacao]],LDO!$B$2:$D$115,3,0)</f>
        <v>#N/A</v>
      </c>
      <c r="Q1538" s="22" t="str">
        <f>CONCATENATE(Tabela1[[#This Row],[cdunidadegestora]]," - ",Tabela1[[#This Row],[nmunidadegestora]])</f>
        <v>230001 - Secretaria de Estado do Turismo, Cultura e Esporte</v>
      </c>
      <c r="R1538" s="22" t="str">
        <f>CONCATENATE(Tabela1[[#This Row],[cdfuncao]]," - ",Tabela1[[#This Row],[nmfuncao]])</f>
        <v>27 - Desporto e Lazer</v>
      </c>
      <c r="S1538" s="23" t="e">
        <f>VLOOKUP(Tabela1[[#This Row],[cdsubacao]],LDO!$B$2:$E$115,4,0)</f>
        <v>#N/A</v>
      </c>
      <c r="T1538" s="23" t="str">
        <f>CONCATENATE(Tabela1[[#This Row],[cdprograma]]," - ",Tabela1[[#This Row],[nmprograma]])</f>
        <v>650 - Desenvolvimento e Fortalecimento do Esporte e do Lazer</v>
      </c>
    </row>
    <row r="1539" spans="1:20" x14ac:dyDescent="0.25">
      <c r="A1539">
        <v>520001</v>
      </c>
      <c r="B1539" t="s">
        <v>291</v>
      </c>
      <c r="C1539">
        <v>4</v>
      </c>
      <c r="D1539" t="s">
        <v>169</v>
      </c>
      <c r="E1539">
        <v>900</v>
      </c>
      <c r="F1539" t="s">
        <v>176</v>
      </c>
      <c r="G1539">
        <v>3297</v>
      </c>
      <c r="H1539" t="s">
        <v>949</v>
      </c>
      <c r="I1539">
        <v>33</v>
      </c>
      <c r="J1539" t="s">
        <v>160</v>
      </c>
      <c r="K1539" s="21">
        <v>0</v>
      </c>
      <c r="L1539" s="21">
        <v>230723.08</v>
      </c>
      <c r="M1539" s="21">
        <v>230723.08</v>
      </c>
      <c r="N1539" s="21">
        <v>115000</v>
      </c>
      <c r="O1539" s="21">
        <v>115000</v>
      </c>
      <c r="P1539" s="22" t="e">
        <f>VLOOKUP(Tabela1[[#This Row],[cdsubacao]],LDO!$B$2:$D$115,3,0)</f>
        <v>#N/A</v>
      </c>
      <c r="Q1539" s="22" t="str">
        <f>CONCATENATE(Tabela1[[#This Row],[cdunidadegestora]]," - ",Tabela1[[#This Row],[nmunidadegestora]])</f>
        <v>520001 - Secretaria de Estado da Fazenda</v>
      </c>
      <c r="R1539" s="22" t="str">
        <f>CONCATENATE(Tabela1[[#This Row],[cdfuncao]]," - ",Tabela1[[#This Row],[nmfuncao]])</f>
        <v>4 - Administração</v>
      </c>
      <c r="S1539" s="23" t="e">
        <f>VLOOKUP(Tabela1[[#This Row],[cdsubacao]],LDO!$B$2:$E$115,4,0)</f>
        <v>#N/A</v>
      </c>
      <c r="T1539" s="23" t="str">
        <f>CONCATENATE(Tabela1[[#This Row],[cdprograma]]," - ",Tabela1[[#This Row],[nmprograma]])</f>
        <v>900 - Gestão Administrativa - Poder Executivo</v>
      </c>
    </row>
    <row r="1540" spans="1:20" x14ac:dyDescent="0.25">
      <c r="A1540">
        <v>160091</v>
      </c>
      <c r="B1540" t="s">
        <v>442</v>
      </c>
      <c r="C1540">
        <v>6</v>
      </c>
      <c r="D1540" t="s">
        <v>182</v>
      </c>
      <c r="E1540">
        <v>101</v>
      </c>
      <c r="F1540" t="s">
        <v>254</v>
      </c>
      <c r="G1540">
        <v>12605</v>
      </c>
      <c r="H1540" t="s">
        <v>1317</v>
      </c>
      <c r="I1540">
        <v>44</v>
      </c>
      <c r="J1540" t="s">
        <v>219</v>
      </c>
      <c r="K1540" s="21">
        <v>100000</v>
      </c>
      <c r="L1540" s="21">
        <v>135000</v>
      </c>
      <c r="M1540" s="21">
        <v>4434</v>
      </c>
      <c r="N1540" s="21">
        <v>4434</v>
      </c>
      <c r="O1540" s="21">
        <v>4434</v>
      </c>
      <c r="P1540" s="22" t="str">
        <f>VLOOKUP(Tabela1[[#This Row],[cdsubacao]],LDO!$B$2:$D$115,3,0)</f>
        <v>LDO</v>
      </c>
      <c r="Q1540" s="22" t="str">
        <f>CONCATENATE(Tabela1[[#This Row],[cdunidadegestora]]," - ",Tabela1[[#This Row],[nmunidadegestora]])</f>
        <v>160091 - Fundo para Melhoria da Segurança Pública</v>
      </c>
      <c r="R1540" s="22" t="str">
        <f>CONCATENATE(Tabela1[[#This Row],[cdfuncao]]," - ",Tabela1[[#This Row],[nmfuncao]])</f>
        <v>6 - Segurança Pública</v>
      </c>
      <c r="S1540" s="23" t="str">
        <f>VLOOKUP(Tabela1[[#This Row],[cdsubacao]],LDO!$B$2:$E$115,4,0)</f>
        <v>12605 - Modernização e integração da tecnologia da informação e comunicação - SSP</v>
      </c>
      <c r="T1540" s="23" t="str">
        <f>CONCATENATE(Tabela1[[#This Row],[cdprograma]]," - ",Tabela1[[#This Row],[nmprograma]])</f>
        <v>101 - Acelera Santa Catarina</v>
      </c>
    </row>
    <row r="1541" spans="1:20" x14ac:dyDescent="0.25">
      <c r="A1541">
        <v>410043</v>
      </c>
      <c r="B1541" t="s">
        <v>185</v>
      </c>
      <c r="C1541">
        <v>10</v>
      </c>
      <c r="D1541" t="s">
        <v>158</v>
      </c>
      <c r="E1541">
        <v>410</v>
      </c>
      <c r="F1541" t="s">
        <v>629</v>
      </c>
      <c r="G1541">
        <v>11254</v>
      </c>
      <c r="H1541" t="s">
        <v>963</v>
      </c>
      <c r="I1541">
        <v>33</v>
      </c>
      <c r="J1541" t="s">
        <v>160</v>
      </c>
      <c r="K1541" s="21">
        <v>0</v>
      </c>
      <c r="L1541" s="21">
        <v>1300</v>
      </c>
      <c r="M1541" s="21">
        <v>1300</v>
      </c>
      <c r="N1541" s="21">
        <v>1300</v>
      </c>
      <c r="O1541" s="21">
        <v>1300</v>
      </c>
      <c r="P1541" s="22" t="e">
        <f>VLOOKUP(Tabela1[[#This Row],[cdsubacao]],LDO!$B$2:$D$115,3,0)</f>
        <v>#N/A</v>
      </c>
      <c r="Q1541" s="22" t="str">
        <f>CONCATENATE(Tabela1[[#This Row],[cdunidadegestora]]," - ",Tabela1[[#This Row],[nmunidadegestora]])</f>
        <v>410043 - Agência de Desenvolvimento Regional de Joaçaba</v>
      </c>
      <c r="R1541" s="22" t="str">
        <f>CONCATENATE(Tabela1[[#This Row],[cdfuncao]]," - ",Tabela1[[#This Row],[nmfuncao]])</f>
        <v>10 - Saúde</v>
      </c>
      <c r="S1541" s="23" t="e">
        <f>VLOOKUP(Tabela1[[#This Row],[cdsubacao]],LDO!$B$2:$E$115,4,0)</f>
        <v>#N/A</v>
      </c>
      <c r="T1541" s="23" t="str">
        <f>CONCATENATE(Tabela1[[#This Row],[cdprograma]]," - ",Tabela1[[#This Row],[nmprograma]])</f>
        <v>410 - Vigilância em Saúde</v>
      </c>
    </row>
    <row r="1542" spans="1:20" x14ac:dyDescent="0.25">
      <c r="A1542">
        <v>530001</v>
      </c>
      <c r="B1542" t="s">
        <v>178</v>
      </c>
      <c r="C1542">
        <v>26</v>
      </c>
      <c r="D1542" t="s">
        <v>179</v>
      </c>
      <c r="E1542">
        <v>110</v>
      </c>
      <c r="F1542" t="s">
        <v>228</v>
      </c>
      <c r="G1542">
        <v>14436</v>
      </c>
      <c r="H1542" t="s">
        <v>1318</v>
      </c>
      <c r="I1542">
        <v>44</v>
      </c>
      <c r="J1542" t="s">
        <v>219</v>
      </c>
      <c r="K1542" s="21">
        <v>0</v>
      </c>
      <c r="L1542" s="21">
        <v>33706342.520000003</v>
      </c>
      <c r="M1542" s="21">
        <v>2774568.42</v>
      </c>
      <c r="N1542" s="21">
        <v>1461652.84</v>
      </c>
      <c r="O1542" s="21">
        <v>1461652.84</v>
      </c>
      <c r="P1542" s="22" t="e">
        <f>VLOOKUP(Tabela1[[#This Row],[cdsubacao]],LDO!$B$2:$D$115,3,0)</f>
        <v>#N/A</v>
      </c>
      <c r="Q1542" s="22" t="str">
        <f>CONCATENATE(Tabela1[[#This Row],[cdunidadegestora]]," - ",Tabela1[[#This Row],[nmunidadegestora]])</f>
        <v>530001 - Secretaria de Estado da Infraestrutura e Mobilidade</v>
      </c>
      <c r="R1542" s="22" t="str">
        <f>CONCATENATE(Tabela1[[#This Row],[cdfuncao]]," - ",Tabela1[[#This Row],[nmfuncao]])</f>
        <v>26 - Transporte</v>
      </c>
      <c r="S1542" s="23" t="e">
        <f>VLOOKUP(Tabela1[[#This Row],[cdsubacao]],LDO!$B$2:$E$115,4,0)</f>
        <v>#N/A</v>
      </c>
      <c r="T1542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543" spans="1:20" x14ac:dyDescent="0.25">
      <c r="A1543">
        <v>530001</v>
      </c>
      <c r="B1543" t="s">
        <v>178</v>
      </c>
      <c r="C1543">
        <v>26</v>
      </c>
      <c r="D1543" t="s">
        <v>179</v>
      </c>
      <c r="E1543">
        <v>120</v>
      </c>
      <c r="F1543" t="s">
        <v>424</v>
      </c>
      <c r="G1543">
        <v>5697</v>
      </c>
      <c r="H1543" t="s">
        <v>813</v>
      </c>
      <c r="I1543">
        <v>44</v>
      </c>
      <c r="J1543" t="s">
        <v>219</v>
      </c>
      <c r="K1543" s="21">
        <v>0</v>
      </c>
      <c r="L1543" s="21">
        <v>4254.04</v>
      </c>
      <c r="M1543" s="21">
        <v>4254.04</v>
      </c>
      <c r="N1543" s="21">
        <v>4254.04</v>
      </c>
      <c r="O1543" s="21">
        <v>4254.04</v>
      </c>
      <c r="P1543" s="22" t="e">
        <f>VLOOKUP(Tabela1[[#This Row],[cdsubacao]],LDO!$B$2:$D$115,3,0)</f>
        <v>#N/A</v>
      </c>
      <c r="Q1543" s="22" t="str">
        <f>CONCATENATE(Tabela1[[#This Row],[cdunidadegestora]]," - ",Tabela1[[#This Row],[nmunidadegestora]])</f>
        <v>530001 - Secretaria de Estado da Infraestrutura e Mobilidade</v>
      </c>
      <c r="R1543" s="22" t="str">
        <f>CONCATENATE(Tabela1[[#This Row],[cdfuncao]]," - ",Tabela1[[#This Row],[nmfuncao]])</f>
        <v>26 - Transporte</v>
      </c>
      <c r="S1543" s="23" t="e">
        <f>VLOOKUP(Tabela1[[#This Row],[cdsubacao]],LDO!$B$2:$E$115,4,0)</f>
        <v>#N/A</v>
      </c>
      <c r="T1543" s="23" t="str">
        <f>CONCATENATE(Tabela1[[#This Row],[cdprograma]]," - ",Tabela1[[#This Row],[nmprograma]])</f>
        <v>120 - Integração Logística</v>
      </c>
    </row>
    <row r="1544" spans="1:20" x14ac:dyDescent="0.25">
      <c r="A1544">
        <v>230001</v>
      </c>
      <c r="B1544" t="s">
        <v>344</v>
      </c>
      <c r="C1544">
        <v>27</v>
      </c>
      <c r="D1544" t="s">
        <v>345</v>
      </c>
      <c r="E1544">
        <v>900</v>
      </c>
      <c r="F1544" t="s">
        <v>176</v>
      </c>
      <c r="G1544">
        <v>3831</v>
      </c>
      <c r="H1544" t="s">
        <v>1164</v>
      </c>
      <c r="I1544">
        <v>44</v>
      </c>
      <c r="J1544" t="s">
        <v>219</v>
      </c>
      <c r="K1544" s="21">
        <v>100000</v>
      </c>
      <c r="L1544" s="21">
        <v>0</v>
      </c>
      <c r="M1544" s="21">
        <v>0</v>
      </c>
      <c r="N1544" s="21">
        <v>0</v>
      </c>
      <c r="O1544" s="21">
        <v>0</v>
      </c>
      <c r="P1544" s="22" t="e">
        <f>VLOOKUP(Tabela1[[#This Row],[cdsubacao]],LDO!$B$2:$D$115,3,0)</f>
        <v>#N/A</v>
      </c>
      <c r="Q1544" s="22" t="str">
        <f>CONCATENATE(Tabela1[[#This Row],[cdunidadegestora]]," - ",Tabela1[[#This Row],[nmunidadegestora]])</f>
        <v>230001 - Secretaria de Estado do Turismo, Cultura e Esporte</v>
      </c>
      <c r="R1544" s="22" t="str">
        <f>CONCATENATE(Tabela1[[#This Row],[cdfuncao]]," - ",Tabela1[[#This Row],[nmfuncao]])</f>
        <v>27 - Desporto e Lazer</v>
      </c>
      <c r="S1544" s="23" t="e">
        <f>VLOOKUP(Tabela1[[#This Row],[cdsubacao]],LDO!$B$2:$E$115,4,0)</f>
        <v>#N/A</v>
      </c>
      <c r="T1544" s="23" t="str">
        <f>CONCATENATE(Tabela1[[#This Row],[cdprograma]]," - ",Tabela1[[#This Row],[nmprograma]])</f>
        <v>900 - Gestão Administrativa - Poder Executivo</v>
      </c>
    </row>
    <row r="1545" spans="1:20" x14ac:dyDescent="0.25">
      <c r="A1545">
        <v>410040</v>
      </c>
      <c r="B1545" t="s">
        <v>206</v>
      </c>
      <c r="C1545">
        <v>12</v>
      </c>
      <c r="D1545" t="s">
        <v>188</v>
      </c>
      <c r="E1545">
        <v>625</v>
      </c>
      <c r="F1545" t="s">
        <v>196</v>
      </c>
      <c r="G1545">
        <v>13687</v>
      </c>
      <c r="H1545" t="s">
        <v>1319</v>
      </c>
      <c r="I1545">
        <v>33</v>
      </c>
      <c r="J1545" t="s">
        <v>160</v>
      </c>
      <c r="K1545" s="21">
        <v>198135</v>
      </c>
      <c r="L1545" s="21">
        <v>0</v>
      </c>
      <c r="M1545" s="21">
        <v>0</v>
      </c>
      <c r="N1545" s="21">
        <v>0</v>
      </c>
      <c r="O1545" s="21">
        <v>0</v>
      </c>
      <c r="P1545" s="22" t="e">
        <f>VLOOKUP(Tabela1[[#This Row],[cdsubacao]],LDO!$B$2:$D$115,3,0)</f>
        <v>#N/A</v>
      </c>
      <c r="Q1545" s="22" t="str">
        <f>CONCATENATE(Tabela1[[#This Row],[cdunidadegestora]]," - ",Tabela1[[#This Row],[nmunidadegestora]])</f>
        <v>410040 - Agência de Desenvolvimento Regional de Chapecó</v>
      </c>
      <c r="R1545" s="22" t="str">
        <f>CONCATENATE(Tabela1[[#This Row],[cdfuncao]]," - ",Tabela1[[#This Row],[nmfuncao]])</f>
        <v>12 - Educação</v>
      </c>
      <c r="S1545" s="23" t="e">
        <f>VLOOKUP(Tabela1[[#This Row],[cdsubacao]],LDO!$B$2:$E$115,4,0)</f>
        <v>#N/A</v>
      </c>
      <c r="T1545" s="23" t="str">
        <f>CONCATENATE(Tabela1[[#This Row],[cdprograma]]," - ",Tabela1[[#This Row],[nmprograma]])</f>
        <v>625 - Valorização dos Profissionais da Educação</v>
      </c>
    </row>
    <row r="1546" spans="1:20" x14ac:dyDescent="0.25">
      <c r="A1546">
        <v>160084</v>
      </c>
      <c r="B1546" t="s">
        <v>370</v>
      </c>
      <c r="C1546">
        <v>6</v>
      </c>
      <c r="D1546" t="s">
        <v>182</v>
      </c>
      <c r="E1546">
        <v>706</v>
      </c>
      <c r="F1546" t="s">
        <v>183</v>
      </c>
      <c r="G1546">
        <v>13133</v>
      </c>
      <c r="H1546" t="s">
        <v>386</v>
      </c>
      <c r="I1546">
        <v>44</v>
      </c>
      <c r="J1546" t="s">
        <v>219</v>
      </c>
      <c r="K1546" s="21">
        <v>0</v>
      </c>
      <c r="L1546" s="21">
        <v>5000</v>
      </c>
      <c r="M1546" s="21">
        <v>0</v>
      </c>
      <c r="N1546" s="21">
        <v>0</v>
      </c>
      <c r="O1546" s="21">
        <v>0</v>
      </c>
      <c r="P1546" s="22" t="e">
        <f>VLOOKUP(Tabela1[[#This Row],[cdsubacao]],LDO!$B$2:$D$115,3,0)</f>
        <v>#N/A</v>
      </c>
      <c r="Q1546" s="22" t="str">
        <f>CONCATENATE(Tabela1[[#This Row],[cdunidadegestora]]," - ",Tabela1[[#This Row],[nmunidadegestora]])</f>
        <v>160084 - Fundo de Melhoria da Polícia Civil</v>
      </c>
      <c r="R1546" s="22" t="str">
        <f>CONCATENATE(Tabela1[[#This Row],[cdfuncao]]," - ",Tabela1[[#This Row],[nmfuncao]])</f>
        <v>6 - Segurança Pública</v>
      </c>
      <c r="S1546" s="23" t="e">
        <f>VLOOKUP(Tabela1[[#This Row],[cdsubacao]],LDO!$B$2:$E$115,4,0)</f>
        <v>#N/A</v>
      </c>
      <c r="T1546" s="23" t="str">
        <f>CONCATENATE(Tabela1[[#This Row],[cdprograma]]," - ",Tabela1[[#This Row],[nmprograma]])</f>
        <v>706 - De Olho no Crime</v>
      </c>
    </row>
    <row r="1547" spans="1:20" x14ac:dyDescent="0.25">
      <c r="A1547">
        <v>270024</v>
      </c>
      <c r="B1547" t="s">
        <v>372</v>
      </c>
      <c r="C1547">
        <v>19</v>
      </c>
      <c r="D1547" t="s">
        <v>373</v>
      </c>
      <c r="E1547">
        <v>230</v>
      </c>
      <c r="F1547" t="s">
        <v>568</v>
      </c>
      <c r="G1547">
        <v>11454</v>
      </c>
      <c r="H1547" t="s">
        <v>569</v>
      </c>
      <c r="I1547">
        <v>44</v>
      </c>
      <c r="J1547" t="s">
        <v>219</v>
      </c>
      <c r="K1547" s="21">
        <v>78000</v>
      </c>
      <c r="L1547" s="21">
        <v>0</v>
      </c>
      <c r="M1547" s="21">
        <v>0</v>
      </c>
      <c r="N1547" s="21">
        <v>0</v>
      </c>
      <c r="O1547" s="21">
        <v>0</v>
      </c>
      <c r="P1547" s="22" t="e">
        <f>VLOOKUP(Tabela1[[#This Row],[cdsubacao]],LDO!$B$2:$D$115,3,0)</f>
        <v>#N/A</v>
      </c>
      <c r="Q1547" s="22" t="str">
        <f>CONCATENATE(Tabela1[[#This Row],[cdunidadegestora]]," - ",Tabela1[[#This Row],[nmunidadegestora]])</f>
        <v>270024 - Fundação de Amparo à Pesquisa e Inovação do Estado de Santa Catarina</v>
      </c>
      <c r="R1547" s="22" t="str">
        <f>CONCATENATE(Tabela1[[#This Row],[cdfuncao]]," - ",Tabela1[[#This Row],[nmfuncao]])</f>
        <v>19 - Ciência e Tecnologia</v>
      </c>
      <c r="S1547" s="23" t="e">
        <f>VLOOKUP(Tabela1[[#This Row],[cdsubacao]],LDO!$B$2:$E$115,4,0)</f>
        <v>#N/A</v>
      </c>
      <c r="T1547" s="23" t="str">
        <f>CONCATENATE(Tabela1[[#This Row],[cdprograma]]," - ",Tabela1[[#This Row],[nmprograma]])</f>
        <v>230 - CTI - Fomento à Ciência, Tecnologia e Inovação</v>
      </c>
    </row>
    <row r="1548" spans="1:20" x14ac:dyDescent="0.25">
      <c r="A1548">
        <v>410045</v>
      </c>
      <c r="B1548" t="s">
        <v>534</v>
      </c>
      <c r="C1548">
        <v>10</v>
      </c>
      <c r="D1548" t="s">
        <v>158</v>
      </c>
      <c r="E1548">
        <v>400</v>
      </c>
      <c r="F1548" t="s">
        <v>166</v>
      </c>
      <c r="G1548">
        <v>11481</v>
      </c>
      <c r="H1548" t="s">
        <v>186</v>
      </c>
      <c r="I1548">
        <v>33</v>
      </c>
      <c r="J1548" t="s">
        <v>160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2" t="e">
        <f>VLOOKUP(Tabela1[[#This Row],[cdsubacao]],LDO!$B$2:$D$115,3,0)</f>
        <v>#N/A</v>
      </c>
      <c r="Q1548" s="22" t="str">
        <f>CONCATENATE(Tabela1[[#This Row],[cdunidadegestora]]," - ",Tabela1[[#This Row],[nmunidadegestora]])</f>
        <v>410045 - Agência de Desenvolvimento Regional de Videira</v>
      </c>
      <c r="R1548" s="22" t="str">
        <f>CONCATENATE(Tabela1[[#This Row],[cdfuncao]]," - ",Tabela1[[#This Row],[nmfuncao]])</f>
        <v>10 - Saúde</v>
      </c>
      <c r="S1548" s="23" t="e">
        <f>VLOOKUP(Tabela1[[#This Row],[cdsubacao]],LDO!$B$2:$E$115,4,0)</f>
        <v>#N/A</v>
      </c>
      <c r="T1548" s="23" t="str">
        <f>CONCATENATE(Tabela1[[#This Row],[cdprograma]]," - ",Tabela1[[#This Row],[nmprograma]])</f>
        <v>400 - Gestão do SUS</v>
      </c>
    </row>
    <row r="1549" spans="1:20" x14ac:dyDescent="0.25">
      <c r="A1549">
        <v>470001</v>
      </c>
      <c r="B1549" t="s">
        <v>287</v>
      </c>
      <c r="C1549">
        <v>4</v>
      </c>
      <c r="D1549" t="s">
        <v>169</v>
      </c>
      <c r="E1549">
        <v>208</v>
      </c>
      <c r="F1549" t="s">
        <v>211</v>
      </c>
      <c r="G1549">
        <v>15013</v>
      </c>
      <c r="H1549" t="s">
        <v>212</v>
      </c>
      <c r="I1549">
        <v>33</v>
      </c>
      <c r="J1549" t="s">
        <v>160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2" t="e">
        <f>VLOOKUP(Tabela1[[#This Row],[cdsubacao]],LDO!$B$2:$D$115,3,0)</f>
        <v>#N/A</v>
      </c>
      <c r="Q1549" s="22" t="str">
        <f>CONCATENATE(Tabela1[[#This Row],[cdunidadegestora]]," - ",Tabela1[[#This Row],[nmunidadegestora]])</f>
        <v>470001 - Secretaria de Estado da Administração</v>
      </c>
      <c r="R1549" s="22" t="str">
        <f>CONCATENATE(Tabela1[[#This Row],[cdfuncao]]," - ",Tabela1[[#This Row],[nmfuncao]])</f>
        <v>4 - Administração</v>
      </c>
      <c r="S1549" s="23" t="e">
        <f>VLOOKUP(Tabela1[[#This Row],[cdsubacao]],LDO!$B$2:$E$115,4,0)</f>
        <v>#N/A</v>
      </c>
      <c r="T1549" s="23" t="str">
        <f>CONCATENATE(Tabela1[[#This Row],[cdprograma]]," - ",Tabela1[[#This Row],[nmprograma]])</f>
        <v>208 - Planejamento Estratégico de Desenvolvimento e Gestão de Informações</v>
      </c>
    </row>
    <row r="1550" spans="1:20" x14ac:dyDescent="0.25">
      <c r="A1550">
        <v>410001</v>
      </c>
      <c r="B1550" t="s">
        <v>175</v>
      </c>
      <c r="C1550">
        <v>4</v>
      </c>
      <c r="D1550" t="s">
        <v>169</v>
      </c>
      <c r="E1550">
        <v>900</v>
      </c>
      <c r="F1550" t="s">
        <v>176</v>
      </c>
      <c r="G1550">
        <v>11051</v>
      </c>
      <c r="H1550" t="s">
        <v>177</v>
      </c>
      <c r="I1550">
        <v>44</v>
      </c>
      <c r="J1550" t="s">
        <v>219</v>
      </c>
      <c r="K1550" s="21">
        <v>0</v>
      </c>
      <c r="L1550" s="21">
        <v>250</v>
      </c>
      <c r="M1550" s="21">
        <v>250</v>
      </c>
      <c r="N1550" s="21">
        <v>250</v>
      </c>
      <c r="O1550" s="21">
        <v>250</v>
      </c>
      <c r="P1550" s="22" t="e">
        <f>VLOOKUP(Tabela1[[#This Row],[cdsubacao]],LDO!$B$2:$D$115,3,0)</f>
        <v>#N/A</v>
      </c>
      <c r="Q1550" s="22" t="str">
        <f>CONCATENATE(Tabela1[[#This Row],[cdunidadegestora]]," - ",Tabela1[[#This Row],[nmunidadegestora]])</f>
        <v>410001 - Casa Civil</v>
      </c>
      <c r="R1550" s="22" t="str">
        <f>CONCATENATE(Tabela1[[#This Row],[cdfuncao]]," - ",Tabela1[[#This Row],[nmfuncao]])</f>
        <v>4 - Administração</v>
      </c>
      <c r="S1550" s="23" t="e">
        <f>VLOOKUP(Tabela1[[#This Row],[cdsubacao]],LDO!$B$2:$E$115,4,0)</f>
        <v>#N/A</v>
      </c>
      <c r="T1550" s="23" t="str">
        <f>CONCATENATE(Tabela1[[#This Row],[cdprograma]]," - ",Tabela1[[#This Row],[nmprograma]])</f>
        <v>900 - Gestão Administrativa - Poder Executivo</v>
      </c>
    </row>
    <row r="1551" spans="1:20" x14ac:dyDescent="0.25">
      <c r="A1551">
        <v>450001</v>
      </c>
      <c r="B1551" t="s">
        <v>318</v>
      </c>
      <c r="C1551">
        <v>12</v>
      </c>
      <c r="D1551" t="s">
        <v>188</v>
      </c>
      <c r="E1551">
        <v>625</v>
      </c>
      <c r="F1551" t="s">
        <v>196</v>
      </c>
      <c r="G1551">
        <v>11557</v>
      </c>
      <c r="H1551" t="s">
        <v>1059</v>
      </c>
      <c r="I1551">
        <v>44</v>
      </c>
      <c r="J1551" t="s">
        <v>219</v>
      </c>
      <c r="K1551" s="21">
        <v>0</v>
      </c>
      <c r="L1551" s="21">
        <v>669778.93999999994</v>
      </c>
      <c r="M1551" s="21">
        <v>0</v>
      </c>
      <c r="N1551" s="21">
        <v>0</v>
      </c>
      <c r="O1551" s="21">
        <v>0</v>
      </c>
      <c r="P1551" s="22" t="e">
        <f>VLOOKUP(Tabela1[[#This Row],[cdsubacao]],LDO!$B$2:$D$115,3,0)</f>
        <v>#N/A</v>
      </c>
      <c r="Q1551" s="22" t="str">
        <f>CONCATENATE(Tabela1[[#This Row],[cdunidadegestora]]," - ",Tabela1[[#This Row],[nmunidadegestora]])</f>
        <v>450001 - Secretaria de Estado da Educação</v>
      </c>
      <c r="R1551" s="22" t="str">
        <f>CONCATENATE(Tabela1[[#This Row],[cdfuncao]]," - ",Tabela1[[#This Row],[nmfuncao]])</f>
        <v>12 - Educação</v>
      </c>
      <c r="S1551" s="23" t="e">
        <f>VLOOKUP(Tabela1[[#This Row],[cdsubacao]],LDO!$B$2:$E$115,4,0)</f>
        <v>#N/A</v>
      </c>
      <c r="T1551" s="23" t="str">
        <f>CONCATENATE(Tabela1[[#This Row],[cdprograma]]," - ",Tabela1[[#This Row],[nmprograma]])</f>
        <v>625 - Valorização dos Profissionais da Educação</v>
      </c>
    </row>
    <row r="1552" spans="1:20" x14ac:dyDescent="0.25">
      <c r="A1552">
        <v>160097</v>
      </c>
      <c r="B1552" t="s">
        <v>181</v>
      </c>
      <c r="C1552">
        <v>6</v>
      </c>
      <c r="D1552" t="s">
        <v>182</v>
      </c>
      <c r="E1552">
        <v>707</v>
      </c>
      <c r="F1552" t="s">
        <v>336</v>
      </c>
      <c r="G1552">
        <v>13162</v>
      </c>
      <c r="H1552" t="s">
        <v>1320</v>
      </c>
      <c r="I1552">
        <v>33</v>
      </c>
      <c r="J1552" t="s">
        <v>160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2" t="e">
        <f>VLOOKUP(Tabela1[[#This Row],[cdsubacao]],LDO!$B$2:$D$115,3,0)</f>
        <v>#N/A</v>
      </c>
      <c r="Q1552" s="22" t="str">
        <f>CONCATENATE(Tabela1[[#This Row],[cdunidadegestora]]," - ",Tabela1[[#This Row],[nmunidadegestora]])</f>
        <v>160097 - Fundo de Melhoria da Polícia Militar</v>
      </c>
      <c r="R1552" s="22" t="str">
        <f>CONCATENATE(Tabela1[[#This Row],[cdfuncao]]," - ",Tabela1[[#This Row],[nmfuncao]])</f>
        <v>6 - Segurança Pública</v>
      </c>
      <c r="S1552" s="23" t="e">
        <f>VLOOKUP(Tabela1[[#This Row],[cdsubacao]],LDO!$B$2:$E$115,4,0)</f>
        <v>#N/A</v>
      </c>
      <c r="T1552" s="23" t="str">
        <f>CONCATENATE(Tabela1[[#This Row],[cdprograma]]," - ",Tabela1[[#This Row],[nmprograma]])</f>
        <v>707 - Suporte Institucional Integrado</v>
      </c>
    </row>
    <row r="1553" spans="1:20" x14ac:dyDescent="0.25">
      <c r="A1553">
        <v>480091</v>
      </c>
      <c r="B1553" t="s">
        <v>157</v>
      </c>
      <c r="C1553">
        <v>10</v>
      </c>
      <c r="D1553" t="s">
        <v>158</v>
      </c>
      <c r="E1553">
        <v>430</v>
      </c>
      <c r="F1553" t="s">
        <v>159</v>
      </c>
      <c r="G1553">
        <v>12085</v>
      </c>
      <c r="H1553" t="s">
        <v>1321</v>
      </c>
      <c r="I1553">
        <v>44</v>
      </c>
      <c r="J1553" t="s">
        <v>219</v>
      </c>
      <c r="K1553" s="21">
        <v>100000</v>
      </c>
      <c r="L1553" s="21">
        <v>0</v>
      </c>
      <c r="M1553" s="21">
        <v>0</v>
      </c>
      <c r="N1553" s="21">
        <v>0</v>
      </c>
      <c r="O1553" s="21">
        <v>0</v>
      </c>
      <c r="P1553" s="22" t="e">
        <f>VLOOKUP(Tabela1[[#This Row],[cdsubacao]],LDO!$B$2:$D$115,3,0)</f>
        <v>#N/A</v>
      </c>
      <c r="Q1553" s="22" t="str">
        <f>CONCATENATE(Tabela1[[#This Row],[cdunidadegestora]]," - ",Tabela1[[#This Row],[nmunidadegestora]])</f>
        <v>480091 - Fundo Estadual de Saúde</v>
      </c>
      <c r="R1553" s="22" t="str">
        <f>CONCATENATE(Tabela1[[#This Row],[cdfuncao]]," - ",Tabela1[[#This Row],[nmfuncao]])</f>
        <v>10 - Saúde</v>
      </c>
      <c r="S1553" s="23" t="e">
        <f>VLOOKUP(Tabela1[[#This Row],[cdsubacao]],LDO!$B$2:$E$115,4,0)</f>
        <v>#N/A</v>
      </c>
      <c r="T1553" s="23" t="str">
        <f>CONCATENATE(Tabela1[[#This Row],[cdprograma]]," - ",Tabela1[[#This Row],[nmprograma]])</f>
        <v>430 - Atenção de Média e Alta Complexidade Ambulatorial e Hospitalar</v>
      </c>
    </row>
    <row r="1554" spans="1:20" x14ac:dyDescent="0.25">
      <c r="A1554">
        <v>410040</v>
      </c>
      <c r="B1554" t="s">
        <v>206</v>
      </c>
      <c r="C1554">
        <v>4</v>
      </c>
      <c r="D1554" t="s">
        <v>169</v>
      </c>
      <c r="E1554">
        <v>900</v>
      </c>
      <c r="F1554" t="s">
        <v>176</v>
      </c>
      <c r="G1554">
        <v>13674</v>
      </c>
      <c r="H1554" t="s">
        <v>968</v>
      </c>
      <c r="I1554">
        <v>31</v>
      </c>
      <c r="J1554" t="s">
        <v>165</v>
      </c>
      <c r="K1554" s="21">
        <v>5800</v>
      </c>
      <c r="L1554" s="21">
        <v>0</v>
      </c>
      <c r="M1554" s="21">
        <v>0</v>
      </c>
      <c r="N1554" s="21">
        <v>0</v>
      </c>
      <c r="O1554" s="21">
        <v>0</v>
      </c>
      <c r="P1554" s="22" t="e">
        <f>VLOOKUP(Tabela1[[#This Row],[cdsubacao]],LDO!$B$2:$D$115,3,0)</f>
        <v>#N/A</v>
      </c>
      <c r="Q1554" s="22" t="str">
        <f>CONCATENATE(Tabela1[[#This Row],[cdunidadegestora]]," - ",Tabela1[[#This Row],[nmunidadegestora]])</f>
        <v>410040 - Agência de Desenvolvimento Regional de Chapecó</v>
      </c>
      <c r="R1554" s="22" t="str">
        <f>CONCATENATE(Tabela1[[#This Row],[cdfuncao]]," - ",Tabela1[[#This Row],[nmfuncao]])</f>
        <v>4 - Administração</v>
      </c>
      <c r="S1554" s="23" t="e">
        <f>VLOOKUP(Tabela1[[#This Row],[cdsubacao]],LDO!$B$2:$E$115,4,0)</f>
        <v>#N/A</v>
      </c>
      <c r="T1554" s="23" t="str">
        <f>CONCATENATE(Tabela1[[#This Row],[cdprograma]]," - ",Tabela1[[#This Row],[nmprograma]])</f>
        <v>900 - Gestão Administrativa - Poder Executivo</v>
      </c>
    </row>
    <row r="1555" spans="1:20" x14ac:dyDescent="0.25">
      <c r="A1555">
        <v>410011</v>
      </c>
      <c r="B1555" t="s">
        <v>257</v>
      </c>
      <c r="C1555">
        <v>23</v>
      </c>
      <c r="D1555" t="s">
        <v>258</v>
      </c>
      <c r="E1555">
        <v>640</v>
      </c>
      <c r="F1555" t="s">
        <v>259</v>
      </c>
      <c r="G1555">
        <v>14589</v>
      </c>
      <c r="H1555" t="s">
        <v>385</v>
      </c>
      <c r="I1555">
        <v>44</v>
      </c>
      <c r="J1555" t="s">
        <v>219</v>
      </c>
      <c r="K1555" s="21">
        <v>0</v>
      </c>
      <c r="L1555" s="21">
        <v>29366037.43</v>
      </c>
      <c r="M1555" s="21">
        <v>0</v>
      </c>
      <c r="N1555" s="21">
        <v>0</v>
      </c>
      <c r="O1555" s="21">
        <v>0</v>
      </c>
      <c r="P1555" s="22" t="e">
        <f>VLOOKUP(Tabela1[[#This Row],[cdsubacao]],LDO!$B$2:$D$115,3,0)</f>
        <v>#N/A</v>
      </c>
      <c r="Q1555" s="22" t="str">
        <f>CONCATENATE(Tabela1[[#This Row],[cdunidadegestora]]," - ",Tabela1[[#This Row],[nmunidadegestora]])</f>
        <v>410011 - Agência de Desenvolvimento do Turismo de Santa Catarina</v>
      </c>
      <c r="R1555" s="22" t="str">
        <f>CONCATENATE(Tabela1[[#This Row],[cdfuncao]]," - ",Tabela1[[#This Row],[nmfuncao]])</f>
        <v>23 - Comércio e Serviços</v>
      </c>
      <c r="S1555" s="23" t="e">
        <f>VLOOKUP(Tabela1[[#This Row],[cdsubacao]],LDO!$B$2:$E$115,4,0)</f>
        <v>#N/A</v>
      </c>
      <c r="T1555" s="23" t="str">
        <f>CONCATENATE(Tabela1[[#This Row],[cdprograma]]," - ",Tabela1[[#This Row],[nmprograma]])</f>
        <v>640 - Desenvolvimento do Turismo Catarinense</v>
      </c>
    </row>
    <row r="1556" spans="1:20" x14ac:dyDescent="0.25">
      <c r="A1556">
        <v>690001</v>
      </c>
      <c r="B1556" t="s">
        <v>1322</v>
      </c>
      <c r="C1556">
        <v>99</v>
      </c>
      <c r="D1556" t="s">
        <v>1322</v>
      </c>
      <c r="E1556">
        <v>999</v>
      </c>
      <c r="F1556" t="s">
        <v>1322</v>
      </c>
      <c r="G1556">
        <v>9999</v>
      </c>
      <c r="H1556" t="s">
        <v>1323</v>
      </c>
      <c r="I1556">
        <v>99</v>
      </c>
      <c r="J1556" t="s">
        <v>1322</v>
      </c>
      <c r="K1556" s="21">
        <v>1000000</v>
      </c>
      <c r="L1556" s="21">
        <v>1000000</v>
      </c>
      <c r="M1556" s="21">
        <v>0</v>
      </c>
      <c r="N1556" s="21">
        <v>0</v>
      </c>
      <c r="O1556" s="21">
        <v>0</v>
      </c>
      <c r="P1556" s="22" t="e">
        <f>VLOOKUP(Tabela1[[#This Row],[cdsubacao]],LDO!$B$2:$D$115,3,0)</f>
        <v>#N/A</v>
      </c>
      <c r="Q1556" s="22" t="str">
        <f>CONCATENATE(Tabela1[[#This Row],[cdunidadegestora]]," - ",Tabela1[[#This Row],[nmunidadegestora]])</f>
        <v>690001 - Reserva de Contingência</v>
      </c>
      <c r="R1556" s="22" t="str">
        <f>CONCATENATE(Tabela1[[#This Row],[cdfuncao]]," - ",Tabela1[[#This Row],[nmfuncao]])</f>
        <v>99 - Reserva de Contingência</v>
      </c>
      <c r="S1556" s="23" t="e">
        <f>VLOOKUP(Tabela1[[#This Row],[cdsubacao]],LDO!$B$2:$E$115,4,0)</f>
        <v>#N/A</v>
      </c>
      <c r="T1556" s="23" t="str">
        <f>CONCATENATE(Tabela1[[#This Row],[cdprograma]]," - ",Tabela1[[#This Row],[nmprograma]])</f>
        <v>999 - Reserva de Contingência</v>
      </c>
    </row>
    <row r="1557" spans="1:20" x14ac:dyDescent="0.25">
      <c r="A1557">
        <v>530023</v>
      </c>
      <c r="B1557" t="s">
        <v>198</v>
      </c>
      <c r="C1557">
        <v>26</v>
      </c>
      <c r="D1557" t="s">
        <v>179</v>
      </c>
      <c r="E1557">
        <v>115</v>
      </c>
      <c r="F1557" t="s">
        <v>275</v>
      </c>
      <c r="G1557">
        <v>4873</v>
      </c>
      <c r="H1557" t="s">
        <v>1152</v>
      </c>
      <c r="I1557">
        <v>44</v>
      </c>
      <c r="J1557" t="s">
        <v>219</v>
      </c>
      <c r="K1557" s="21">
        <v>150000</v>
      </c>
      <c r="L1557" s="21">
        <v>0</v>
      </c>
      <c r="M1557" s="21">
        <v>0</v>
      </c>
      <c r="N1557" s="21">
        <v>0</v>
      </c>
      <c r="O1557" s="21">
        <v>0</v>
      </c>
      <c r="P1557" s="22" t="e">
        <f>VLOOKUP(Tabela1[[#This Row],[cdsubacao]],LDO!$B$2:$D$115,3,0)</f>
        <v>#N/A</v>
      </c>
      <c r="Q1557" s="22" t="str">
        <f>CONCATENATE(Tabela1[[#This Row],[cdunidadegestora]]," - ",Tabela1[[#This Row],[nmunidadegestora]])</f>
        <v>530023 - Departamento de Transportes e Terminais</v>
      </c>
      <c r="R1557" s="22" t="str">
        <f>CONCATENATE(Tabela1[[#This Row],[cdfuncao]]," - ",Tabela1[[#This Row],[nmfuncao]])</f>
        <v>26 - Transporte</v>
      </c>
      <c r="S1557" s="23" t="e">
        <f>VLOOKUP(Tabela1[[#This Row],[cdsubacao]],LDO!$B$2:$E$115,4,0)</f>
        <v>#N/A</v>
      </c>
      <c r="T1557" s="23" t="str">
        <f>CONCATENATE(Tabela1[[#This Row],[cdprograma]]," - ",Tabela1[[#This Row],[nmprograma]])</f>
        <v>115 - Gestão do Sistema de Transporte Intermunicipal de Pessoas</v>
      </c>
    </row>
    <row r="1558" spans="1:20" x14ac:dyDescent="0.25">
      <c r="A1558">
        <v>410051</v>
      </c>
      <c r="B1558" t="s">
        <v>230</v>
      </c>
      <c r="C1558">
        <v>12</v>
      </c>
      <c r="D1558" t="s">
        <v>188</v>
      </c>
      <c r="E1558">
        <v>610</v>
      </c>
      <c r="F1558" t="s">
        <v>189</v>
      </c>
      <c r="G1558">
        <v>13625</v>
      </c>
      <c r="H1558" t="s">
        <v>1289</v>
      </c>
      <c r="I1558">
        <v>44</v>
      </c>
      <c r="J1558" t="s">
        <v>219</v>
      </c>
      <c r="K1558" s="21">
        <v>70770</v>
      </c>
      <c r="L1558" s="21">
        <v>0</v>
      </c>
      <c r="M1558" s="21">
        <v>0</v>
      </c>
      <c r="N1558" s="21">
        <v>0</v>
      </c>
      <c r="O1558" s="21">
        <v>0</v>
      </c>
      <c r="P1558" s="22" t="e">
        <f>VLOOKUP(Tabela1[[#This Row],[cdsubacao]],LDO!$B$2:$D$115,3,0)</f>
        <v>#N/A</v>
      </c>
      <c r="Q1558" s="22" t="str">
        <f>CONCATENATE(Tabela1[[#This Row],[cdunidadegestora]]," - ",Tabela1[[#This Row],[nmunidadegestora]])</f>
        <v>410051 - Agência de Desenvolvimento Regional de Blumenau</v>
      </c>
      <c r="R1558" s="22" t="str">
        <f>CONCATENATE(Tabela1[[#This Row],[cdfuncao]]," - ",Tabela1[[#This Row],[nmfuncao]])</f>
        <v>12 - Educação</v>
      </c>
      <c r="S1558" s="23" t="e">
        <f>VLOOKUP(Tabela1[[#This Row],[cdsubacao]],LDO!$B$2:$E$115,4,0)</f>
        <v>#N/A</v>
      </c>
      <c r="T1558" s="23" t="str">
        <f>CONCATENATE(Tabela1[[#This Row],[cdprograma]]," - ",Tabela1[[#This Row],[nmprograma]])</f>
        <v>610 - Educação Básica com Qualidade e Equidade</v>
      </c>
    </row>
    <row r="1559" spans="1:20" x14ac:dyDescent="0.25">
      <c r="A1559">
        <v>530001</v>
      </c>
      <c r="B1559" t="s">
        <v>178</v>
      </c>
      <c r="C1559">
        <v>26</v>
      </c>
      <c r="D1559" t="s">
        <v>179</v>
      </c>
      <c r="E1559">
        <v>115</v>
      </c>
      <c r="F1559" t="s">
        <v>275</v>
      </c>
      <c r="G1559">
        <v>14282</v>
      </c>
      <c r="H1559" t="s">
        <v>555</v>
      </c>
      <c r="I1559">
        <v>44</v>
      </c>
      <c r="J1559" t="s">
        <v>219</v>
      </c>
      <c r="K1559" s="21">
        <v>0</v>
      </c>
      <c r="L1559" s="21">
        <v>85000</v>
      </c>
      <c r="M1559" s="21">
        <v>0</v>
      </c>
      <c r="N1559" s="21">
        <v>0</v>
      </c>
      <c r="O1559" s="21">
        <v>0</v>
      </c>
      <c r="P1559" s="22" t="e">
        <f>VLOOKUP(Tabela1[[#This Row],[cdsubacao]],LDO!$B$2:$D$115,3,0)</f>
        <v>#N/A</v>
      </c>
      <c r="Q1559" s="22" t="str">
        <f>CONCATENATE(Tabela1[[#This Row],[cdunidadegestora]]," - ",Tabela1[[#This Row],[nmunidadegestora]])</f>
        <v>530001 - Secretaria de Estado da Infraestrutura e Mobilidade</v>
      </c>
      <c r="R1559" s="22" t="str">
        <f>CONCATENATE(Tabela1[[#This Row],[cdfuncao]]," - ",Tabela1[[#This Row],[nmfuncao]])</f>
        <v>26 - Transporte</v>
      </c>
      <c r="S1559" s="23" t="e">
        <f>VLOOKUP(Tabela1[[#This Row],[cdsubacao]],LDO!$B$2:$E$115,4,0)</f>
        <v>#N/A</v>
      </c>
      <c r="T1559" s="23" t="str">
        <f>CONCATENATE(Tabela1[[#This Row],[cdprograma]]," - ",Tabela1[[#This Row],[nmprograma]])</f>
        <v>115 - Gestão do Sistema de Transporte Intermunicipal de Pessoas</v>
      </c>
    </row>
    <row r="1560" spans="1:20" x14ac:dyDescent="0.25">
      <c r="A1560">
        <v>230021</v>
      </c>
      <c r="B1560" t="s">
        <v>333</v>
      </c>
      <c r="C1560">
        <v>12</v>
      </c>
      <c r="D1560" t="s">
        <v>188</v>
      </c>
      <c r="E1560">
        <v>850</v>
      </c>
      <c r="F1560" t="s">
        <v>163</v>
      </c>
      <c r="G1560">
        <v>4302</v>
      </c>
      <c r="H1560" t="s">
        <v>1324</v>
      </c>
      <c r="I1560">
        <v>33</v>
      </c>
      <c r="J1560" t="s">
        <v>160</v>
      </c>
      <c r="K1560" s="21">
        <v>30000</v>
      </c>
      <c r="L1560" s="21">
        <v>0</v>
      </c>
      <c r="M1560" s="21">
        <v>0</v>
      </c>
      <c r="N1560" s="21">
        <v>0</v>
      </c>
      <c r="O1560" s="21">
        <v>0</v>
      </c>
      <c r="P1560" s="22" t="e">
        <f>VLOOKUP(Tabela1[[#This Row],[cdsubacao]],LDO!$B$2:$D$115,3,0)</f>
        <v>#N/A</v>
      </c>
      <c r="Q1560" s="22" t="str">
        <f>CONCATENATE(Tabela1[[#This Row],[cdunidadegestora]]," - ",Tabela1[[#This Row],[nmunidadegestora]])</f>
        <v>230021 - Fundação Catarinense de Esporte</v>
      </c>
      <c r="R1560" s="22" t="str">
        <f>CONCATENATE(Tabela1[[#This Row],[cdfuncao]]," - ",Tabela1[[#This Row],[nmfuncao]])</f>
        <v>12 - Educação</v>
      </c>
      <c r="S1560" s="23" t="e">
        <f>VLOOKUP(Tabela1[[#This Row],[cdsubacao]],LDO!$B$2:$E$115,4,0)</f>
        <v>#N/A</v>
      </c>
      <c r="T156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61" spans="1:20" x14ac:dyDescent="0.25">
      <c r="A1561">
        <v>480091</v>
      </c>
      <c r="B1561" t="s">
        <v>157</v>
      </c>
      <c r="C1561">
        <v>4</v>
      </c>
      <c r="D1561" t="s">
        <v>169</v>
      </c>
      <c r="E1561">
        <v>900</v>
      </c>
      <c r="F1561" t="s">
        <v>176</v>
      </c>
      <c r="G1561">
        <v>11106</v>
      </c>
      <c r="H1561" t="s">
        <v>784</v>
      </c>
      <c r="I1561">
        <v>44</v>
      </c>
      <c r="J1561" t="s">
        <v>219</v>
      </c>
      <c r="K1561" s="21">
        <v>0</v>
      </c>
      <c r="L1561" s="21">
        <v>24308.87</v>
      </c>
      <c r="M1561" s="21">
        <v>0</v>
      </c>
      <c r="N1561" s="21">
        <v>0</v>
      </c>
      <c r="O1561" s="21">
        <v>0</v>
      </c>
      <c r="P1561" s="22" t="e">
        <f>VLOOKUP(Tabela1[[#This Row],[cdsubacao]],LDO!$B$2:$D$115,3,0)</f>
        <v>#N/A</v>
      </c>
      <c r="Q1561" s="22" t="str">
        <f>CONCATENATE(Tabela1[[#This Row],[cdunidadegestora]]," - ",Tabela1[[#This Row],[nmunidadegestora]])</f>
        <v>480091 - Fundo Estadual de Saúde</v>
      </c>
      <c r="R1561" s="22" t="str">
        <f>CONCATENATE(Tabela1[[#This Row],[cdfuncao]]," - ",Tabela1[[#This Row],[nmfuncao]])</f>
        <v>4 - Administração</v>
      </c>
      <c r="S1561" s="23" t="e">
        <f>VLOOKUP(Tabela1[[#This Row],[cdsubacao]],LDO!$B$2:$E$115,4,0)</f>
        <v>#N/A</v>
      </c>
      <c r="T1561" s="23" t="str">
        <f>CONCATENATE(Tabela1[[#This Row],[cdprograma]]," - ",Tabela1[[#This Row],[nmprograma]])</f>
        <v>900 - Gestão Administrativa - Poder Executivo</v>
      </c>
    </row>
    <row r="1562" spans="1:20" x14ac:dyDescent="0.25">
      <c r="A1562">
        <v>450001</v>
      </c>
      <c r="B1562" t="s">
        <v>318</v>
      </c>
      <c r="C1562">
        <v>12</v>
      </c>
      <c r="D1562" t="s">
        <v>188</v>
      </c>
      <c r="E1562">
        <v>623</v>
      </c>
      <c r="F1562" t="s">
        <v>1085</v>
      </c>
      <c r="G1562">
        <v>14073</v>
      </c>
      <c r="H1562" t="s">
        <v>1325</v>
      </c>
      <c r="I1562">
        <v>33</v>
      </c>
      <c r="J1562" t="s">
        <v>160</v>
      </c>
      <c r="K1562" s="21">
        <v>350000</v>
      </c>
      <c r="L1562" s="21">
        <v>350000</v>
      </c>
      <c r="M1562" s="21">
        <v>0</v>
      </c>
      <c r="N1562" s="21">
        <v>0</v>
      </c>
      <c r="O1562" s="21">
        <v>0</v>
      </c>
      <c r="P1562" s="22" t="e">
        <f>VLOOKUP(Tabela1[[#This Row],[cdsubacao]],LDO!$B$2:$D$115,3,0)</f>
        <v>#N/A</v>
      </c>
      <c r="Q1562" s="22" t="str">
        <f>CONCATENATE(Tabela1[[#This Row],[cdunidadegestora]]," - ",Tabela1[[#This Row],[nmunidadegestora]])</f>
        <v>450001 - Secretaria de Estado da Educação</v>
      </c>
      <c r="R1562" s="22" t="str">
        <f>CONCATENATE(Tabela1[[#This Row],[cdfuncao]]," - ",Tabela1[[#This Row],[nmfuncao]])</f>
        <v>12 - Educação</v>
      </c>
      <c r="S1562" s="23" t="e">
        <f>VLOOKUP(Tabela1[[#This Row],[cdsubacao]],LDO!$B$2:$E$115,4,0)</f>
        <v>#N/A</v>
      </c>
      <c r="T1562" s="23" t="str">
        <f>CONCATENATE(Tabela1[[#This Row],[cdprograma]]," - ",Tabela1[[#This Row],[nmprograma]])</f>
        <v>623 - 2016: Autonomia de gestão escolar - SED; 2017, 2018, 2019, 2020: Gestão Democrática da Educação</v>
      </c>
    </row>
    <row r="1563" spans="1:20" x14ac:dyDescent="0.25">
      <c r="A1563">
        <v>160091</v>
      </c>
      <c r="B1563" t="s">
        <v>442</v>
      </c>
      <c r="C1563">
        <v>6</v>
      </c>
      <c r="D1563" t="s">
        <v>182</v>
      </c>
      <c r="E1563">
        <v>705</v>
      </c>
      <c r="F1563" t="s">
        <v>486</v>
      </c>
      <c r="G1563">
        <v>14076</v>
      </c>
      <c r="H1563" t="s">
        <v>965</v>
      </c>
      <c r="I1563">
        <v>44</v>
      </c>
      <c r="J1563" t="s">
        <v>219</v>
      </c>
      <c r="K1563" s="21">
        <v>0</v>
      </c>
      <c r="L1563" s="21">
        <v>323620</v>
      </c>
      <c r="M1563" s="21">
        <v>323620</v>
      </c>
      <c r="N1563" s="21">
        <v>0</v>
      </c>
      <c r="O1563" s="21">
        <v>0</v>
      </c>
      <c r="P1563" s="22" t="e">
        <f>VLOOKUP(Tabela1[[#This Row],[cdsubacao]],LDO!$B$2:$D$115,3,0)</f>
        <v>#N/A</v>
      </c>
      <c r="Q1563" s="22" t="str">
        <f>CONCATENATE(Tabela1[[#This Row],[cdunidadegestora]]," - ",Tabela1[[#This Row],[nmunidadegestora]])</f>
        <v>160091 - Fundo para Melhoria da Segurança Pública</v>
      </c>
      <c r="R1563" s="22" t="str">
        <f>CONCATENATE(Tabela1[[#This Row],[cdfuncao]]," - ",Tabela1[[#This Row],[nmfuncao]])</f>
        <v>6 - Segurança Pública</v>
      </c>
      <c r="S1563" s="23" t="e">
        <f>VLOOKUP(Tabela1[[#This Row],[cdsubacao]],LDO!$B$2:$E$115,4,0)</f>
        <v>#N/A</v>
      </c>
      <c r="T1563" s="23" t="str">
        <f>CONCATENATE(Tabela1[[#This Row],[cdprograma]]," - ",Tabela1[[#This Row],[nmprograma]])</f>
        <v>705 - Segurança Cidadã</v>
      </c>
    </row>
    <row r="1564" spans="1:20" x14ac:dyDescent="0.25">
      <c r="A1564">
        <v>530001</v>
      </c>
      <c r="B1564" t="s">
        <v>178</v>
      </c>
      <c r="C1564">
        <v>26</v>
      </c>
      <c r="D1564" t="s">
        <v>179</v>
      </c>
      <c r="E1564">
        <v>145</v>
      </c>
      <c r="F1564" t="s">
        <v>381</v>
      </c>
      <c r="G1564">
        <v>14510</v>
      </c>
      <c r="H1564" t="s">
        <v>1326</v>
      </c>
      <c r="I1564">
        <v>44</v>
      </c>
      <c r="J1564" t="s">
        <v>219</v>
      </c>
      <c r="K1564" s="21">
        <v>0</v>
      </c>
      <c r="L1564" s="21">
        <v>100000</v>
      </c>
      <c r="M1564" s="21">
        <v>0</v>
      </c>
      <c r="N1564" s="21">
        <v>0</v>
      </c>
      <c r="O1564" s="21">
        <v>0</v>
      </c>
      <c r="P1564" s="22" t="e">
        <f>VLOOKUP(Tabela1[[#This Row],[cdsubacao]],LDO!$B$2:$D$115,3,0)</f>
        <v>#N/A</v>
      </c>
      <c r="Q1564" s="22" t="str">
        <f>CONCATENATE(Tabela1[[#This Row],[cdunidadegestora]]," - ",Tabela1[[#This Row],[nmunidadegestora]])</f>
        <v>530001 - Secretaria de Estado da Infraestrutura e Mobilidade</v>
      </c>
      <c r="R1564" s="22" t="str">
        <f>CONCATENATE(Tabela1[[#This Row],[cdfuncao]]," - ",Tabela1[[#This Row],[nmfuncao]])</f>
        <v>26 - Transporte</v>
      </c>
      <c r="S1564" s="23" t="e">
        <f>VLOOKUP(Tabela1[[#This Row],[cdsubacao]],LDO!$B$2:$E$115,4,0)</f>
        <v>#N/A</v>
      </c>
      <c r="T1564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565" spans="1:20" x14ac:dyDescent="0.25">
      <c r="A1565">
        <v>480091</v>
      </c>
      <c r="B1565" t="s">
        <v>157</v>
      </c>
      <c r="C1565">
        <v>10</v>
      </c>
      <c r="D1565" t="s">
        <v>158</v>
      </c>
      <c r="E1565">
        <v>430</v>
      </c>
      <c r="F1565" t="s">
        <v>159</v>
      </c>
      <c r="G1565">
        <v>11324</v>
      </c>
      <c r="H1565" t="s">
        <v>0</v>
      </c>
      <c r="I1565">
        <v>33</v>
      </c>
      <c r="J1565" t="s">
        <v>160</v>
      </c>
      <c r="K1565" s="21">
        <v>25000000</v>
      </c>
      <c r="L1565" s="21">
        <v>27958225.32</v>
      </c>
      <c r="M1565" s="21">
        <v>11432560.77</v>
      </c>
      <c r="N1565" s="21">
        <v>11432560.77</v>
      </c>
      <c r="O1565" s="21">
        <v>11432560.77</v>
      </c>
      <c r="P1565" s="22" t="str">
        <f>VLOOKUP(Tabela1[[#This Row],[cdsubacao]],LDO!$B$2:$D$115,3,0)</f>
        <v>LDO</v>
      </c>
      <c r="Q1565" s="22" t="str">
        <f>CONCATENATE(Tabela1[[#This Row],[cdunidadegestora]]," - ",Tabela1[[#This Row],[nmunidadegestora]])</f>
        <v>480091 - Fundo Estadual de Saúde</v>
      </c>
      <c r="R1565" s="22" t="str">
        <f>CONCATENATE(Tabela1[[#This Row],[cdfuncao]]," - ",Tabela1[[#This Row],[nmfuncao]])</f>
        <v>10 - Saúde</v>
      </c>
      <c r="S1565" s="23" t="str">
        <f>VLOOKUP(Tabela1[[#This Row],[cdsubacao]],LDO!$B$2:$E$115,4,0)</f>
        <v>11324 - Realização de cirurgias eletivas ambulatoriais e hospitalares</v>
      </c>
      <c r="T1565" s="23" t="str">
        <f>CONCATENATE(Tabela1[[#This Row],[cdprograma]]," - ",Tabela1[[#This Row],[nmprograma]])</f>
        <v>430 - Atenção de Média e Alta Complexidade Ambulatorial e Hospitalar</v>
      </c>
    </row>
    <row r="1566" spans="1:20" x14ac:dyDescent="0.25">
      <c r="A1566">
        <v>450022</v>
      </c>
      <c r="B1566" t="s">
        <v>358</v>
      </c>
      <c r="C1566">
        <v>12</v>
      </c>
      <c r="D1566" t="s">
        <v>188</v>
      </c>
      <c r="E1566">
        <v>230</v>
      </c>
      <c r="F1566" t="s">
        <v>568</v>
      </c>
      <c r="G1566">
        <v>12759</v>
      </c>
      <c r="H1566" t="s">
        <v>770</v>
      </c>
      <c r="I1566">
        <v>33</v>
      </c>
      <c r="J1566" t="s">
        <v>160</v>
      </c>
      <c r="K1566" s="21">
        <v>4252191</v>
      </c>
      <c r="L1566" s="21">
        <v>10448388.07</v>
      </c>
      <c r="M1566" s="21">
        <v>1644967.94</v>
      </c>
      <c r="N1566" s="21">
        <v>1487812.55</v>
      </c>
      <c r="O1566" s="21">
        <v>1487812.55</v>
      </c>
      <c r="P1566" s="22" t="e">
        <f>VLOOKUP(Tabela1[[#This Row],[cdsubacao]],LDO!$B$2:$D$115,3,0)</f>
        <v>#N/A</v>
      </c>
      <c r="Q1566" s="22" t="str">
        <f>CONCATENATE(Tabela1[[#This Row],[cdunidadegestora]]," - ",Tabela1[[#This Row],[nmunidadegestora]])</f>
        <v>450022 - Fundação Universidade do Estado de Santa Catarina</v>
      </c>
      <c r="R1566" s="22" t="str">
        <f>CONCATENATE(Tabela1[[#This Row],[cdfuncao]]," - ",Tabela1[[#This Row],[nmfuncao]])</f>
        <v>12 - Educação</v>
      </c>
      <c r="S1566" s="23" t="e">
        <f>VLOOKUP(Tabela1[[#This Row],[cdsubacao]],LDO!$B$2:$E$115,4,0)</f>
        <v>#N/A</v>
      </c>
      <c r="T1566" s="23" t="str">
        <f>CONCATENATE(Tabela1[[#This Row],[cdprograma]]," - ",Tabela1[[#This Row],[nmprograma]])</f>
        <v>230 - CTI - Fomento à Ciência, Tecnologia e Inovação</v>
      </c>
    </row>
    <row r="1567" spans="1:20" x14ac:dyDescent="0.25">
      <c r="A1567">
        <v>450022</v>
      </c>
      <c r="B1567" t="s">
        <v>358</v>
      </c>
      <c r="C1567">
        <v>12</v>
      </c>
      <c r="D1567" t="s">
        <v>188</v>
      </c>
      <c r="E1567">
        <v>900</v>
      </c>
      <c r="F1567" t="s">
        <v>176</v>
      </c>
      <c r="G1567">
        <v>4975</v>
      </c>
      <c r="H1567" t="s">
        <v>361</v>
      </c>
      <c r="I1567">
        <v>33</v>
      </c>
      <c r="J1567" t="s">
        <v>160</v>
      </c>
      <c r="K1567" s="21">
        <v>805585</v>
      </c>
      <c r="L1567" s="21">
        <v>2651159.0299999998</v>
      </c>
      <c r="M1567" s="21">
        <v>2626711.4900000002</v>
      </c>
      <c r="N1567" s="21">
        <v>2346585.7000000002</v>
      </c>
      <c r="O1567" s="21">
        <v>2346585.7000000002</v>
      </c>
      <c r="P1567" s="22" t="e">
        <f>VLOOKUP(Tabela1[[#This Row],[cdsubacao]],LDO!$B$2:$D$115,3,0)</f>
        <v>#N/A</v>
      </c>
      <c r="Q1567" s="22" t="str">
        <f>CONCATENATE(Tabela1[[#This Row],[cdunidadegestora]]," - ",Tabela1[[#This Row],[nmunidadegestora]])</f>
        <v>450022 - Fundação Universidade do Estado de Santa Catarina</v>
      </c>
      <c r="R1567" s="22" t="str">
        <f>CONCATENATE(Tabela1[[#This Row],[cdfuncao]]," - ",Tabela1[[#This Row],[nmfuncao]])</f>
        <v>12 - Educação</v>
      </c>
      <c r="S1567" s="23" t="e">
        <f>VLOOKUP(Tabela1[[#This Row],[cdsubacao]],LDO!$B$2:$E$115,4,0)</f>
        <v>#N/A</v>
      </c>
      <c r="T1567" s="23" t="str">
        <f>CONCATENATE(Tabela1[[#This Row],[cdprograma]]," - ",Tabela1[[#This Row],[nmprograma]])</f>
        <v>900 - Gestão Administrativa - Poder Executivo</v>
      </c>
    </row>
    <row r="1568" spans="1:20" x14ac:dyDescent="0.25">
      <c r="A1568">
        <v>160097</v>
      </c>
      <c r="B1568" t="s">
        <v>181</v>
      </c>
      <c r="C1568">
        <v>6</v>
      </c>
      <c r="D1568" t="s">
        <v>182</v>
      </c>
      <c r="E1568">
        <v>706</v>
      </c>
      <c r="F1568" t="s">
        <v>183</v>
      </c>
      <c r="G1568">
        <v>11816</v>
      </c>
      <c r="H1568" t="s">
        <v>748</v>
      </c>
      <c r="I1568">
        <v>44</v>
      </c>
      <c r="J1568" t="s">
        <v>219</v>
      </c>
      <c r="K1568" s="21">
        <v>2418985</v>
      </c>
      <c r="L1568" s="21">
        <v>8160367.4000000004</v>
      </c>
      <c r="M1568" s="21">
        <v>3549472.05</v>
      </c>
      <c r="N1568" s="21">
        <v>1715778</v>
      </c>
      <c r="O1568" s="21">
        <v>1670719.94</v>
      </c>
      <c r="P1568" s="22" t="e">
        <f>VLOOKUP(Tabela1[[#This Row],[cdsubacao]],LDO!$B$2:$D$115,3,0)</f>
        <v>#N/A</v>
      </c>
      <c r="Q1568" s="22" t="str">
        <f>CONCATENATE(Tabela1[[#This Row],[cdunidadegestora]]," - ",Tabela1[[#This Row],[nmunidadegestora]])</f>
        <v>160097 - Fundo de Melhoria da Polícia Militar</v>
      </c>
      <c r="R1568" s="22" t="str">
        <f>CONCATENATE(Tabela1[[#This Row],[cdfuncao]]," - ",Tabela1[[#This Row],[nmfuncao]])</f>
        <v>6 - Segurança Pública</v>
      </c>
      <c r="S1568" s="23" t="e">
        <f>VLOOKUP(Tabela1[[#This Row],[cdsubacao]],LDO!$B$2:$E$115,4,0)</f>
        <v>#N/A</v>
      </c>
      <c r="T1568" s="23" t="str">
        <f>CONCATENATE(Tabela1[[#This Row],[cdprograma]]," - ",Tabela1[[#This Row],[nmprograma]])</f>
        <v>706 - De Olho no Crime</v>
      </c>
    </row>
    <row r="1569" spans="1:20" x14ac:dyDescent="0.25">
      <c r="A1569">
        <v>410059</v>
      </c>
      <c r="B1569" t="s">
        <v>408</v>
      </c>
      <c r="C1569">
        <v>12</v>
      </c>
      <c r="D1569" t="s">
        <v>188</v>
      </c>
      <c r="E1569">
        <v>610</v>
      </c>
      <c r="F1569" t="s">
        <v>189</v>
      </c>
      <c r="G1569">
        <v>13959</v>
      </c>
      <c r="H1569" t="s">
        <v>623</v>
      </c>
      <c r="I1569">
        <v>33</v>
      </c>
      <c r="J1569" t="s">
        <v>160</v>
      </c>
      <c r="K1569" s="21">
        <v>2277378</v>
      </c>
      <c r="L1569" s="21">
        <v>804425.58</v>
      </c>
      <c r="M1569" s="21">
        <v>804425.58</v>
      </c>
      <c r="N1569" s="21">
        <v>804425.58</v>
      </c>
      <c r="O1569" s="21">
        <v>804425.58</v>
      </c>
      <c r="P1569" s="22" t="e">
        <f>VLOOKUP(Tabela1[[#This Row],[cdsubacao]],LDO!$B$2:$D$115,3,0)</f>
        <v>#N/A</v>
      </c>
      <c r="Q1569" s="22" t="str">
        <f>CONCATENATE(Tabela1[[#This Row],[cdunidadegestora]]," - ",Tabela1[[#This Row],[nmunidadegestora]])</f>
        <v>410059 - Agência de Desenvolvimento Regional de Jaraguá do Sul</v>
      </c>
      <c r="R1569" s="22" t="str">
        <f>CONCATENATE(Tabela1[[#This Row],[cdfuncao]]," - ",Tabela1[[#This Row],[nmfuncao]])</f>
        <v>12 - Educação</v>
      </c>
      <c r="S1569" s="23" t="e">
        <f>VLOOKUP(Tabela1[[#This Row],[cdsubacao]],LDO!$B$2:$E$115,4,0)</f>
        <v>#N/A</v>
      </c>
      <c r="T1569" s="23" t="str">
        <f>CONCATENATE(Tabela1[[#This Row],[cdprograma]]," - ",Tabela1[[#This Row],[nmprograma]])</f>
        <v>610 - Educação Básica com Qualidade e Equidade</v>
      </c>
    </row>
    <row r="1570" spans="1:20" x14ac:dyDescent="0.25">
      <c r="A1570">
        <v>530025</v>
      </c>
      <c r="B1570" t="s">
        <v>238</v>
      </c>
      <c r="C1570">
        <v>26</v>
      </c>
      <c r="D1570" t="s">
        <v>179</v>
      </c>
      <c r="E1570">
        <v>100</v>
      </c>
      <c r="F1570" t="s">
        <v>1428</v>
      </c>
      <c r="G1570">
        <v>12440</v>
      </c>
      <c r="H1570" t="s">
        <v>639</v>
      </c>
      <c r="I1570">
        <v>44</v>
      </c>
      <c r="J1570" t="s">
        <v>219</v>
      </c>
      <c r="K1570" s="21">
        <v>15000000</v>
      </c>
      <c r="L1570" s="21">
        <v>7461223.3700000001</v>
      </c>
      <c r="M1570" s="21">
        <v>7461223.3700000001</v>
      </c>
      <c r="N1570" s="21">
        <v>7461223.3700000001</v>
      </c>
      <c r="O1570" s="21">
        <v>7461223.3700000001</v>
      </c>
      <c r="P1570" s="22" t="str">
        <f>VLOOKUP(Tabela1[[#This Row],[cdsubacao]],LDO!$B$2:$D$115,3,0)</f>
        <v>LDO</v>
      </c>
      <c r="Q1570" s="22" t="str">
        <f>CONCATENATE(Tabela1[[#This Row],[cdunidadegestora]]," - ",Tabela1[[#This Row],[nmunidadegestora]])</f>
        <v>530025 - Departamento Estadual de Infraestrutura</v>
      </c>
      <c r="R1570" s="22" t="str">
        <f>CONCATENATE(Tabela1[[#This Row],[cdfuncao]]," - ",Tabela1[[#This Row],[nmfuncao]])</f>
        <v>26 - Transporte</v>
      </c>
      <c r="S1570" s="23" t="str">
        <f>VLOOKUP(Tabela1[[#This Row],[cdsubacao]],LDO!$B$2:$E$115,4,0)</f>
        <v>12440 - Reabilitação/Aumento de Capacidade da SC-412, trecho BR-101 – Ilhota – Gaspar e Contorno de Ilhota</v>
      </c>
      <c r="T1570" s="23" t="str">
        <f>CONCATENATE(Tabela1[[#This Row],[cdprograma]]," - ",Tabela1[[#This Row],[nmprograma]])</f>
        <v>100 - Caminhos do Desenvolvimento</v>
      </c>
    </row>
    <row r="1571" spans="1:20" x14ac:dyDescent="0.25">
      <c r="A1571">
        <v>540091</v>
      </c>
      <c r="B1571" t="s">
        <v>325</v>
      </c>
      <c r="C1571">
        <v>14</v>
      </c>
      <c r="D1571" t="s">
        <v>216</v>
      </c>
      <c r="E1571">
        <v>760</v>
      </c>
      <c r="F1571" t="s">
        <v>217</v>
      </c>
      <c r="G1571">
        <v>10904</v>
      </c>
      <c r="H1571" t="s">
        <v>326</v>
      </c>
      <c r="I1571">
        <v>33</v>
      </c>
      <c r="J1571" t="s">
        <v>160</v>
      </c>
      <c r="K1571" s="21">
        <v>5000000</v>
      </c>
      <c r="L1571" s="21">
        <v>4990033</v>
      </c>
      <c r="M1571" s="21">
        <v>2280255.21</v>
      </c>
      <c r="N1571" s="21">
        <v>1826861.28</v>
      </c>
      <c r="O1571" s="21">
        <v>1826861.28</v>
      </c>
      <c r="P1571" s="22" t="e">
        <f>VLOOKUP(Tabela1[[#This Row],[cdsubacao]],LDO!$B$2:$D$115,3,0)</f>
        <v>#N/A</v>
      </c>
      <c r="Q1571" s="22" t="str">
        <f>CONCATENATE(Tabela1[[#This Row],[cdunidadegestora]]," - ",Tabela1[[#This Row],[nmunidadegestora]])</f>
        <v>540091 - Fundo Rotativo da Penitenciária  Industrial de Joinville</v>
      </c>
      <c r="R1571" s="22" t="str">
        <f>CONCATENATE(Tabela1[[#This Row],[cdfuncao]]," - ",Tabela1[[#This Row],[nmfuncao]])</f>
        <v>14 - Direitos da Cidadania</v>
      </c>
      <c r="S1571" s="23" t="e">
        <f>VLOOKUP(Tabela1[[#This Row],[cdsubacao]],LDO!$B$2:$E$115,4,0)</f>
        <v>#N/A</v>
      </c>
      <c r="T1571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572" spans="1:20" x14ac:dyDescent="0.25">
      <c r="A1572">
        <v>160084</v>
      </c>
      <c r="B1572" t="s">
        <v>370</v>
      </c>
      <c r="C1572">
        <v>6</v>
      </c>
      <c r="D1572" t="s">
        <v>182</v>
      </c>
      <c r="E1572">
        <v>706</v>
      </c>
      <c r="F1572" t="s">
        <v>183</v>
      </c>
      <c r="G1572">
        <v>6750</v>
      </c>
      <c r="H1572" t="s">
        <v>371</v>
      </c>
      <c r="I1572">
        <v>33</v>
      </c>
      <c r="J1572" t="s">
        <v>160</v>
      </c>
      <c r="K1572" s="21">
        <v>29788326</v>
      </c>
      <c r="L1572" s="21">
        <v>66255405.030000001</v>
      </c>
      <c r="M1572" s="21">
        <v>65804518.840000004</v>
      </c>
      <c r="N1572" s="21">
        <v>65804518.840000004</v>
      </c>
      <c r="O1572" s="21">
        <v>64638011.310000002</v>
      </c>
      <c r="P1572" s="22" t="e">
        <f>VLOOKUP(Tabela1[[#This Row],[cdsubacao]],LDO!$B$2:$D$115,3,0)</f>
        <v>#N/A</v>
      </c>
      <c r="Q1572" s="22" t="str">
        <f>CONCATENATE(Tabela1[[#This Row],[cdunidadegestora]]," - ",Tabela1[[#This Row],[nmunidadegestora]])</f>
        <v>160084 - Fundo de Melhoria da Polícia Civil</v>
      </c>
      <c r="R1572" s="22" t="str">
        <f>CONCATENATE(Tabela1[[#This Row],[cdfuncao]]," - ",Tabela1[[#This Row],[nmfuncao]])</f>
        <v>6 - Segurança Pública</v>
      </c>
      <c r="S1572" s="23" t="e">
        <f>VLOOKUP(Tabela1[[#This Row],[cdsubacao]],LDO!$B$2:$E$115,4,0)</f>
        <v>#N/A</v>
      </c>
      <c r="T1572" s="23" t="str">
        <f>CONCATENATE(Tabela1[[#This Row],[cdprograma]]," - ",Tabela1[[#This Row],[nmprograma]])</f>
        <v>706 - De Olho no Crime</v>
      </c>
    </row>
    <row r="1573" spans="1:20" x14ac:dyDescent="0.25">
      <c r="A1573">
        <v>270024</v>
      </c>
      <c r="B1573" t="s">
        <v>372</v>
      </c>
      <c r="C1573">
        <v>19</v>
      </c>
      <c r="D1573" t="s">
        <v>373</v>
      </c>
      <c r="E1573">
        <v>850</v>
      </c>
      <c r="F1573" t="s">
        <v>163</v>
      </c>
      <c r="G1573">
        <v>860</v>
      </c>
      <c r="H1573" t="s">
        <v>1327</v>
      </c>
      <c r="I1573">
        <v>33</v>
      </c>
      <c r="J1573" t="s">
        <v>160</v>
      </c>
      <c r="K1573" s="21">
        <v>108570</v>
      </c>
      <c r="L1573" s="21">
        <v>67536.94</v>
      </c>
      <c r="M1573" s="21">
        <v>67536.94</v>
      </c>
      <c r="N1573" s="21">
        <v>67536.94</v>
      </c>
      <c r="O1573" s="21">
        <v>65901.990000000005</v>
      </c>
      <c r="P1573" s="22" t="e">
        <f>VLOOKUP(Tabela1[[#This Row],[cdsubacao]],LDO!$B$2:$D$115,3,0)</f>
        <v>#N/A</v>
      </c>
      <c r="Q1573" s="22" t="str">
        <f>CONCATENATE(Tabela1[[#This Row],[cdunidadegestora]]," - ",Tabela1[[#This Row],[nmunidadegestora]])</f>
        <v>270024 - Fundação de Amparo à Pesquisa e Inovação do Estado de Santa Catarina</v>
      </c>
      <c r="R1573" s="22" t="str">
        <f>CONCATENATE(Tabela1[[#This Row],[cdfuncao]]," - ",Tabela1[[#This Row],[nmfuncao]])</f>
        <v>19 - Ciência e Tecnologia</v>
      </c>
      <c r="S1573" s="23" t="e">
        <f>VLOOKUP(Tabela1[[#This Row],[cdsubacao]],LDO!$B$2:$E$115,4,0)</f>
        <v>#N/A</v>
      </c>
      <c r="T157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74" spans="1:20" x14ac:dyDescent="0.25">
      <c r="A1574">
        <v>410043</v>
      </c>
      <c r="B1574" t="s">
        <v>185</v>
      </c>
      <c r="C1574">
        <v>12</v>
      </c>
      <c r="D1574" t="s">
        <v>188</v>
      </c>
      <c r="E1574">
        <v>610</v>
      </c>
      <c r="F1574" t="s">
        <v>189</v>
      </c>
      <c r="G1574">
        <v>13743</v>
      </c>
      <c r="H1574" t="s">
        <v>1113</v>
      </c>
      <c r="I1574">
        <v>33</v>
      </c>
      <c r="J1574" t="s">
        <v>160</v>
      </c>
      <c r="K1574" s="21">
        <v>641978</v>
      </c>
      <c r="L1574" s="21">
        <v>59511.33</v>
      </c>
      <c r="M1574" s="21">
        <v>59511.33</v>
      </c>
      <c r="N1574" s="21">
        <v>59511.33</v>
      </c>
      <c r="O1574" s="21">
        <v>59511.33</v>
      </c>
      <c r="P1574" s="22" t="e">
        <f>VLOOKUP(Tabela1[[#This Row],[cdsubacao]],LDO!$B$2:$D$115,3,0)</f>
        <v>#N/A</v>
      </c>
      <c r="Q1574" s="22" t="str">
        <f>CONCATENATE(Tabela1[[#This Row],[cdunidadegestora]]," - ",Tabela1[[#This Row],[nmunidadegestora]])</f>
        <v>410043 - Agência de Desenvolvimento Regional de Joaçaba</v>
      </c>
      <c r="R1574" s="22" t="str">
        <f>CONCATENATE(Tabela1[[#This Row],[cdfuncao]]," - ",Tabela1[[#This Row],[nmfuncao]])</f>
        <v>12 - Educação</v>
      </c>
      <c r="S1574" s="23" t="e">
        <f>VLOOKUP(Tabela1[[#This Row],[cdsubacao]],LDO!$B$2:$E$115,4,0)</f>
        <v>#N/A</v>
      </c>
      <c r="T1574" s="23" t="str">
        <f>CONCATENATE(Tabela1[[#This Row],[cdprograma]]," - ",Tabela1[[#This Row],[nmprograma]])</f>
        <v>610 - Educação Básica com Qualidade e Equidade</v>
      </c>
    </row>
    <row r="1575" spans="1:20" x14ac:dyDescent="0.25">
      <c r="A1575">
        <v>230021</v>
      </c>
      <c r="B1575" t="s">
        <v>333</v>
      </c>
      <c r="C1575">
        <v>27</v>
      </c>
      <c r="D1575" t="s">
        <v>345</v>
      </c>
      <c r="E1575">
        <v>650</v>
      </c>
      <c r="F1575" t="s">
        <v>422</v>
      </c>
      <c r="G1575">
        <v>11142</v>
      </c>
      <c r="H1575" t="s">
        <v>1124</v>
      </c>
      <c r="I1575">
        <v>44</v>
      </c>
      <c r="J1575" t="s">
        <v>219</v>
      </c>
      <c r="K1575" s="21">
        <v>0</v>
      </c>
      <c r="L1575" s="21">
        <v>1716100</v>
      </c>
      <c r="M1575" s="21">
        <v>1716100</v>
      </c>
      <c r="N1575" s="21">
        <v>1716100</v>
      </c>
      <c r="O1575" s="21">
        <v>1716100</v>
      </c>
      <c r="P1575" s="22" t="e">
        <f>VLOOKUP(Tabela1[[#This Row],[cdsubacao]],LDO!$B$2:$D$115,3,0)</f>
        <v>#N/A</v>
      </c>
      <c r="Q1575" s="22" t="str">
        <f>CONCATENATE(Tabela1[[#This Row],[cdunidadegestora]]," - ",Tabela1[[#This Row],[nmunidadegestora]])</f>
        <v>230021 - Fundação Catarinense de Esporte</v>
      </c>
      <c r="R1575" s="22" t="str">
        <f>CONCATENATE(Tabela1[[#This Row],[cdfuncao]]," - ",Tabela1[[#This Row],[nmfuncao]])</f>
        <v>27 - Desporto e Lazer</v>
      </c>
      <c r="S1575" s="23" t="e">
        <f>VLOOKUP(Tabela1[[#This Row],[cdsubacao]],LDO!$B$2:$E$115,4,0)</f>
        <v>#N/A</v>
      </c>
      <c r="T1575" s="23" t="str">
        <f>CONCATENATE(Tabela1[[#This Row],[cdprograma]]," - ",Tabela1[[#This Row],[nmprograma]])</f>
        <v>650 - Desenvolvimento e Fortalecimento do Esporte e do Lazer</v>
      </c>
    </row>
    <row r="1576" spans="1:20" x14ac:dyDescent="0.25">
      <c r="A1576">
        <v>410011</v>
      </c>
      <c r="B1576" t="s">
        <v>257</v>
      </c>
      <c r="C1576">
        <v>23</v>
      </c>
      <c r="D1576" t="s">
        <v>258</v>
      </c>
      <c r="E1576">
        <v>900</v>
      </c>
      <c r="F1576" t="s">
        <v>176</v>
      </c>
      <c r="G1576">
        <v>4600</v>
      </c>
      <c r="H1576" t="s">
        <v>475</v>
      </c>
      <c r="I1576">
        <v>33</v>
      </c>
      <c r="J1576" t="s">
        <v>160</v>
      </c>
      <c r="K1576" s="21">
        <v>0</v>
      </c>
      <c r="L1576" s="21">
        <v>261819.96</v>
      </c>
      <c r="M1576" s="21">
        <v>261819.96</v>
      </c>
      <c r="N1576" s="21">
        <v>261819.96</v>
      </c>
      <c r="O1576" s="21">
        <v>261819.96</v>
      </c>
      <c r="P1576" s="22" t="e">
        <f>VLOOKUP(Tabela1[[#This Row],[cdsubacao]],LDO!$B$2:$D$115,3,0)</f>
        <v>#N/A</v>
      </c>
      <c r="Q1576" s="22" t="str">
        <f>CONCATENATE(Tabela1[[#This Row],[cdunidadegestora]]," - ",Tabela1[[#This Row],[nmunidadegestora]])</f>
        <v>410011 - Agência de Desenvolvimento do Turismo de Santa Catarina</v>
      </c>
      <c r="R1576" s="22" t="str">
        <f>CONCATENATE(Tabela1[[#This Row],[cdfuncao]]," - ",Tabela1[[#This Row],[nmfuncao]])</f>
        <v>23 - Comércio e Serviços</v>
      </c>
      <c r="S1576" s="23" t="e">
        <f>VLOOKUP(Tabela1[[#This Row],[cdsubacao]],LDO!$B$2:$E$115,4,0)</f>
        <v>#N/A</v>
      </c>
      <c r="T1576" s="23" t="str">
        <f>CONCATENATE(Tabela1[[#This Row],[cdprograma]]," - ",Tabela1[[#This Row],[nmprograma]])</f>
        <v>900 - Gestão Administrativa - Poder Executivo</v>
      </c>
    </row>
    <row r="1577" spans="1:20" x14ac:dyDescent="0.25">
      <c r="A1577">
        <v>410043</v>
      </c>
      <c r="B1577" t="s">
        <v>185</v>
      </c>
      <c r="C1577">
        <v>12</v>
      </c>
      <c r="D1577" t="s">
        <v>188</v>
      </c>
      <c r="E1577">
        <v>610</v>
      </c>
      <c r="F1577" t="s">
        <v>189</v>
      </c>
      <c r="G1577">
        <v>13744</v>
      </c>
      <c r="H1577" t="s">
        <v>538</v>
      </c>
      <c r="I1577">
        <v>33</v>
      </c>
      <c r="J1577" t="s">
        <v>160</v>
      </c>
      <c r="K1577" s="21">
        <v>1594701</v>
      </c>
      <c r="L1577" s="21">
        <v>295920.03999999998</v>
      </c>
      <c r="M1577" s="21">
        <v>295920.03999999998</v>
      </c>
      <c r="N1577" s="21">
        <v>295920.03999999998</v>
      </c>
      <c r="O1577" s="21">
        <v>295920.03999999998</v>
      </c>
      <c r="P1577" s="22" t="e">
        <f>VLOOKUP(Tabela1[[#This Row],[cdsubacao]],LDO!$B$2:$D$115,3,0)</f>
        <v>#N/A</v>
      </c>
      <c r="Q1577" s="22" t="str">
        <f>CONCATENATE(Tabela1[[#This Row],[cdunidadegestora]]," - ",Tabela1[[#This Row],[nmunidadegestora]])</f>
        <v>410043 - Agência de Desenvolvimento Regional de Joaçaba</v>
      </c>
      <c r="R1577" s="22" t="str">
        <f>CONCATENATE(Tabela1[[#This Row],[cdfuncao]]," - ",Tabela1[[#This Row],[nmfuncao]])</f>
        <v>12 - Educação</v>
      </c>
      <c r="S1577" s="23" t="e">
        <f>VLOOKUP(Tabela1[[#This Row],[cdsubacao]],LDO!$B$2:$E$115,4,0)</f>
        <v>#N/A</v>
      </c>
      <c r="T1577" s="23" t="str">
        <f>CONCATENATE(Tabela1[[#This Row],[cdprograma]]," - ",Tabela1[[#This Row],[nmprograma]])</f>
        <v>610 - Educação Básica com Qualidade e Equidade</v>
      </c>
    </row>
    <row r="1578" spans="1:20" x14ac:dyDescent="0.25">
      <c r="A1578">
        <v>470076</v>
      </c>
      <c r="B1578" t="s">
        <v>240</v>
      </c>
      <c r="C1578">
        <v>9</v>
      </c>
      <c r="D1578" t="s">
        <v>162</v>
      </c>
      <c r="E1578">
        <v>860</v>
      </c>
      <c r="F1578" t="s">
        <v>241</v>
      </c>
      <c r="G1578">
        <v>9659</v>
      </c>
      <c r="H1578" t="s">
        <v>1328</v>
      </c>
      <c r="I1578">
        <v>31</v>
      </c>
      <c r="J1578" t="s">
        <v>165</v>
      </c>
      <c r="K1578" s="21">
        <v>19800000</v>
      </c>
      <c r="L1578" s="21">
        <v>19800000</v>
      </c>
      <c r="M1578" s="21">
        <v>18611613.829999998</v>
      </c>
      <c r="N1578" s="21">
        <v>18611613.829999998</v>
      </c>
      <c r="O1578" s="21">
        <v>18611613.829999998</v>
      </c>
      <c r="P1578" s="22" t="e">
        <f>VLOOKUP(Tabela1[[#This Row],[cdsubacao]],LDO!$B$2:$D$115,3,0)</f>
        <v>#N/A</v>
      </c>
      <c r="Q1578" s="22" t="str">
        <f>CONCATENATE(Tabela1[[#This Row],[cdunidadegestora]]," - ",Tabela1[[#This Row],[nmunidadegestora]])</f>
        <v>470076 - Fundo Financeiro</v>
      </c>
      <c r="R1578" s="22" t="str">
        <f>CONCATENATE(Tabela1[[#This Row],[cdfuncao]]," - ",Tabela1[[#This Row],[nmfuncao]])</f>
        <v>9 - Previdência Social</v>
      </c>
      <c r="S1578" s="23" t="e">
        <f>VLOOKUP(Tabela1[[#This Row],[cdsubacao]],LDO!$B$2:$E$115,4,0)</f>
        <v>#N/A</v>
      </c>
      <c r="T1578" s="23" t="str">
        <f>CONCATENATE(Tabela1[[#This Row],[cdprograma]]," - ",Tabela1[[#This Row],[nmprograma]])</f>
        <v>860 - Gestão Previdenciária</v>
      </c>
    </row>
    <row r="1579" spans="1:20" x14ac:dyDescent="0.25">
      <c r="A1579">
        <v>410048</v>
      </c>
      <c r="B1579" t="s">
        <v>187</v>
      </c>
      <c r="C1579">
        <v>4</v>
      </c>
      <c r="D1579" t="s">
        <v>169</v>
      </c>
      <c r="E1579">
        <v>850</v>
      </c>
      <c r="F1579" t="s">
        <v>163</v>
      </c>
      <c r="G1579">
        <v>13842</v>
      </c>
      <c r="H1579" t="s">
        <v>1329</v>
      </c>
      <c r="I1579">
        <v>31</v>
      </c>
      <c r="J1579" t="s">
        <v>165</v>
      </c>
      <c r="K1579" s="21">
        <v>1240000</v>
      </c>
      <c r="L1579" s="21">
        <v>2697064.53</v>
      </c>
      <c r="M1579" s="21">
        <v>2697064.53</v>
      </c>
      <c r="N1579" s="21">
        <v>2697064.53</v>
      </c>
      <c r="O1579" s="21">
        <v>2697064.53</v>
      </c>
      <c r="P1579" s="22" t="e">
        <f>VLOOKUP(Tabela1[[#This Row],[cdsubacao]],LDO!$B$2:$D$115,3,0)</f>
        <v>#N/A</v>
      </c>
      <c r="Q1579" s="22" t="str">
        <f>CONCATENATE(Tabela1[[#This Row],[cdunidadegestora]]," - ",Tabela1[[#This Row],[nmunidadegestora]])</f>
        <v>410048 - Agência de Desenvolvimento Regional de Rio do Sul</v>
      </c>
      <c r="R1579" s="22" t="str">
        <f>CONCATENATE(Tabela1[[#This Row],[cdfuncao]]," - ",Tabela1[[#This Row],[nmfuncao]])</f>
        <v>4 - Administração</v>
      </c>
      <c r="S1579" s="23" t="e">
        <f>VLOOKUP(Tabela1[[#This Row],[cdsubacao]],LDO!$B$2:$E$115,4,0)</f>
        <v>#N/A</v>
      </c>
      <c r="T157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80" spans="1:20" x14ac:dyDescent="0.25">
      <c r="A1580">
        <v>410053</v>
      </c>
      <c r="B1580" t="s">
        <v>457</v>
      </c>
      <c r="C1580">
        <v>4</v>
      </c>
      <c r="D1580" t="s">
        <v>169</v>
      </c>
      <c r="E1580">
        <v>850</v>
      </c>
      <c r="F1580" t="s">
        <v>163</v>
      </c>
      <c r="G1580">
        <v>13692</v>
      </c>
      <c r="H1580" t="s">
        <v>544</v>
      </c>
      <c r="I1580">
        <v>31</v>
      </c>
      <c r="J1580" t="s">
        <v>165</v>
      </c>
      <c r="K1580" s="21">
        <v>2485012</v>
      </c>
      <c r="L1580" s="21">
        <v>361042.78</v>
      </c>
      <c r="M1580" s="21">
        <v>361042.78</v>
      </c>
      <c r="N1580" s="21">
        <v>361042.78</v>
      </c>
      <c r="O1580" s="21">
        <v>361042.78</v>
      </c>
      <c r="P1580" s="22" t="e">
        <f>VLOOKUP(Tabela1[[#This Row],[cdsubacao]],LDO!$B$2:$D$115,3,0)</f>
        <v>#N/A</v>
      </c>
      <c r="Q1580" s="22" t="str">
        <f>CONCATENATE(Tabela1[[#This Row],[cdunidadegestora]]," - ",Tabela1[[#This Row],[nmunidadegestora]])</f>
        <v>410053 - Agência de Desenvolvimento Regional de Itajai</v>
      </c>
      <c r="R1580" s="22" t="str">
        <f>CONCATENATE(Tabela1[[#This Row],[cdfuncao]]," - ",Tabela1[[#This Row],[nmfuncao]])</f>
        <v>4 - Administração</v>
      </c>
      <c r="S1580" s="23" t="e">
        <f>VLOOKUP(Tabela1[[#This Row],[cdsubacao]],LDO!$B$2:$E$115,4,0)</f>
        <v>#N/A</v>
      </c>
      <c r="T158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81" spans="1:20" x14ac:dyDescent="0.25">
      <c r="A1581">
        <v>520001</v>
      </c>
      <c r="B1581" t="s">
        <v>291</v>
      </c>
      <c r="C1581">
        <v>4</v>
      </c>
      <c r="D1581" t="s">
        <v>169</v>
      </c>
      <c r="E1581">
        <v>850</v>
      </c>
      <c r="F1581" t="s">
        <v>163</v>
      </c>
      <c r="G1581">
        <v>959</v>
      </c>
      <c r="H1581" t="s">
        <v>292</v>
      </c>
      <c r="I1581">
        <v>33</v>
      </c>
      <c r="J1581" t="s">
        <v>160</v>
      </c>
      <c r="K1581" s="21">
        <v>33705650</v>
      </c>
      <c r="L1581" s="21">
        <v>28678005.190000001</v>
      </c>
      <c r="M1581" s="21">
        <v>27160193.34</v>
      </c>
      <c r="N1581" s="21">
        <v>27160193.34</v>
      </c>
      <c r="O1581" s="21">
        <v>26728589.960000001</v>
      </c>
      <c r="P1581" s="22" t="e">
        <f>VLOOKUP(Tabela1[[#This Row],[cdsubacao]],LDO!$B$2:$D$115,3,0)</f>
        <v>#N/A</v>
      </c>
      <c r="Q1581" s="22" t="str">
        <f>CONCATENATE(Tabela1[[#This Row],[cdunidadegestora]]," - ",Tabela1[[#This Row],[nmunidadegestora]])</f>
        <v>520001 - Secretaria de Estado da Fazenda</v>
      </c>
      <c r="R1581" s="22" t="str">
        <f>CONCATENATE(Tabela1[[#This Row],[cdfuncao]]," - ",Tabela1[[#This Row],[nmfuncao]])</f>
        <v>4 - Administração</v>
      </c>
      <c r="S1581" s="23" t="e">
        <f>VLOOKUP(Tabela1[[#This Row],[cdsubacao]],LDO!$B$2:$E$115,4,0)</f>
        <v>#N/A</v>
      </c>
      <c r="T158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82" spans="1:20" x14ac:dyDescent="0.25">
      <c r="A1582">
        <v>530001</v>
      </c>
      <c r="B1582" t="s">
        <v>178</v>
      </c>
      <c r="C1582">
        <v>26</v>
      </c>
      <c r="D1582" t="s">
        <v>179</v>
      </c>
      <c r="E1582">
        <v>115</v>
      </c>
      <c r="F1582" t="s">
        <v>275</v>
      </c>
      <c r="G1582">
        <v>14283</v>
      </c>
      <c r="H1582" t="s">
        <v>1141</v>
      </c>
      <c r="I1582">
        <v>33</v>
      </c>
      <c r="J1582" t="s">
        <v>160</v>
      </c>
      <c r="K1582" s="21">
        <v>0</v>
      </c>
      <c r="L1582" s="21">
        <v>3754247.93</v>
      </c>
      <c r="M1582" s="21">
        <v>2111882.86</v>
      </c>
      <c r="N1582" s="21">
        <v>1526703.26</v>
      </c>
      <c r="O1582" s="21">
        <v>1526703.26</v>
      </c>
      <c r="P1582" s="22" t="e">
        <f>VLOOKUP(Tabela1[[#This Row],[cdsubacao]],LDO!$B$2:$D$115,3,0)</f>
        <v>#N/A</v>
      </c>
      <c r="Q1582" s="22" t="str">
        <f>CONCATENATE(Tabela1[[#This Row],[cdunidadegestora]]," - ",Tabela1[[#This Row],[nmunidadegestora]])</f>
        <v>530001 - Secretaria de Estado da Infraestrutura e Mobilidade</v>
      </c>
      <c r="R1582" s="22" t="str">
        <f>CONCATENATE(Tabela1[[#This Row],[cdfuncao]]," - ",Tabela1[[#This Row],[nmfuncao]])</f>
        <v>26 - Transporte</v>
      </c>
      <c r="S1582" s="23" t="e">
        <f>VLOOKUP(Tabela1[[#This Row],[cdsubacao]],LDO!$B$2:$E$115,4,0)</f>
        <v>#N/A</v>
      </c>
      <c r="T1582" s="23" t="str">
        <f>CONCATENATE(Tabela1[[#This Row],[cdprograma]]," - ",Tabela1[[#This Row],[nmprograma]])</f>
        <v>115 - Gestão do Sistema de Transporte Intermunicipal de Pessoas</v>
      </c>
    </row>
    <row r="1583" spans="1:20" x14ac:dyDescent="0.25">
      <c r="A1583">
        <v>530025</v>
      </c>
      <c r="B1583" t="s">
        <v>238</v>
      </c>
      <c r="C1583">
        <v>26</v>
      </c>
      <c r="D1583" t="s">
        <v>179</v>
      </c>
      <c r="E1583">
        <v>850</v>
      </c>
      <c r="F1583" t="s">
        <v>163</v>
      </c>
      <c r="G1583">
        <v>22</v>
      </c>
      <c r="H1583" t="s">
        <v>1306</v>
      </c>
      <c r="I1583">
        <v>33</v>
      </c>
      <c r="J1583" t="s">
        <v>160</v>
      </c>
      <c r="K1583" s="21">
        <v>11053780</v>
      </c>
      <c r="L1583" s="21">
        <v>3704488.08</v>
      </c>
      <c r="M1583" s="21">
        <v>3704488.08</v>
      </c>
      <c r="N1583" s="21">
        <v>3704488.08</v>
      </c>
      <c r="O1583" s="21">
        <v>3704488.08</v>
      </c>
      <c r="P1583" s="22" t="e">
        <f>VLOOKUP(Tabela1[[#This Row],[cdsubacao]],LDO!$B$2:$D$115,3,0)</f>
        <v>#N/A</v>
      </c>
      <c r="Q1583" s="22" t="str">
        <f>CONCATENATE(Tabela1[[#This Row],[cdunidadegestora]]," - ",Tabela1[[#This Row],[nmunidadegestora]])</f>
        <v>530025 - Departamento Estadual de Infraestrutura</v>
      </c>
      <c r="R1583" s="22" t="str">
        <f>CONCATENATE(Tabela1[[#This Row],[cdfuncao]]," - ",Tabela1[[#This Row],[nmfuncao]])</f>
        <v>26 - Transporte</v>
      </c>
      <c r="S1583" s="23" t="e">
        <f>VLOOKUP(Tabela1[[#This Row],[cdsubacao]],LDO!$B$2:$E$115,4,0)</f>
        <v>#N/A</v>
      </c>
      <c r="T158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84" spans="1:20" x14ac:dyDescent="0.25">
      <c r="A1584">
        <v>480091</v>
      </c>
      <c r="B1584" t="s">
        <v>157</v>
      </c>
      <c r="C1584">
        <v>10</v>
      </c>
      <c r="D1584" t="s">
        <v>158</v>
      </c>
      <c r="E1584">
        <v>430</v>
      </c>
      <c r="F1584" t="s">
        <v>159</v>
      </c>
      <c r="G1584">
        <v>5862</v>
      </c>
      <c r="H1584" t="s">
        <v>1330</v>
      </c>
      <c r="I1584">
        <v>33</v>
      </c>
      <c r="J1584" t="s">
        <v>160</v>
      </c>
      <c r="K1584" s="21">
        <v>7986000</v>
      </c>
      <c r="L1584" s="21">
        <v>3500000</v>
      </c>
      <c r="M1584" s="21">
        <v>3500000</v>
      </c>
      <c r="N1584" s="21">
        <v>3500000</v>
      </c>
      <c r="O1584" s="21">
        <v>3500000</v>
      </c>
      <c r="P1584" s="22" t="e">
        <f>VLOOKUP(Tabela1[[#This Row],[cdsubacao]],LDO!$B$2:$D$115,3,0)</f>
        <v>#N/A</v>
      </c>
      <c r="Q1584" s="22" t="str">
        <f>CONCATENATE(Tabela1[[#This Row],[cdunidadegestora]]," - ",Tabela1[[#This Row],[nmunidadegestora]])</f>
        <v>480091 - Fundo Estadual de Saúde</v>
      </c>
      <c r="R1584" s="22" t="str">
        <f>CONCATENATE(Tabela1[[#This Row],[cdfuncao]]," - ",Tabela1[[#This Row],[nmfuncao]])</f>
        <v>10 - Saúde</v>
      </c>
      <c r="S1584" s="23" t="e">
        <f>VLOOKUP(Tabela1[[#This Row],[cdsubacao]],LDO!$B$2:$E$115,4,0)</f>
        <v>#N/A</v>
      </c>
      <c r="T1584" s="23" t="str">
        <f>CONCATENATE(Tabela1[[#This Row],[cdprograma]]," - ",Tabela1[[#This Row],[nmprograma]])</f>
        <v>430 - Atenção de Média e Alta Complexidade Ambulatorial e Hospitalar</v>
      </c>
    </row>
    <row r="1585" spans="1:20" x14ac:dyDescent="0.25">
      <c r="A1585">
        <v>410039</v>
      </c>
      <c r="B1585" t="s">
        <v>498</v>
      </c>
      <c r="C1585">
        <v>12</v>
      </c>
      <c r="D1585" t="s">
        <v>188</v>
      </c>
      <c r="E1585">
        <v>610</v>
      </c>
      <c r="F1585" t="s">
        <v>189</v>
      </c>
      <c r="G1585">
        <v>11490</v>
      </c>
      <c r="H1585" t="s">
        <v>231</v>
      </c>
      <c r="I1585">
        <v>44</v>
      </c>
      <c r="J1585" t="s">
        <v>219</v>
      </c>
      <c r="K1585" s="21">
        <v>0</v>
      </c>
      <c r="L1585" s="21">
        <v>25837.37</v>
      </c>
      <c r="M1585" s="21">
        <v>25837.37</v>
      </c>
      <c r="N1585" s="21">
        <v>25837.37</v>
      </c>
      <c r="O1585" s="21">
        <v>25837.37</v>
      </c>
      <c r="P1585" s="22" t="e">
        <f>VLOOKUP(Tabela1[[#This Row],[cdsubacao]],LDO!$B$2:$D$115,3,0)</f>
        <v>#N/A</v>
      </c>
      <c r="Q1585" s="22" t="str">
        <f>CONCATENATE(Tabela1[[#This Row],[cdunidadegestora]]," - ",Tabela1[[#This Row],[nmunidadegestora]])</f>
        <v>410039 - Agência de Desenvolvimento Regional de São Lourenço do Oeste</v>
      </c>
      <c r="R1585" s="22" t="str">
        <f>CONCATENATE(Tabela1[[#This Row],[cdfuncao]]," - ",Tabela1[[#This Row],[nmfuncao]])</f>
        <v>12 - Educação</v>
      </c>
      <c r="S1585" s="23" t="e">
        <f>VLOOKUP(Tabela1[[#This Row],[cdsubacao]],LDO!$B$2:$E$115,4,0)</f>
        <v>#N/A</v>
      </c>
      <c r="T1585" s="23" t="str">
        <f>CONCATENATE(Tabela1[[#This Row],[cdprograma]]," - ",Tabela1[[#This Row],[nmprograma]])</f>
        <v>610 - Educação Básica com Qualidade e Equidade</v>
      </c>
    </row>
    <row r="1586" spans="1:20" x14ac:dyDescent="0.25">
      <c r="A1586">
        <v>260093</v>
      </c>
      <c r="B1586" t="s">
        <v>453</v>
      </c>
      <c r="C1586">
        <v>8</v>
      </c>
      <c r="D1586" t="s">
        <v>253</v>
      </c>
      <c r="E1586">
        <v>510</v>
      </c>
      <c r="F1586" t="s">
        <v>454</v>
      </c>
      <c r="G1586">
        <v>11668</v>
      </c>
      <c r="H1586" t="s">
        <v>1331</v>
      </c>
      <c r="I1586">
        <v>33</v>
      </c>
      <c r="J1586" t="s">
        <v>160</v>
      </c>
      <c r="K1586" s="21">
        <v>10197</v>
      </c>
      <c r="L1586" s="21">
        <v>56224.52</v>
      </c>
      <c r="M1586" s="21">
        <v>42296.53</v>
      </c>
      <c r="N1586" s="21">
        <v>37825.32</v>
      </c>
      <c r="O1586" s="21">
        <v>37825.32</v>
      </c>
      <c r="P1586" s="22" t="e">
        <f>VLOOKUP(Tabela1[[#This Row],[cdsubacao]],LDO!$B$2:$D$115,3,0)</f>
        <v>#N/A</v>
      </c>
      <c r="Q1586" s="22" t="str">
        <f>CONCATENATE(Tabela1[[#This Row],[cdunidadegestora]]," - ",Tabela1[[#This Row],[nmunidadegestora]])</f>
        <v>260093 - Fundo Estadual de Assistência Social</v>
      </c>
      <c r="R1586" s="22" t="str">
        <f>CONCATENATE(Tabela1[[#This Row],[cdfuncao]]," - ",Tabela1[[#This Row],[nmfuncao]])</f>
        <v>8 - Assistência Social</v>
      </c>
      <c r="S1586" s="23" t="e">
        <f>VLOOKUP(Tabela1[[#This Row],[cdsubacao]],LDO!$B$2:$E$115,4,0)</f>
        <v>#N/A</v>
      </c>
      <c r="T1586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587" spans="1:20" x14ac:dyDescent="0.25">
      <c r="A1587">
        <v>270001</v>
      </c>
      <c r="B1587" t="s">
        <v>418</v>
      </c>
      <c r="C1587">
        <v>19</v>
      </c>
      <c r="D1587" t="s">
        <v>373</v>
      </c>
      <c r="E1587">
        <v>346</v>
      </c>
      <c r="F1587" t="s">
        <v>419</v>
      </c>
      <c r="G1587">
        <v>13001</v>
      </c>
      <c r="H1587" t="s">
        <v>420</v>
      </c>
      <c r="I1587">
        <v>33</v>
      </c>
      <c r="J1587" t="s">
        <v>160</v>
      </c>
      <c r="K1587" s="21">
        <v>640313</v>
      </c>
      <c r="L1587" s="21">
        <v>290414</v>
      </c>
      <c r="M1587" s="21">
        <v>11102</v>
      </c>
      <c r="N1587" s="21">
        <v>11102</v>
      </c>
      <c r="O1587" s="21">
        <v>11102</v>
      </c>
      <c r="P1587" s="22" t="e">
        <f>VLOOKUP(Tabela1[[#This Row],[cdsubacao]],LDO!$B$2:$D$115,3,0)</f>
        <v>#N/A</v>
      </c>
      <c r="Q1587" s="22" t="str">
        <f>CONCATENATE(Tabela1[[#This Row],[cdunidadegestora]]," - ",Tabela1[[#This Row],[nmunidadegestora]])</f>
        <v>270001 - Secretaria de Estado do Desenvolvimento Econômico Sustentável</v>
      </c>
      <c r="R1587" s="22" t="str">
        <f>CONCATENATE(Tabela1[[#This Row],[cdfuncao]]," - ",Tabela1[[#This Row],[nmfuncao]])</f>
        <v>19 - Ciência e Tecnologia</v>
      </c>
      <c r="S1587" s="23" t="e">
        <f>VLOOKUP(Tabela1[[#This Row],[cdsubacao]],LDO!$B$2:$E$115,4,0)</f>
        <v>#N/A</v>
      </c>
      <c r="T1587" s="23" t="str">
        <f>CONCATENATE(Tabela1[[#This Row],[cdprograma]]," - ",Tabela1[[#This Row],[nmprograma]])</f>
        <v>346 - Tecnologia e Inovação para o Desenvolvimento Sustentável</v>
      </c>
    </row>
    <row r="1588" spans="1:20" x14ac:dyDescent="0.25">
      <c r="A1588">
        <v>410053</v>
      </c>
      <c r="B1588" t="s">
        <v>457</v>
      </c>
      <c r="C1588">
        <v>26</v>
      </c>
      <c r="D1588" t="s">
        <v>179</v>
      </c>
      <c r="E1588">
        <v>110</v>
      </c>
      <c r="F1588" t="s">
        <v>228</v>
      </c>
      <c r="G1588">
        <v>11126</v>
      </c>
      <c r="H1588" t="s">
        <v>492</v>
      </c>
      <c r="I1588">
        <v>44</v>
      </c>
      <c r="J1588" t="s">
        <v>219</v>
      </c>
      <c r="K1588" s="21">
        <v>0</v>
      </c>
      <c r="L1588" s="21">
        <v>128727.21</v>
      </c>
      <c r="M1588" s="21">
        <v>128727.21</v>
      </c>
      <c r="N1588" s="21">
        <v>128727.21</v>
      </c>
      <c r="O1588" s="21">
        <v>128727.21</v>
      </c>
      <c r="P1588" s="22" t="e">
        <f>VLOOKUP(Tabela1[[#This Row],[cdsubacao]],LDO!$B$2:$D$115,3,0)</f>
        <v>#N/A</v>
      </c>
      <c r="Q1588" s="22" t="str">
        <f>CONCATENATE(Tabela1[[#This Row],[cdunidadegestora]]," - ",Tabela1[[#This Row],[nmunidadegestora]])</f>
        <v>410053 - Agência de Desenvolvimento Regional de Itajai</v>
      </c>
      <c r="R1588" s="22" t="str">
        <f>CONCATENATE(Tabela1[[#This Row],[cdfuncao]]," - ",Tabela1[[#This Row],[nmfuncao]])</f>
        <v>26 - Transporte</v>
      </c>
      <c r="S1588" s="23" t="e">
        <f>VLOOKUP(Tabela1[[#This Row],[cdsubacao]],LDO!$B$2:$E$115,4,0)</f>
        <v>#N/A</v>
      </c>
      <c r="T158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589" spans="1:20" x14ac:dyDescent="0.25">
      <c r="A1589">
        <v>410053</v>
      </c>
      <c r="B1589" t="s">
        <v>457</v>
      </c>
      <c r="C1589">
        <v>12</v>
      </c>
      <c r="D1589" t="s">
        <v>188</v>
      </c>
      <c r="E1589">
        <v>625</v>
      </c>
      <c r="F1589" t="s">
        <v>196</v>
      </c>
      <c r="G1589">
        <v>13713</v>
      </c>
      <c r="H1589" t="s">
        <v>469</v>
      </c>
      <c r="I1589">
        <v>33</v>
      </c>
      <c r="J1589" t="s">
        <v>160</v>
      </c>
      <c r="K1589" s="21">
        <v>227848</v>
      </c>
      <c r="L1589" s="21">
        <v>80377.66</v>
      </c>
      <c r="M1589" s="21">
        <v>80377.66</v>
      </c>
      <c r="N1589" s="21">
        <v>80377.66</v>
      </c>
      <c r="O1589" s="21">
        <v>80377.66</v>
      </c>
      <c r="P1589" s="22" t="e">
        <f>VLOOKUP(Tabela1[[#This Row],[cdsubacao]],LDO!$B$2:$D$115,3,0)</f>
        <v>#N/A</v>
      </c>
      <c r="Q1589" s="22" t="str">
        <f>CONCATENATE(Tabela1[[#This Row],[cdunidadegestora]]," - ",Tabela1[[#This Row],[nmunidadegestora]])</f>
        <v>410053 - Agência de Desenvolvimento Regional de Itajai</v>
      </c>
      <c r="R1589" s="22" t="str">
        <f>CONCATENATE(Tabela1[[#This Row],[cdfuncao]]," - ",Tabela1[[#This Row],[nmfuncao]])</f>
        <v>12 - Educação</v>
      </c>
      <c r="S1589" s="23" t="e">
        <f>VLOOKUP(Tabela1[[#This Row],[cdsubacao]],LDO!$B$2:$E$115,4,0)</f>
        <v>#N/A</v>
      </c>
      <c r="T1589" s="23" t="str">
        <f>CONCATENATE(Tabela1[[#This Row],[cdprograma]]," - ",Tabela1[[#This Row],[nmprograma]])</f>
        <v>625 - Valorização dos Profissionais da Educação</v>
      </c>
    </row>
    <row r="1590" spans="1:20" x14ac:dyDescent="0.25">
      <c r="A1590">
        <v>520001</v>
      </c>
      <c r="B1590" t="s">
        <v>291</v>
      </c>
      <c r="C1590">
        <v>4</v>
      </c>
      <c r="D1590" t="s">
        <v>169</v>
      </c>
      <c r="E1590">
        <v>830</v>
      </c>
      <c r="F1590" t="s">
        <v>575</v>
      </c>
      <c r="G1590">
        <v>14092</v>
      </c>
      <c r="H1590" t="s">
        <v>648</v>
      </c>
      <c r="I1590">
        <v>33</v>
      </c>
      <c r="J1590" t="s">
        <v>160</v>
      </c>
      <c r="K1590" s="21">
        <v>735000</v>
      </c>
      <c r="L1590" s="21">
        <v>336259.29</v>
      </c>
      <c r="M1590" s="21">
        <v>336259.29</v>
      </c>
      <c r="N1590" s="21">
        <v>336259.29</v>
      </c>
      <c r="O1590" s="21">
        <v>336259.29</v>
      </c>
      <c r="P1590" s="22" t="e">
        <f>VLOOKUP(Tabela1[[#This Row],[cdsubacao]],LDO!$B$2:$D$115,3,0)</f>
        <v>#N/A</v>
      </c>
      <c r="Q1590" s="22" t="str">
        <f>CONCATENATE(Tabela1[[#This Row],[cdunidadegestora]]," - ",Tabela1[[#This Row],[nmunidadegestora]])</f>
        <v>520001 - Secretaria de Estado da Fazenda</v>
      </c>
      <c r="R1590" s="22" t="str">
        <f>CONCATENATE(Tabela1[[#This Row],[cdfuncao]]," - ",Tabela1[[#This Row],[nmfuncao]])</f>
        <v>4 - Administração</v>
      </c>
      <c r="S1590" s="23" t="e">
        <f>VLOOKUP(Tabela1[[#This Row],[cdsubacao]],LDO!$B$2:$E$115,4,0)</f>
        <v>#N/A</v>
      </c>
      <c r="T1590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591" spans="1:20" x14ac:dyDescent="0.25">
      <c r="A1591">
        <v>230022</v>
      </c>
      <c r="B1591" t="s">
        <v>294</v>
      </c>
      <c r="C1591">
        <v>4</v>
      </c>
      <c r="D1591" t="s">
        <v>169</v>
      </c>
      <c r="E1591">
        <v>210</v>
      </c>
      <c r="F1591" t="s">
        <v>261</v>
      </c>
      <c r="G1591">
        <v>14203</v>
      </c>
      <c r="H1591" t="s">
        <v>262</v>
      </c>
      <c r="I1591">
        <v>44</v>
      </c>
      <c r="J1591" t="s">
        <v>219</v>
      </c>
      <c r="K1591" s="21">
        <v>0</v>
      </c>
      <c r="L1591" s="21">
        <v>999909.62</v>
      </c>
      <c r="M1591" s="21">
        <v>599990.72</v>
      </c>
      <c r="N1591" s="21">
        <v>0</v>
      </c>
      <c r="O1591" s="21">
        <v>0</v>
      </c>
      <c r="P1591" s="22" t="e">
        <f>VLOOKUP(Tabela1[[#This Row],[cdsubacao]],LDO!$B$2:$D$115,3,0)</f>
        <v>#N/A</v>
      </c>
      <c r="Q1591" s="22" t="str">
        <f>CONCATENATE(Tabela1[[#This Row],[cdunidadegestora]]," - ",Tabela1[[#This Row],[nmunidadegestora]])</f>
        <v>230022 - Fundação  Catarinense de Cultura</v>
      </c>
      <c r="R1591" s="22" t="str">
        <f>CONCATENATE(Tabela1[[#This Row],[cdfuncao]]," - ",Tabela1[[#This Row],[nmfuncao]])</f>
        <v>4 - Administração</v>
      </c>
      <c r="S1591" s="23" t="e">
        <f>VLOOKUP(Tabela1[[#This Row],[cdsubacao]],LDO!$B$2:$E$115,4,0)</f>
        <v>#N/A</v>
      </c>
      <c r="T1591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592" spans="1:20" x14ac:dyDescent="0.25">
      <c r="A1592">
        <v>480091</v>
      </c>
      <c r="B1592" t="s">
        <v>157</v>
      </c>
      <c r="C1592">
        <v>10</v>
      </c>
      <c r="D1592" t="s">
        <v>158</v>
      </c>
      <c r="E1592">
        <v>430</v>
      </c>
      <c r="F1592" t="s">
        <v>159</v>
      </c>
      <c r="G1592">
        <v>13354</v>
      </c>
      <c r="H1592" t="s">
        <v>1332</v>
      </c>
      <c r="I1592">
        <v>33</v>
      </c>
      <c r="J1592" t="s">
        <v>160</v>
      </c>
      <c r="K1592" s="21">
        <v>100000</v>
      </c>
      <c r="L1592" s="21">
        <v>0</v>
      </c>
      <c r="M1592" s="21">
        <v>0</v>
      </c>
      <c r="N1592" s="21">
        <v>0</v>
      </c>
      <c r="O1592" s="21">
        <v>0</v>
      </c>
      <c r="P1592" s="22" t="e">
        <f>VLOOKUP(Tabela1[[#This Row],[cdsubacao]],LDO!$B$2:$D$115,3,0)</f>
        <v>#N/A</v>
      </c>
      <c r="Q1592" s="22" t="str">
        <f>CONCATENATE(Tabela1[[#This Row],[cdunidadegestora]]," - ",Tabela1[[#This Row],[nmunidadegestora]])</f>
        <v>480091 - Fundo Estadual de Saúde</v>
      </c>
      <c r="R1592" s="22" t="str">
        <f>CONCATENATE(Tabela1[[#This Row],[cdfuncao]]," - ",Tabela1[[#This Row],[nmfuncao]])</f>
        <v>10 - Saúde</v>
      </c>
      <c r="S1592" s="23" t="e">
        <f>VLOOKUP(Tabela1[[#This Row],[cdsubacao]],LDO!$B$2:$E$115,4,0)</f>
        <v>#N/A</v>
      </c>
      <c r="T1592" s="23" t="str">
        <f>CONCATENATE(Tabela1[[#This Row],[cdprograma]]," - ",Tabela1[[#This Row],[nmprograma]])</f>
        <v>430 - Atenção de Média e Alta Complexidade Ambulatorial e Hospitalar</v>
      </c>
    </row>
    <row r="1593" spans="1:20" x14ac:dyDescent="0.25">
      <c r="A1593">
        <v>410042</v>
      </c>
      <c r="B1593" t="s">
        <v>558</v>
      </c>
      <c r="C1593">
        <v>4</v>
      </c>
      <c r="D1593" t="s">
        <v>169</v>
      </c>
      <c r="E1593">
        <v>850</v>
      </c>
      <c r="F1593" t="s">
        <v>163</v>
      </c>
      <c r="G1593">
        <v>13718</v>
      </c>
      <c r="H1593" t="s">
        <v>1172</v>
      </c>
      <c r="I1593">
        <v>31</v>
      </c>
      <c r="J1593" t="s">
        <v>165</v>
      </c>
      <c r="K1593" s="21">
        <v>2098009</v>
      </c>
      <c r="L1593" s="21">
        <v>1136667.76</v>
      </c>
      <c r="M1593" s="21">
        <v>1136667.76</v>
      </c>
      <c r="N1593" s="21">
        <v>1136667.76</v>
      </c>
      <c r="O1593" s="21">
        <v>1136667.76</v>
      </c>
      <c r="P1593" s="22" t="e">
        <f>VLOOKUP(Tabela1[[#This Row],[cdsubacao]],LDO!$B$2:$D$115,3,0)</f>
        <v>#N/A</v>
      </c>
      <c r="Q1593" s="22" t="str">
        <f>CONCATENATE(Tabela1[[#This Row],[cdunidadegestora]]," - ",Tabela1[[#This Row],[nmunidadegestora]])</f>
        <v>410042 - Agência de Desenvolvimento Regional de Concórdia</v>
      </c>
      <c r="R1593" s="22" t="str">
        <f>CONCATENATE(Tabela1[[#This Row],[cdfuncao]]," - ",Tabela1[[#This Row],[nmfuncao]])</f>
        <v>4 - Administração</v>
      </c>
      <c r="S1593" s="23" t="e">
        <f>VLOOKUP(Tabela1[[#This Row],[cdsubacao]],LDO!$B$2:$E$115,4,0)</f>
        <v>#N/A</v>
      </c>
      <c r="T159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94" spans="1:20" x14ac:dyDescent="0.25">
      <c r="A1594">
        <v>530023</v>
      </c>
      <c r="B1594" t="s">
        <v>198</v>
      </c>
      <c r="C1594">
        <v>26</v>
      </c>
      <c r="D1594" t="s">
        <v>179</v>
      </c>
      <c r="E1594">
        <v>850</v>
      </c>
      <c r="F1594" t="s">
        <v>163</v>
      </c>
      <c r="G1594">
        <v>4002</v>
      </c>
      <c r="H1594" t="s">
        <v>1333</v>
      </c>
      <c r="I1594">
        <v>33</v>
      </c>
      <c r="J1594" t="s">
        <v>160</v>
      </c>
      <c r="K1594" s="21">
        <v>80001</v>
      </c>
      <c r="L1594" s="21">
        <v>0</v>
      </c>
      <c r="M1594" s="21">
        <v>0</v>
      </c>
      <c r="N1594" s="21">
        <v>0</v>
      </c>
      <c r="O1594" s="21">
        <v>0</v>
      </c>
      <c r="P1594" s="22" t="e">
        <f>VLOOKUP(Tabela1[[#This Row],[cdsubacao]],LDO!$B$2:$D$115,3,0)</f>
        <v>#N/A</v>
      </c>
      <c r="Q1594" s="22" t="str">
        <f>CONCATENATE(Tabela1[[#This Row],[cdunidadegestora]]," - ",Tabela1[[#This Row],[nmunidadegestora]])</f>
        <v>530023 - Departamento de Transportes e Terminais</v>
      </c>
      <c r="R1594" s="22" t="str">
        <f>CONCATENATE(Tabela1[[#This Row],[cdfuncao]]," - ",Tabela1[[#This Row],[nmfuncao]])</f>
        <v>26 - Transporte</v>
      </c>
      <c r="S1594" s="23" t="e">
        <f>VLOOKUP(Tabela1[[#This Row],[cdsubacao]],LDO!$B$2:$E$115,4,0)</f>
        <v>#N/A</v>
      </c>
      <c r="T159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595" spans="1:20" x14ac:dyDescent="0.25">
      <c r="A1595">
        <v>530025</v>
      </c>
      <c r="B1595" t="s">
        <v>238</v>
      </c>
      <c r="C1595">
        <v>26</v>
      </c>
      <c r="D1595" t="s">
        <v>179</v>
      </c>
      <c r="E1595">
        <v>900</v>
      </c>
      <c r="F1595" t="s">
        <v>176</v>
      </c>
      <c r="G1595">
        <v>11035</v>
      </c>
      <c r="H1595" t="s">
        <v>662</v>
      </c>
      <c r="I1595">
        <v>44</v>
      </c>
      <c r="J1595" t="s">
        <v>219</v>
      </c>
      <c r="K1595" s="21">
        <v>420000</v>
      </c>
      <c r="L1595" s="21">
        <v>0</v>
      </c>
      <c r="M1595" s="21">
        <v>0</v>
      </c>
      <c r="N1595" s="21">
        <v>0</v>
      </c>
      <c r="O1595" s="21">
        <v>0</v>
      </c>
      <c r="P1595" s="22" t="e">
        <f>VLOOKUP(Tabela1[[#This Row],[cdsubacao]],LDO!$B$2:$D$115,3,0)</f>
        <v>#N/A</v>
      </c>
      <c r="Q1595" s="22" t="str">
        <f>CONCATENATE(Tabela1[[#This Row],[cdunidadegestora]]," - ",Tabela1[[#This Row],[nmunidadegestora]])</f>
        <v>530025 - Departamento Estadual de Infraestrutura</v>
      </c>
      <c r="R1595" s="22" t="str">
        <f>CONCATENATE(Tabela1[[#This Row],[cdfuncao]]," - ",Tabela1[[#This Row],[nmfuncao]])</f>
        <v>26 - Transporte</v>
      </c>
      <c r="S1595" s="23" t="e">
        <f>VLOOKUP(Tabela1[[#This Row],[cdsubacao]],LDO!$B$2:$E$115,4,0)</f>
        <v>#N/A</v>
      </c>
      <c r="T1595" s="23" t="str">
        <f>CONCATENATE(Tabela1[[#This Row],[cdprograma]]," - ",Tabela1[[#This Row],[nmprograma]])</f>
        <v>900 - Gestão Administrativa - Poder Executivo</v>
      </c>
    </row>
    <row r="1596" spans="1:20" x14ac:dyDescent="0.25">
      <c r="A1596">
        <v>530025</v>
      </c>
      <c r="B1596" t="s">
        <v>238</v>
      </c>
      <c r="C1596">
        <v>26</v>
      </c>
      <c r="D1596" t="s">
        <v>179</v>
      </c>
      <c r="E1596">
        <v>110</v>
      </c>
      <c r="F1596" t="s">
        <v>228</v>
      </c>
      <c r="G1596">
        <v>321</v>
      </c>
      <c r="H1596" t="s">
        <v>1127</v>
      </c>
      <c r="I1596">
        <v>33</v>
      </c>
      <c r="J1596" t="s">
        <v>160</v>
      </c>
      <c r="K1596" s="21">
        <v>4900000</v>
      </c>
      <c r="L1596" s="21">
        <v>3246819.26</v>
      </c>
      <c r="M1596" s="21">
        <v>3246819.26</v>
      </c>
      <c r="N1596" s="21">
        <v>3246819.26</v>
      </c>
      <c r="O1596" s="21">
        <v>3246819.26</v>
      </c>
      <c r="P1596" s="22" t="e">
        <f>VLOOKUP(Tabela1[[#This Row],[cdsubacao]],LDO!$B$2:$D$115,3,0)</f>
        <v>#N/A</v>
      </c>
      <c r="Q1596" s="22" t="str">
        <f>CONCATENATE(Tabela1[[#This Row],[cdunidadegestora]]," - ",Tabela1[[#This Row],[nmunidadegestora]])</f>
        <v>530025 - Departamento Estadual de Infraestrutura</v>
      </c>
      <c r="R1596" s="22" t="str">
        <f>CONCATENATE(Tabela1[[#This Row],[cdfuncao]]," - ",Tabela1[[#This Row],[nmfuncao]])</f>
        <v>26 - Transporte</v>
      </c>
      <c r="S1596" s="23" t="e">
        <f>VLOOKUP(Tabela1[[#This Row],[cdsubacao]],LDO!$B$2:$E$115,4,0)</f>
        <v>#N/A</v>
      </c>
      <c r="T1596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597" spans="1:20" x14ac:dyDescent="0.25">
      <c r="A1597">
        <v>440022</v>
      </c>
      <c r="B1597" t="s">
        <v>412</v>
      </c>
      <c r="C1597">
        <v>20</v>
      </c>
      <c r="D1597" t="s">
        <v>203</v>
      </c>
      <c r="E1597">
        <v>315</v>
      </c>
      <c r="F1597" t="s">
        <v>413</v>
      </c>
      <c r="G1597">
        <v>2967</v>
      </c>
      <c r="H1597" t="s">
        <v>1303</v>
      </c>
      <c r="I1597">
        <v>44</v>
      </c>
      <c r="J1597" t="s">
        <v>219</v>
      </c>
      <c r="K1597" s="21">
        <v>0</v>
      </c>
      <c r="L1597" s="21">
        <v>884448.14</v>
      </c>
      <c r="M1597" s="21">
        <v>729640.38</v>
      </c>
      <c r="N1597" s="21">
        <v>626400.38</v>
      </c>
      <c r="O1597" s="21">
        <v>626400.38</v>
      </c>
      <c r="P1597" s="22" t="str">
        <f>VLOOKUP(Tabela1[[#This Row],[cdsubacao]],LDO!$B$2:$D$115,3,0)</f>
        <v>LDO</v>
      </c>
      <c r="Q1597" s="22" t="str">
        <f>CONCATENATE(Tabela1[[#This Row],[cdunidadegestora]]," - ",Tabela1[[#This Row],[nmunidadegestora]])</f>
        <v>440022 - Companhia Integrada de Desenvolvimento Agrícola de Santa Catarina</v>
      </c>
      <c r="R1597" s="22" t="str">
        <f>CONCATENATE(Tabela1[[#This Row],[cdfuncao]]," - ",Tabela1[[#This Row],[nmfuncao]])</f>
        <v>20 - Agricultura</v>
      </c>
      <c r="S1597" s="23" t="str">
        <f>VLOOKUP(Tabela1[[#This Row],[cdsubacao]],LDO!$B$2:$E$115,4,0)</f>
        <v>2967 - Ações de Defesa Sanitária Animal</v>
      </c>
      <c r="T1597" s="23" t="str">
        <f>CONCATENATE(Tabela1[[#This Row],[cdprograma]]," - ",Tabela1[[#This Row],[nmprograma]])</f>
        <v>315 - Defesa Sanitária Agropecuária</v>
      </c>
    </row>
    <row r="1598" spans="1:20" x14ac:dyDescent="0.25">
      <c r="A1598">
        <v>270024</v>
      </c>
      <c r="B1598" t="s">
        <v>372</v>
      </c>
      <c r="C1598">
        <v>19</v>
      </c>
      <c r="D1598" t="s">
        <v>373</v>
      </c>
      <c r="E1598">
        <v>900</v>
      </c>
      <c r="F1598" t="s">
        <v>176</v>
      </c>
      <c r="G1598">
        <v>8003</v>
      </c>
      <c r="H1598" t="s">
        <v>1334</v>
      </c>
      <c r="I1598">
        <v>33</v>
      </c>
      <c r="J1598" t="s">
        <v>160</v>
      </c>
      <c r="K1598" s="21">
        <v>3933000</v>
      </c>
      <c r="L1598" s="21">
        <v>992275.73</v>
      </c>
      <c r="M1598" s="21">
        <v>992182.37</v>
      </c>
      <c r="N1598" s="21">
        <v>985126.45</v>
      </c>
      <c r="O1598" s="21">
        <v>985126.45</v>
      </c>
      <c r="P1598" s="22" t="e">
        <f>VLOOKUP(Tabela1[[#This Row],[cdsubacao]],LDO!$B$2:$D$115,3,0)</f>
        <v>#N/A</v>
      </c>
      <c r="Q1598" s="22" t="str">
        <f>CONCATENATE(Tabela1[[#This Row],[cdunidadegestora]]," - ",Tabela1[[#This Row],[nmunidadegestora]])</f>
        <v>270024 - Fundação de Amparo à Pesquisa e Inovação do Estado de Santa Catarina</v>
      </c>
      <c r="R1598" s="22" t="str">
        <f>CONCATENATE(Tabela1[[#This Row],[cdfuncao]]," - ",Tabela1[[#This Row],[nmfuncao]])</f>
        <v>19 - Ciência e Tecnologia</v>
      </c>
      <c r="S1598" s="23" t="e">
        <f>VLOOKUP(Tabela1[[#This Row],[cdsubacao]],LDO!$B$2:$E$115,4,0)</f>
        <v>#N/A</v>
      </c>
      <c r="T1598" s="23" t="str">
        <f>CONCATENATE(Tabela1[[#This Row],[cdprograma]]," - ",Tabela1[[#This Row],[nmprograma]])</f>
        <v>900 - Gestão Administrativa - Poder Executivo</v>
      </c>
    </row>
    <row r="1599" spans="1:20" x14ac:dyDescent="0.25">
      <c r="A1599">
        <v>520092</v>
      </c>
      <c r="B1599" t="s">
        <v>667</v>
      </c>
      <c r="C1599">
        <v>4</v>
      </c>
      <c r="D1599" t="s">
        <v>169</v>
      </c>
      <c r="E1599">
        <v>830</v>
      </c>
      <c r="F1599" t="s">
        <v>575</v>
      </c>
      <c r="G1599">
        <v>14245</v>
      </c>
      <c r="H1599" t="s">
        <v>1114</v>
      </c>
      <c r="I1599">
        <v>33</v>
      </c>
      <c r="J1599" t="s">
        <v>160</v>
      </c>
      <c r="K1599" s="21">
        <v>3000000</v>
      </c>
      <c r="L1599" s="21">
        <v>3000000</v>
      </c>
      <c r="M1599" s="21">
        <v>0</v>
      </c>
      <c r="N1599" s="21">
        <v>0</v>
      </c>
      <c r="O1599" s="21">
        <v>0</v>
      </c>
      <c r="P1599" s="22" t="e">
        <f>VLOOKUP(Tabela1[[#This Row],[cdsubacao]],LDO!$B$2:$D$115,3,0)</f>
        <v>#N/A</v>
      </c>
      <c r="Q1599" s="22" t="str">
        <f>CONCATENATE(Tabela1[[#This Row],[cdunidadegestora]]," - ",Tabela1[[#This Row],[nmunidadegestora]])</f>
        <v>520092 - Fundo de Esforço Fiscal</v>
      </c>
      <c r="R1599" s="22" t="str">
        <f>CONCATENATE(Tabela1[[#This Row],[cdfuncao]]," - ",Tabela1[[#This Row],[nmfuncao]])</f>
        <v>4 - Administração</v>
      </c>
      <c r="S1599" s="23" t="e">
        <f>VLOOKUP(Tabela1[[#This Row],[cdsubacao]],LDO!$B$2:$E$115,4,0)</f>
        <v>#N/A</v>
      </c>
      <c r="T1599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600" spans="1:20" x14ac:dyDescent="0.25">
      <c r="A1600">
        <v>480091</v>
      </c>
      <c r="B1600" t="s">
        <v>157</v>
      </c>
      <c r="C1600">
        <v>10</v>
      </c>
      <c r="D1600" t="s">
        <v>158</v>
      </c>
      <c r="E1600">
        <v>400</v>
      </c>
      <c r="F1600" t="s">
        <v>166</v>
      </c>
      <c r="G1600">
        <v>11453</v>
      </c>
      <c r="H1600" t="s">
        <v>1335</v>
      </c>
      <c r="I1600">
        <v>33</v>
      </c>
      <c r="J1600" t="s">
        <v>160</v>
      </c>
      <c r="K1600" s="21">
        <v>650000</v>
      </c>
      <c r="L1600" s="21">
        <v>1477059.19</v>
      </c>
      <c r="M1600" s="21">
        <v>285970.64</v>
      </c>
      <c r="N1600" s="21">
        <v>241976.12</v>
      </c>
      <c r="O1600" s="21">
        <v>219641.76</v>
      </c>
      <c r="P1600" s="22" t="e">
        <f>VLOOKUP(Tabela1[[#This Row],[cdsubacao]],LDO!$B$2:$D$115,3,0)</f>
        <v>#N/A</v>
      </c>
      <c r="Q1600" s="22" t="str">
        <f>CONCATENATE(Tabela1[[#This Row],[cdunidadegestora]]," - ",Tabela1[[#This Row],[nmunidadegestora]])</f>
        <v>480091 - Fundo Estadual de Saúde</v>
      </c>
      <c r="R1600" s="22" t="str">
        <f>CONCATENATE(Tabela1[[#This Row],[cdfuncao]]," - ",Tabela1[[#This Row],[nmfuncao]])</f>
        <v>10 - Saúde</v>
      </c>
      <c r="S1600" s="23" t="e">
        <f>VLOOKUP(Tabela1[[#This Row],[cdsubacao]],LDO!$B$2:$E$115,4,0)</f>
        <v>#N/A</v>
      </c>
      <c r="T1600" s="23" t="str">
        <f>CONCATENATE(Tabela1[[#This Row],[cdprograma]]," - ",Tabela1[[#This Row],[nmprograma]])</f>
        <v>400 - Gestão do SUS</v>
      </c>
    </row>
    <row r="1601" spans="1:20" x14ac:dyDescent="0.25">
      <c r="A1601">
        <v>530025</v>
      </c>
      <c r="B1601" t="s">
        <v>238</v>
      </c>
      <c r="C1601">
        <v>6</v>
      </c>
      <c r="D1601" t="s">
        <v>182</v>
      </c>
      <c r="E1601">
        <v>130</v>
      </c>
      <c r="F1601" t="s">
        <v>208</v>
      </c>
      <c r="G1601">
        <v>73</v>
      </c>
      <c r="H1601" t="s">
        <v>665</v>
      </c>
      <c r="I1601">
        <v>44</v>
      </c>
      <c r="J1601" t="s">
        <v>219</v>
      </c>
      <c r="K1601" s="21">
        <v>1500000</v>
      </c>
      <c r="L1601" s="21">
        <v>0</v>
      </c>
      <c r="M1601" s="21">
        <v>0</v>
      </c>
      <c r="N1601" s="21">
        <v>0</v>
      </c>
      <c r="O1601" s="21">
        <v>0</v>
      </c>
      <c r="P1601" s="22" t="e">
        <f>VLOOKUP(Tabela1[[#This Row],[cdsubacao]],LDO!$B$2:$D$115,3,0)</f>
        <v>#N/A</v>
      </c>
      <c r="Q1601" s="22" t="str">
        <f>CONCATENATE(Tabela1[[#This Row],[cdunidadegestora]]," - ",Tabela1[[#This Row],[nmunidadegestora]])</f>
        <v>530025 - Departamento Estadual de Infraestrutura</v>
      </c>
      <c r="R1601" s="22" t="str">
        <f>CONCATENATE(Tabela1[[#This Row],[cdfuncao]]," - ",Tabela1[[#This Row],[nmfuncao]])</f>
        <v>6 - Segurança Pública</v>
      </c>
      <c r="S1601" s="23" t="e">
        <f>VLOOKUP(Tabela1[[#This Row],[cdsubacao]],LDO!$B$2:$E$115,4,0)</f>
        <v>#N/A</v>
      </c>
      <c r="T1601" s="23" t="str">
        <f>CONCATENATE(Tabela1[[#This Row],[cdprograma]]," - ",Tabela1[[#This Row],[nmprograma]])</f>
        <v>130 - Conservação e Segurança Rodoviária</v>
      </c>
    </row>
    <row r="1602" spans="1:20" x14ac:dyDescent="0.25">
      <c r="A1602">
        <v>270092</v>
      </c>
      <c r="B1602" t="s">
        <v>427</v>
      </c>
      <c r="C1602">
        <v>18</v>
      </c>
      <c r="D1602" t="s">
        <v>192</v>
      </c>
      <c r="E1602">
        <v>350</v>
      </c>
      <c r="F1602" t="s">
        <v>282</v>
      </c>
      <c r="G1602">
        <v>10584</v>
      </c>
      <c r="H1602" t="s">
        <v>1336</v>
      </c>
      <c r="I1602">
        <v>33</v>
      </c>
      <c r="J1602" t="s">
        <v>160</v>
      </c>
      <c r="K1602" s="21">
        <v>500000</v>
      </c>
      <c r="L1602" s="21">
        <v>0</v>
      </c>
      <c r="M1602" s="21">
        <v>0</v>
      </c>
      <c r="N1602" s="21">
        <v>0</v>
      </c>
      <c r="O1602" s="21">
        <v>0</v>
      </c>
      <c r="P1602" s="22" t="e">
        <f>VLOOKUP(Tabela1[[#This Row],[cdsubacao]],LDO!$B$2:$D$115,3,0)</f>
        <v>#N/A</v>
      </c>
      <c r="Q1602" s="22" t="str">
        <f>CONCATENATE(Tabela1[[#This Row],[cdunidadegestora]]," - ",Tabela1[[#This Row],[nmunidadegestora]])</f>
        <v>270092 - Fundo Estadual de Recursos Hídricos</v>
      </c>
      <c r="R1602" s="22" t="str">
        <f>CONCATENATE(Tabela1[[#This Row],[cdfuncao]]," - ",Tabela1[[#This Row],[nmfuncao]])</f>
        <v>18 - Gestão Ambiental</v>
      </c>
      <c r="S1602" s="23" t="e">
        <f>VLOOKUP(Tabela1[[#This Row],[cdsubacao]],LDO!$B$2:$E$115,4,0)</f>
        <v>#N/A</v>
      </c>
      <c r="T1602" s="23" t="str">
        <f>CONCATENATE(Tabela1[[#This Row],[cdprograma]]," - ",Tabela1[[#This Row],[nmprograma]])</f>
        <v>350 - Gestão dos Recursos Hídricos</v>
      </c>
    </row>
    <row r="1603" spans="1:20" x14ac:dyDescent="0.25">
      <c r="A1603">
        <v>530001</v>
      </c>
      <c r="B1603" t="s">
        <v>178</v>
      </c>
      <c r="C1603">
        <v>26</v>
      </c>
      <c r="D1603" t="s">
        <v>179</v>
      </c>
      <c r="E1603">
        <v>101</v>
      </c>
      <c r="F1603" t="s">
        <v>254</v>
      </c>
      <c r="G1603">
        <v>14299</v>
      </c>
      <c r="H1603" t="s">
        <v>1337</v>
      </c>
      <c r="I1603">
        <v>44</v>
      </c>
      <c r="J1603" t="s">
        <v>219</v>
      </c>
      <c r="K1603" s="21">
        <v>0</v>
      </c>
      <c r="L1603" s="21">
        <v>593.72</v>
      </c>
      <c r="M1603" s="21">
        <v>0</v>
      </c>
      <c r="N1603" s="21">
        <v>0</v>
      </c>
      <c r="O1603" s="21">
        <v>0</v>
      </c>
      <c r="P1603" s="22" t="e">
        <f>VLOOKUP(Tabela1[[#This Row],[cdsubacao]],LDO!$B$2:$D$115,3,0)</f>
        <v>#N/A</v>
      </c>
      <c r="Q1603" s="22" t="str">
        <f>CONCATENATE(Tabela1[[#This Row],[cdunidadegestora]]," - ",Tabela1[[#This Row],[nmunidadegestora]])</f>
        <v>530001 - Secretaria de Estado da Infraestrutura e Mobilidade</v>
      </c>
      <c r="R1603" s="22" t="str">
        <f>CONCATENATE(Tabela1[[#This Row],[cdfuncao]]," - ",Tabela1[[#This Row],[nmfuncao]])</f>
        <v>26 - Transporte</v>
      </c>
      <c r="S1603" s="23" t="e">
        <f>VLOOKUP(Tabela1[[#This Row],[cdsubacao]],LDO!$B$2:$E$115,4,0)</f>
        <v>#N/A</v>
      </c>
      <c r="T1603" s="23" t="str">
        <f>CONCATENATE(Tabela1[[#This Row],[cdprograma]]," - ",Tabela1[[#This Row],[nmprograma]])</f>
        <v>101 - Acelera Santa Catarina</v>
      </c>
    </row>
    <row r="1604" spans="1:20" x14ac:dyDescent="0.25">
      <c r="A1604">
        <v>530023</v>
      </c>
      <c r="B1604" t="s">
        <v>198</v>
      </c>
      <c r="C1604">
        <v>26</v>
      </c>
      <c r="D1604" t="s">
        <v>179</v>
      </c>
      <c r="E1604">
        <v>900</v>
      </c>
      <c r="F1604" t="s">
        <v>176</v>
      </c>
      <c r="G1604">
        <v>3912</v>
      </c>
      <c r="H1604" t="s">
        <v>759</v>
      </c>
      <c r="I1604">
        <v>44</v>
      </c>
      <c r="J1604" t="s">
        <v>219</v>
      </c>
      <c r="K1604" s="21">
        <v>205000</v>
      </c>
      <c r="L1604" s="21">
        <v>1020</v>
      </c>
      <c r="M1604" s="21">
        <v>1020</v>
      </c>
      <c r="N1604" s="21">
        <v>1020</v>
      </c>
      <c r="O1604" s="21">
        <v>1020</v>
      </c>
      <c r="P1604" s="22" t="e">
        <f>VLOOKUP(Tabela1[[#This Row],[cdsubacao]],LDO!$B$2:$D$115,3,0)</f>
        <v>#N/A</v>
      </c>
      <c r="Q1604" s="22" t="str">
        <f>CONCATENATE(Tabela1[[#This Row],[cdunidadegestora]]," - ",Tabela1[[#This Row],[nmunidadegestora]])</f>
        <v>530023 - Departamento de Transportes e Terminais</v>
      </c>
      <c r="R1604" s="22" t="str">
        <f>CONCATENATE(Tabela1[[#This Row],[cdfuncao]]," - ",Tabela1[[#This Row],[nmfuncao]])</f>
        <v>26 - Transporte</v>
      </c>
      <c r="S1604" s="23" t="e">
        <f>VLOOKUP(Tabela1[[#This Row],[cdsubacao]],LDO!$B$2:$E$115,4,0)</f>
        <v>#N/A</v>
      </c>
      <c r="T1604" s="23" t="str">
        <f>CONCATENATE(Tabela1[[#This Row],[cdprograma]]," - ",Tabela1[[#This Row],[nmprograma]])</f>
        <v>900 - Gestão Administrativa - Poder Executivo</v>
      </c>
    </row>
    <row r="1605" spans="1:20" x14ac:dyDescent="0.25">
      <c r="A1605">
        <v>480091</v>
      </c>
      <c r="B1605" t="s">
        <v>157</v>
      </c>
      <c r="C1605">
        <v>10</v>
      </c>
      <c r="D1605" t="s">
        <v>158</v>
      </c>
      <c r="E1605">
        <v>900</v>
      </c>
      <c r="F1605" t="s">
        <v>176</v>
      </c>
      <c r="G1605">
        <v>13269</v>
      </c>
      <c r="H1605" t="s">
        <v>1338</v>
      </c>
      <c r="I1605">
        <v>44</v>
      </c>
      <c r="J1605" t="s">
        <v>219</v>
      </c>
      <c r="K1605" s="21">
        <v>2000000</v>
      </c>
      <c r="L1605" s="21">
        <v>39669.79</v>
      </c>
      <c r="M1605" s="21">
        <v>34359.39</v>
      </c>
      <c r="N1605" s="21">
        <v>25169.79</v>
      </c>
      <c r="O1605" s="21">
        <v>25169.79</v>
      </c>
      <c r="P1605" s="22" t="e">
        <f>VLOOKUP(Tabela1[[#This Row],[cdsubacao]],LDO!$B$2:$D$115,3,0)</f>
        <v>#N/A</v>
      </c>
      <c r="Q1605" s="22" t="str">
        <f>CONCATENATE(Tabela1[[#This Row],[cdunidadegestora]]," - ",Tabela1[[#This Row],[nmunidadegestora]])</f>
        <v>480091 - Fundo Estadual de Saúde</v>
      </c>
      <c r="R1605" s="22" t="str">
        <f>CONCATENATE(Tabela1[[#This Row],[cdfuncao]]," - ",Tabela1[[#This Row],[nmfuncao]])</f>
        <v>10 - Saúde</v>
      </c>
      <c r="S1605" s="23" t="e">
        <f>VLOOKUP(Tabela1[[#This Row],[cdsubacao]],LDO!$B$2:$E$115,4,0)</f>
        <v>#N/A</v>
      </c>
      <c r="T1605" s="23" t="str">
        <f>CONCATENATE(Tabela1[[#This Row],[cdprograma]]," - ",Tabela1[[#This Row],[nmprograma]])</f>
        <v>900 - Gestão Administrativa - Poder Executivo</v>
      </c>
    </row>
    <row r="1606" spans="1:20" x14ac:dyDescent="0.25">
      <c r="A1606">
        <v>440023</v>
      </c>
      <c r="B1606" t="s">
        <v>202</v>
      </c>
      <c r="C1606">
        <v>20</v>
      </c>
      <c r="D1606" t="s">
        <v>203</v>
      </c>
      <c r="E1606">
        <v>310</v>
      </c>
      <c r="F1606" t="s">
        <v>204</v>
      </c>
      <c r="G1606">
        <v>2117</v>
      </c>
      <c r="H1606" t="s">
        <v>1230</v>
      </c>
      <c r="I1606">
        <v>44</v>
      </c>
      <c r="J1606" t="s">
        <v>219</v>
      </c>
      <c r="K1606" s="21">
        <v>960136</v>
      </c>
      <c r="L1606" s="21">
        <v>2427660.89</v>
      </c>
      <c r="M1606" s="21">
        <v>763888.98</v>
      </c>
      <c r="N1606" s="21">
        <v>763888.98</v>
      </c>
      <c r="O1606" s="21">
        <v>763888.98</v>
      </c>
      <c r="P1606" s="22" t="e">
        <f>VLOOKUP(Tabela1[[#This Row],[cdsubacao]],LDO!$B$2:$D$115,3,0)</f>
        <v>#N/A</v>
      </c>
      <c r="Q1606" s="22" t="str">
        <f>CONCATENATE(Tabela1[[#This Row],[cdunidadegestora]]," - ",Tabela1[[#This Row],[nmunidadegestora]])</f>
        <v>440023 - Empresa de Pesquisa Agropecuária e Extensão Rural de Santa Catarina S.A.</v>
      </c>
      <c r="R1606" s="22" t="str">
        <f>CONCATENATE(Tabela1[[#This Row],[cdfuncao]]," - ",Tabela1[[#This Row],[nmfuncao]])</f>
        <v>20 - Agricultura</v>
      </c>
      <c r="S1606" s="23" t="e">
        <f>VLOOKUP(Tabela1[[#This Row],[cdsubacao]],LDO!$B$2:$E$115,4,0)</f>
        <v>#N/A</v>
      </c>
      <c r="T1606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607" spans="1:20" x14ac:dyDescent="0.25">
      <c r="A1607">
        <v>410062</v>
      </c>
      <c r="B1607" t="s">
        <v>213</v>
      </c>
      <c r="C1607">
        <v>26</v>
      </c>
      <c r="D1607" t="s">
        <v>179</v>
      </c>
      <c r="E1607">
        <v>110</v>
      </c>
      <c r="F1607" t="s">
        <v>228</v>
      </c>
      <c r="G1607">
        <v>11126</v>
      </c>
      <c r="H1607" t="s">
        <v>492</v>
      </c>
      <c r="I1607">
        <v>33</v>
      </c>
      <c r="J1607" t="s">
        <v>160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2" t="e">
        <f>VLOOKUP(Tabela1[[#This Row],[cdsubacao]],LDO!$B$2:$D$115,3,0)</f>
        <v>#N/A</v>
      </c>
      <c r="Q1607" s="22" t="str">
        <f>CONCATENATE(Tabela1[[#This Row],[cdunidadegestora]]," - ",Tabela1[[#This Row],[nmunidadegestora]])</f>
        <v>410062 - Agência de Desenvolvimento Regional de Lages</v>
      </c>
      <c r="R1607" s="22" t="str">
        <f>CONCATENATE(Tabela1[[#This Row],[cdfuncao]]," - ",Tabela1[[#This Row],[nmfuncao]])</f>
        <v>26 - Transporte</v>
      </c>
      <c r="S1607" s="23" t="e">
        <f>VLOOKUP(Tabela1[[#This Row],[cdsubacao]],LDO!$B$2:$E$115,4,0)</f>
        <v>#N/A</v>
      </c>
      <c r="T1607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608" spans="1:20" x14ac:dyDescent="0.25">
      <c r="A1608">
        <v>410055</v>
      </c>
      <c r="B1608" t="s">
        <v>447</v>
      </c>
      <c r="C1608">
        <v>12</v>
      </c>
      <c r="D1608" t="s">
        <v>188</v>
      </c>
      <c r="E1608">
        <v>610</v>
      </c>
      <c r="F1608" t="s">
        <v>189</v>
      </c>
      <c r="G1608">
        <v>13793</v>
      </c>
      <c r="H1608" t="s">
        <v>1339</v>
      </c>
      <c r="I1608">
        <v>33</v>
      </c>
      <c r="J1608" t="s">
        <v>160</v>
      </c>
      <c r="K1608" s="21">
        <v>11110394</v>
      </c>
      <c r="L1608" s="21">
        <v>499731.20000000001</v>
      </c>
      <c r="M1608" s="21">
        <v>499731.20000000001</v>
      </c>
      <c r="N1608" s="21">
        <v>499731.20000000001</v>
      </c>
      <c r="O1608" s="21">
        <v>499731.20000000001</v>
      </c>
      <c r="P1608" s="22" t="e">
        <f>VLOOKUP(Tabela1[[#This Row],[cdsubacao]],LDO!$B$2:$D$115,3,0)</f>
        <v>#N/A</v>
      </c>
      <c r="Q1608" s="22" t="str">
        <f>CONCATENATE(Tabela1[[#This Row],[cdunidadegestora]]," - ",Tabela1[[#This Row],[nmunidadegestora]])</f>
        <v>410055 - Agência de Desenvolvimento Regional de Tubarão</v>
      </c>
      <c r="R1608" s="22" t="str">
        <f>CONCATENATE(Tabela1[[#This Row],[cdfuncao]]," - ",Tabela1[[#This Row],[nmfuncao]])</f>
        <v>12 - Educação</v>
      </c>
      <c r="S1608" s="23" t="e">
        <f>VLOOKUP(Tabela1[[#This Row],[cdsubacao]],LDO!$B$2:$E$115,4,0)</f>
        <v>#N/A</v>
      </c>
      <c r="T1608" s="23" t="str">
        <f>CONCATENATE(Tabela1[[#This Row],[cdprograma]]," - ",Tabela1[[#This Row],[nmprograma]])</f>
        <v>610 - Educação Básica com Qualidade e Equidade</v>
      </c>
    </row>
    <row r="1609" spans="1:20" x14ac:dyDescent="0.25">
      <c r="A1609">
        <v>450021</v>
      </c>
      <c r="B1609" t="s">
        <v>250</v>
      </c>
      <c r="C1609">
        <v>12</v>
      </c>
      <c r="D1609" t="s">
        <v>188</v>
      </c>
      <c r="E1609">
        <v>520</v>
      </c>
      <c r="F1609" t="s">
        <v>303</v>
      </c>
      <c r="G1609">
        <v>11655</v>
      </c>
      <c r="H1609" t="s">
        <v>776</v>
      </c>
      <c r="I1609">
        <v>44</v>
      </c>
      <c r="J1609" t="s">
        <v>219</v>
      </c>
      <c r="K1609" s="21">
        <v>1943171</v>
      </c>
      <c r="L1609" s="21">
        <v>2283739.54</v>
      </c>
      <c r="M1609" s="21">
        <v>204244.79</v>
      </c>
      <c r="N1609" s="21">
        <v>202155.4</v>
      </c>
      <c r="O1609" s="21">
        <v>195316.21</v>
      </c>
      <c r="P1609" s="22" t="e">
        <f>VLOOKUP(Tabela1[[#This Row],[cdsubacao]],LDO!$B$2:$D$115,3,0)</f>
        <v>#N/A</v>
      </c>
      <c r="Q1609" s="22" t="str">
        <f>CONCATENATE(Tabela1[[#This Row],[cdunidadegestora]]," - ",Tabela1[[#This Row],[nmunidadegestora]])</f>
        <v>450021 - Fundação Catarinense de Educação Especial</v>
      </c>
      <c r="R1609" s="22" t="str">
        <f>CONCATENATE(Tabela1[[#This Row],[cdfuncao]]," - ",Tabela1[[#This Row],[nmfuncao]])</f>
        <v>12 - Educação</v>
      </c>
      <c r="S1609" s="23" t="e">
        <f>VLOOKUP(Tabela1[[#This Row],[cdsubacao]],LDO!$B$2:$E$115,4,0)</f>
        <v>#N/A</v>
      </c>
      <c r="T1609" s="23" t="str">
        <f>CONCATENATE(Tabela1[[#This Row],[cdprograma]]," - ",Tabela1[[#This Row],[nmprograma]])</f>
        <v>520 - 2010, 2011, 2012, 2013, 2014, 2015, 2016: Cidadania e Diversidade; 2017, 2018, 2019, 2020: Inclusão Social - Identificação e Eliminação de Barreiras</v>
      </c>
    </row>
    <row r="1610" spans="1:20" x14ac:dyDescent="0.25">
      <c r="A1610">
        <v>480091</v>
      </c>
      <c r="B1610" t="s">
        <v>157</v>
      </c>
      <c r="C1610">
        <v>10</v>
      </c>
      <c r="D1610" t="s">
        <v>158</v>
      </c>
      <c r="E1610">
        <v>900</v>
      </c>
      <c r="F1610" t="s">
        <v>176</v>
      </c>
      <c r="G1610">
        <v>13268</v>
      </c>
      <c r="H1610" t="s">
        <v>887</v>
      </c>
      <c r="I1610">
        <v>33</v>
      </c>
      <c r="J1610" t="s">
        <v>160</v>
      </c>
      <c r="K1610" s="21">
        <v>800000</v>
      </c>
      <c r="L1610" s="21">
        <v>294926.51</v>
      </c>
      <c r="M1610" s="21">
        <v>50488.51</v>
      </c>
      <c r="N1610" s="21">
        <v>50488.04</v>
      </c>
      <c r="O1610" s="21">
        <v>29161.95</v>
      </c>
      <c r="P1610" s="22" t="e">
        <f>VLOOKUP(Tabela1[[#This Row],[cdsubacao]],LDO!$B$2:$D$115,3,0)</f>
        <v>#N/A</v>
      </c>
      <c r="Q1610" s="22" t="str">
        <f>CONCATENATE(Tabela1[[#This Row],[cdunidadegestora]]," - ",Tabela1[[#This Row],[nmunidadegestora]])</f>
        <v>480091 - Fundo Estadual de Saúde</v>
      </c>
      <c r="R1610" s="22" t="str">
        <f>CONCATENATE(Tabela1[[#This Row],[cdfuncao]]," - ",Tabela1[[#This Row],[nmfuncao]])</f>
        <v>10 - Saúde</v>
      </c>
      <c r="S1610" s="23" t="e">
        <f>VLOOKUP(Tabela1[[#This Row],[cdsubacao]],LDO!$B$2:$E$115,4,0)</f>
        <v>#N/A</v>
      </c>
      <c r="T1610" s="23" t="str">
        <f>CONCATENATE(Tabela1[[#This Row],[cdprograma]]," - ",Tabela1[[#This Row],[nmprograma]])</f>
        <v>900 - Gestão Administrativa - Poder Executivo</v>
      </c>
    </row>
    <row r="1611" spans="1:20" x14ac:dyDescent="0.25">
      <c r="A1611">
        <v>410057</v>
      </c>
      <c r="B1611" t="s">
        <v>249</v>
      </c>
      <c r="C1611">
        <v>10</v>
      </c>
      <c r="D1611" t="s">
        <v>158</v>
      </c>
      <c r="E1611">
        <v>400</v>
      </c>
      <c r="F1611" t="s">
        <v>166</v>
      </c>
      <c r="G1611">
        <v>11481</v>
      </c>
      <c r="H1611" t="s">
        <v>186</v>
      </c>
      <c r="I1611">
        <v>44</v>
      </c>
      <c r="J1611" t="s">
        <v>219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2" t="e">
        <f>VLOOKUP(Tabela1[[#This Row],[cdsubacao]],LDO!$B$2:$D$115,3,0)</f>
        <v>#N/A</v>
      </c>
      <c r="Q1611" s="22" t="str">
        <f>CONCATENATE(Tabela1[[#This Row],[cdunidadegestora]]," - ",Tabela1[[#This Row],[nmunidadegestora]])</f>
        <v>410057 - Agência de Desenvolvimento Regional de Araranguá</v>
      </c>
      <c r="R1611" s="22" t="str">
        <f>CONCATENATE(Tabela1[[#This Row],[cdfuncao]]," - ",Tabela1[[#This Row],[nmfuncao]])</f>
        <v>10 - Saúde</v>
      </c>
      <c r="S1611" s="23" t="e">
        <f>VLOOKUP(Tabela1[[#This Row],[cdsubacao]],LDO!$B$2:$E$115,4,0)</f>
        <v>#N/A</v>
      </c>
      <c r="T1611" s="23" t="str">
        <f>CONCATENATE(Tabela1[[#This Row],[cdprograma]]," - ",Tabela1[[#This Row],[nmprograma]])</f>
        <v>400 - Gestão do SUS</v>
      </c>
    </row>
    <row r="1612" spans="1:20" x14ac:dyDescent="0.25">
      <c r="A1612">
        <v>520030</v>
      </c>
      <c r="B1612" t="s">
        <v>403</v>
      </c>
      <c r="C1612">
        <v>10</v>
      </c>
      <c r="D1612" t="s">
        <v>158</v>
      </c>
      <c r="E1612">
        <v>900</v>
      </c>
      <c r="F1612" t="s">
        <v>176</v>
      </c>
      <c r="G1612">
        <v>4650</v>
      </c>
      <c r="H1612" t="s">
        <v>491</v>
      </c>
      <c r="I1612">
        <v>33</v>
      </c>
      <c r="J1612" t="s">
        <v>160</v>
      </c>
      <c r="K1612" s="21">
        <v>0</v>
      </c>
      <c r="L1612" s="21">
        <v>4800</v>
      </c>
      <c r="M1612" s="21">
        <v>4800</v>
      </c>
      <c r="N1612" s="21">
        <v>4800</v>
      </c>
      <c r="O1612" s="21">
        <v>4800</v>
      </c>
      <c r="P1612" s="22" t="e">
        <f>VLOOKUP(Tabela1[[#This Row],[cdsubacao]],LDO!$B$2:$D$115,3,0)</f>
        <v>#N/A</v>
      </c>
      <c r="Q1612" s="22" t="str">
        <f>CONCATENATE(Tabela1[[#This Row],[cdunidadegestora]]," - ",Tabela1[[#This Row],[nmunidadegestora]])</f>
        <v>520030 - Fundação Escola de Governo - ENA</v>
      </c>
      <c r="R1612" s="22" t="str">
        <f>CONCATENATE(Tabela1[[#This Row],[cdfuncao]]," - ",Tabela1[[#This Row],[nmfuncao]])</f>
        <v>10 - Saúde</v>
      </c>
      <c r="S1612" s="23" t="e">
        <f>VLOOKUP(Tabela1[[#This Row],[cdsubacao]],LDO!$B$2:$E$115,4,0)</f>
        <v>#N/A</v>
      </c>
      <c r="T1612" s="23" t="str">
        <f>CONCATENATE(Tabela1[[#This Row],[cdprograma]]," - ",Tabela1[[#This Row],[nmprograma]])</f>
        <v>900 - Gestão Administrativa - Poder Executivo</v>
      </c>
    </row>
    <row r="1613" spans="1:20" x14ac:dyDescent="0.25">
      <c r="A1613">
        <v>410045</v>
      </c>
      <c r="B1613" t="s">
        <v>534</v>
      </c>
      <c r="C1613">
        <v>4</v>
      </c>
      <c r="D1613" t="s">
        <v>169</v>
      </c>
      <c r="E1613">
        <v>900</v>
      </c>
      <c r="F1613" t="s">
        <v>176</v>
      </c>
      <c r="G1613">
        <v>13784</v>
      </c>
      <c r="H1613" t="s">
        <v>1340</v>
      </c>
      <c r="I1613">
        <v>33</v>
      </c>
      <c r="J1613" t="s">
        <v>160</v>
      </c>
      <c r="K1613" s="21">
        <v>19000</v>
      </c>
      <c r="L1613" s="21">
        <v>0</v>
      </c>
      <c r="M1613" s="21">
        <v>0</v>
      </c>
      <c r="N1613" s="21">
        <v>0</v>
      </c>
      <c r="O1613" s="21">
        <v>0</v>
      </c>
      <c r="P1613" s="22" t="e">
        <f>VLOOKUP(Tabela1[[#This Row],[cdsubacao]],LDO!$B$2:$D$115,3,0)</f>
        <v>#N/A</v>
      </c>
      <c r="Q1613" s="22" t="str">
        <f>CONCATENATE(Tabela1[[#This Row],[cdunidadegestora]]," - ",Tabela1[[#This Row],[nmunidadegestora]])</f>
        <v>410045 - Agência de Desenvolvimento Regional de Videira</v>
      </c>
      <c r="R1613" s="22" t="str">
        <f>CONCATENATE(Tabela1[[#This Row],[cdfuncao]]," - ",Tabela1[[#This Row],[nmfuncao]])</f>
        <v>4 - Administração</v>
      </c>
      <c r="S1613" s="23" t="e">
        <f>VLOOKUP(Tabela1[[#This Row],[cdsubacao]],LDO!$B$2:$E$115,4,0)</f>
        <v>#N/A</v>
      </c>
      <c r="T1613" s="23" t="str">
        <f>CONCATENATE(Tabela1[[#This Row],[cdprograma]]," - ",Tabela1[[#This Row],[nmprograma]])</f>
        <v>900 - Gestão Administrativa - Poder Executivo</v>
      </c>
    </row>
    <row r="1614" spans="1:20" x14ac:dyDescent="0.25">
      <c r="A1614">
        <v>230001</v>
      </c>
      <c r="B1614" t="s">
        <v>344</v>
      </c>
      <c r="C1614">
        <v>23</v>
      </c>
      <c r="D1614" t="s">
        <v>258</v>
      </c>
      <c r="E1614">
        <v>640</v>
      </c>
      <c r="F1614" t="s">
        <v>259</v>
      </c>
      <c r="G1614">
        <v>11695</v>
      </c>
      <c r="H1614" t="s">
        <v>1241</v>
      </c>
      <c r="I1614">
        <v>44</v>
      </c>
      <c r="J1614" t="s">
        <v>219</v>
      </c>
      <c r="K1614" s="21">
        <v>844166</v>
      </c>
      <c r="L1614" s="21">
        <v>0</v>
      </c>
      <c r="M1614" s="21">
        <v>0</v>
      </c>
      <c r="N1614" s="21">
        <v>0</v>
      </c>
      <c r="O1614" s="21">
        <v>0</v>
      </c>
      <c r="P1614" s="22" t="e">
        <f>VLOOKUP(Tabela1[[#This Row],[cdsubacao]],LDO!$B$2:$D$115,3,0)</f>
        <v>#N/A</v>
      </c>
      <c r="Q1614" s="22" t="str">
        <f>CONCATENATE(Tabela1[[#This Row],[cdunidadegestora]]," - ",Tabela1[[#This Row],[nmunidadegestora]])</f>
        <v>230001 - Secretaria de Estado do Turismo, Cultura e Esporte</v>
      </c>
      <c r="R1614" s="22" t="str">
        <f>CONCATENATE(Tabela1[[#This Row],[cdfuncao]]," - ",Tabela1[[#This Row],[nmfuncao]])</f>
        <v>23 - Comércio e Serviços</v>
      </c>
      <c r="S1614" s="23" t="e">
        <f>VLOOKUP(Tabela1[[#This Row],[cdsubacao]],LDO!$B$2:$E$115,4,0)</f>
        <v>#N/A</v>
      </c>
      <c r="T1614" s="23" t="str">
        <f>CONCATENATE(Tabela1[[#This Row],[cdprograma]]," - ",Tabela1[[#This Row],[nmprograma]])</f>
        <v>640 - Desenvolvimento do Turismo Catarinense</v>
      </c>
    </row>
    <row r="1615" spans="1:20" x14ac:dyDescent="0.25">
      <c r="A1615">
        <v>260096</v>
      </c>
      <c r="B1615" t="s">
        <v>252</v>
      </c>
      <c r="C1615">
        <v>16</v>
      </c>
      <c r="D1615" t="s">
        <v>301</v>
      </c>
      <c r="E1615">
        <v>540</v>
      </c>
      <c r="F1615" t="s">
        <v>745</v>
      </c>
      <c r="G1615">
        <v>14254</v>
      </c>
      <c r="H1615" t="s">
        <v>1341</v>
      </c>
      <c r="I1615">
        <v>33</v>
      </c>
      <c r="J1615" t="s">
        <v>160</v>
      </c>
      <c r="K1615" s="21">
        <v>8000000</v>
      </c>
      <c r="L1615" s="21">
        <v>0</v>
      </c>
      <c r="M1615" s="21">
        <v>0</v>
      </c>
      <c r="N1615" s="21">
        <v>0</v>
      </c>
      <c r="O1615" s="21">
        <v>0</v>
      </c>
      <c r="P1615" s="22" t="e">
        <f>VLOOKUP(Tabela1[[#This Row],[cdsubacao]],LDO!$B$2:$D$115,3,0)</f>
        <v>#N/A</v>
      </c>
      <c r="Q1615" s="22" t="str">
        <f>CONCATENATE(Tabela1[[#This Row],[cdunidadegestora]]," - ",Tabela1[[#This Row],[nmunidadegestora]])</f>
        <v>260096 - Fundo Estadual de Combate e Erradicação da Pobreza</v>
      </c>
      <c r="R1615" s="22" t="str">
        <f>CONCATENATE(Tabela1[[#This Row],[cdfuncao]]," - ",Tabela1[[#This Row],[nmfuncao]])</f>
        <v>16 - Habitação</v>
      </c>
      <c r="S1615" s="23" t="e">
        <f>VLOOKUP(Tabela1[[#This Row],[cdsubacao]],LDO!$B$2:$E$115,4,0)</f>
        <v>#N/A</v>
      </c>
      <c r="T1615" s="23" t="str">
        <f>CONCATENATE(Tabela1[[#This Row],[cdprograma]]," - ",Tabela1[[#This Row],[nmprograma]])</f>
        <v>540 - Nova Casa</v>
      </c>
    </row>
    <row r="1616" spans="1:20" x14ac:dyDescent="0.25">
      <c r="A1616">
        <v>410059</v>
      </c>
      <c r="B1616" t="s">
        <v>408</v>
      </c>
      <c r="C1616">
        <v>12</v>
      </c>
      <c r="D1616" t="s">
        <v>188</v>
      </c>
      <c r="E1616">
        <v>610</v>
      </c>
      <c r="F1616" t="s">
        <v>189</v>
      </c>
      <c r="G1616">
        <v>13958</v>
      </c>
      <c r="H1616" t="s">
        <v>1018</v>
      </c>
      <c r="I1616">
        <v>44</v>
      </c>
      <c r="J1616" t="s">
        <v>219</v>
      </c>
      <c r="K1616" s="21">
        <v>33070</v>
      </c>
      <c r="L1616" s="21">
        <v>0</v>
      </c>
      <c r="M1616" s="21">
        <v>0</v>
      </c>
      <c r="N1616" s="21">
        <v>0</v>
      </c>
      <c r="O1616" s="21">
        <v>0</v>
      </c>
      <c r="P1616" s="22" t="e">
        <f>VLOOKUP(Tabela1[[#This Row],[cdsubacao]],LDO!$B$2:$D$115,3,0)</f>
        <v>#N/A</v>
      </c>
      <c r="Q1616" s="22" t="str">
        <f>CONCATENATE(Tabela1[[#This Row],[cdunidadegestora]]," - ",Tabela1[[#This Row],[nmunidadegestora]])</f>
        <v>410059 - Agência de Desenvolvimento Regional de Jaraguá do Sul</v>
      </c>
      <c r="R1616" s="22" t="str">
        <f>CONCATENATE(Tabela1[[#This Row],[cdfuncao]]," - ",Tabela1[[#This Row],[nmfuncao]])</f>
        <v>12 - Educação</v>
      </c>
      <c r="S1616" s="23" t="e">
        <f>VLOOKUP(Tabela1[[#This Row],[cdsubacao]],LDO!$B$2:$E$115,4,0)</f>
        <v>#N/A</v>
      </c>
      <c r="T1616" s="23" t="str">
        <f>CONCATENATE(Tabela1[[#This Row],[cdprograma]]," - ",Tabela1[[#This Row],[nmprograma]])</f>
        <v>610 - Educação Básica com Qualidade e Equidade</v>
      </c>
    </row>
    <row r="1617" spans="1:20" x14ac:dyDescent="0.25">
      <c r="A1617">
        <v>410043</v>
      </c>
      <c r="B1617" t="s">
        <v>185</v>
      </c>
      <c r="C1617">
        <v>12</v>
      </c>
      <c r="D1617" t="s">
        <v>188</v>
      </c>
      <c r="E1617">
        <v>610</v>
      </c>
      <c r="F1617" t="s">
        <v>189</v>
      </c>
      <c r="G1617">
        <v>13748</v>
      </c>
      <c r="H1617" t="s">
        <v>1316</v>
      </c>
      <c r="I1617">
        <v>44</v>
      </c>
      <c r="J1617" t="s">
        <v>219</v>
      </c>
      <c r="K1617" s="21">
        <v>54490</v>
      </c>
      <c r="L1617" s="21">
        <v>0</v>
      </c>
      <c r="M1617" s="21">
        <v>0</v>
      </c>
      <c r="N1617" s="21">
        <v>0</v>
      </c>
      <c r="O1617" s="21">
        <v>0</v>
      </c>
      <c r="P1617" s="22" t="e">
        <f>VLOOKUP(Tabela1[[#This Row],[cdsubacao]],LDO!$B$2:$D$115,3,0)</f>
        <v>#N/A</v>
      </c>
      <c r="Q1617" s="22" t="str">
        <f>CONCATENATE(Tabela1[[#This Row],[cdunidadegestora]]," - ",Tabela1[[#This Row],[nmunidadegestora]])</f>
        <v>410043 - Agência de Desenvolvimento Regional de Joaçaba</v>
      </c>
      <c r="R1617" s="22" t="str">
        <f>CONCATENATE(Tabela1[[#This Row],[cdfuncao]]," - ",Tabela1[[#This Row],[nmfuncao]])</f>
        <v>12 - Educação</v>
      </c>
      <c r="S1617" s="23" t="e">
        <f>VLOOKUP(Tabela1[[#This Row],[cdsubacao]],LDO!$B$2:$E$115,4,0)</f>
        <v>#N/A</v>
      </c>
      <c r="T1617" s="23" t="str">
        <f>CONCATENATE(Tabela1[[#This Row],[cdprograma]]," - ",Tabela1[[#This Row],[nmprograma]])</f>
        <v>610 - Educação Básica com Qualidade e Equidade</v>
      </c>
    </row>
    <row r="1618" spans="1:20" x14ac:dyDescent="0.25">
      <c r="A1618">
        <v>480091</v>
      </c>
      <c r="B1618" t="s">
        <v>157</v>
      </c>
      <c r="C1618">
        <v>10</v>
      </c>
      <c r="D1618" t="s">
        <v>158</v>
      </c>
      <c r="E1618">
        <v>430</v>
      </c>
      <c r="F1618" t="s">
        <v>159</v>
      </c>
      <c r="G1618">
        <v>12354</v>
      </c>
      <c r="H1618" t="s">
        <v>1342</v>
      </c>
      <c r="I1618">
        <v>44</v>
      </c>
      <c r="J1618" t="s">
        <v>219</v>
      </c>
      <c r="K1618" s="21">
        <v>100000</v>
      </c>
      <c r="L1618" s="21">
        <v>0</v>
      </c>
      <c r="M1618" s="21">
        <v>0</v>
      </c>
      <c r="N1618" s="21">
        <v>0</v>
      </c>
      <c r="O1618" s="21">
        <v>0</v>
      </c>
      <c r="P1618" s="22" t="e">
        <f>VLOOKUP(Tabela1[[#This Row],[cdsubacao]],LDO!$B$2:$D$115,3,0)</f>
        <v>#N/A</v>
      </c>
      <c r="Q1618" s="22" t="str">
        <f>CONCATENATE(Tabela1[[#This Row],[cdunidadegestora]]," - ",Tabela1[[#This Row],[nmunidadegestora]])</f>
        <v>480091 - Fundo Estadual de Saúde</v>
      </c>
      <c r="R1618" s="22" t="str">
        <f>CONCATENATE(Tabela1[[#This Row],[cdfuncao]]," - ",Tabela1[[#This Row],[nmfuncao]])</f>
        <v>10 - Saúde</v>
      </c>
      <c r="S1618" s="23" t="e">
        <f>VLOOKUP(Tabela1[[#This Row],[cdsubacao]],LDO!$B$2:$E$115,4,0)</f>
        <v>#N/A</v>
      </c>
      <c r="T1618" s="23" t="str">
        <f>CONCATENATE(Tabela1[[#This Row],[cdprograma]]," - ",Tabela1[[#This Row],[nmprograma]])</f>
        <v>430 - Atenção de Média e Alta Complexidade Ambulatorial e Hospitalar</v>
      </c>
    </row>
    <row r="1619" spans="1:20" x14ac:dyDescent="0.25">
      <c r="A1619">
        <v>410060</v>
      </c>
      <c r="B1619" t="s">
        <v>168</v>
      </c>
      <c r="C1619">
        <v>4</v>
      </c>
      <c r="D1619" t="s">
        <v>169</v>
      </c>
      <c r="E1619">
        <v>850</v>
      </c>
      <c r="F1619" t="s">
        <v>163</v>
      </c>
      <c r="G1619">
        <v>13885</v>
      </c>
      <c r="H1619" t="s">
        <v>1343</v>
      </c>
      <c r="I1619">
        <v>33</v>
      </c>
      <c r="J1619" t="s">
        <v>160</v>
      </c>
      <c r="K1619" s="21">
        <v>25000</v>
      </c>
      <c r="L1619" s="21">
        <v>0</v>
      </c>
      <c r="M1619" s="21">
        <v>0</v>
      </c>
      <c r="N1619" s="21">
        <v>0</v>
      </c>
      <c r="O1619" s="21">
        <v>0</v>
      </c>
      <c r="P1619" s="22" t="e">
        <f>VLOOKUP(Tabela1[[#This Row],[cdsubacao]],LDO!$B$2:$D$115,3,0)</f>
        <v>#N/A</v>
      </c>
      <c r="Q1619" s="22" t="str">
        <f>CONCATENATE(Tabela1[[#This Row],[cdunidadegestora]]," - ",Tabela1[[#This Row],[nmunidadegestora]])</f>
        <v>410060 - Agência de Desenvolvimento Regional de Mafra</v>
      </c>
      <c r="R1619" s="22" t="str">
        <f>CONCATENATE(Tabela1[[#This Row],[cdfuncao]]," - ",Tabela1[[#This Row],[nmfuncao]])</f>
        <v>4 - Administração</v>
      </c>
      <c r="S1619" s="23" t="e">
        <f>VLOOKUP(Tabela1[[#This Row],[cdsubacao]],LDO!$B$2:$E$115,4,0)</f>
        <v>#N/A</v>
      </c>
      <c r="T161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20" spans="1:20" x14ac:dyDescent="0.25">
      <c r="A1620">
        <v>530001</v>
      </c>
      <c r="B1620" t="s">
        <v>178</v>
      </c>
      <c r="C1620">
        <v>18</v>
      </c>
      <c r="D1620" t="s">
        <v>192</v>
      </c>
      <c r="E1620">
        <v>350</v>
      </c>
      <c r="F1620" t="s">
        <v>282</v>
      </c>
      <c r="G1620">
        <v>14520</v>
      </c>
      <c r="H1620" t="s">
        <v>1344</v>
      </c>
      <c r="I1620">
        <v>44</v>
      </c>
      <c r="J1620" t="s">
        <v>219</v>
      </c>
      <c r="K1620" s="21">
        <v>0</v>
      </c>
      <c r="L1620" s="21">
        <v>600000</v>
      </c>
      <c r="M1620" s="21">
        <v>0</v>
      </c>
      <c r="N1620" s="21">
        <v>0</v>
      </c>
      <c r="O1620" s="21">
        <v>0</v>
      </c>
      <c r="P1620" s="22" t="e">
        <f>VLOOKUP(Tabela1[[#This Row],[cdsubacao]],LDO!$B$2:$D$115,3,0)</f>
        <v>#N/A</v>
      </c>
      <c r="Q1620" s="22" t="str">
        <f>CONCATENATE(Tabela1[[#This Row],[cdunidadegestora]]," - ",Tabela1[[#This Row],[nmunidadegestora]])</f>
        <v>530001 - Secretaria de Estado da Infraestrutura e Mobilidade</v>
      </c>
      <c r="R1620" s="22" t="str">
        <f>CONCATENATE(Tabela1[[#This Row],[cdfuncao]]," - ",Tabela1[[#This Row],[nmfuncao]])</f>
        <v>18 - Gestão Ambiental</v>
      </c>
      <c r="S1620" s="23" t="e">
        <f>VLOOKUP(Tabela1[[#This Row],[cdsubacao]],LDO!$B$2:$E$115,4,0)</f>
        <v>#N/A</v>
      </c>
      <c r="T1620" s="23" t="str">
        <f>CONCATENATE(Tabela1[[#This Row],[cdprograma]]," - ",Tabela1[[#This Row],[nmprograma]])</f>
        <v>350 - Gestão dos Recursos Hídricos</v>
      </c>
    </row>
    <row r="1621" spans="1:20" x14ac:dyDescent="0.25">
      <c r="A1621">
        <v>480091</v>
      </c>
      <c r="B1621" t="s">
        <v>157</v>
      </c>
      <c r="C1621">
        <v>10</v>
      </c>
      <c r="D1621" t="s">
        <v>158</v>
      </c>
      <c r="E1621">
        <v>430</v>
      </c>
      <c r="F1621" t="s">
        <v>159</v>
      </c>
      <c r="G1621">
        <v>12158</v>
      </c>
      <c r="H1621" t="s">
        <v>1345</v>
      </c>
      <c r="I1621">
        <v>44</v>
      </c>
      <c r="J1621" t="s">
        <v>219</v>
      </c>
      <c r="K1621" s="21">
        <v>100000</v>
      </c>
      <c r="L1621" s="21">
        <v>0</v>
      </c>
      <c r="M1621" s="21">
        <v>0</v>
      </c>
      <c r="N1621" s="21">
        <v>0</v>
      </c>
      <c r="O1621" s="21">
        <v>0</v>
      </c>
      <c r="P1621" s="22" t="e">
        <f>VLOOKUP(Tabela1[[#This Row],[cdsubacao]],LDO!$B$2:$D$115,3,0)</f>
        <v>#N/A</v>
      </c>
      <c r="Q1621" s="22" t="str">
        <f>CONCATENATE(Tabela1[[#This Row],[cdunidadegestora]]," - ",Tabela1[[#This Row],[nmunidadegestora]])</f>
        <v>480091 - Fundo Estadual de Saúde</v>
      </c>
      <c r="R1621" s="22" t="str">
        <f>CONCATENATE(Tabela1[[#This Row],[cdfuncao]]," - ",Tabela1[[#This Row],[nmfuncao]])</f>
        <v>10 - Saúde</v>
      </c>
      <c r="S1621" s="23" t="e">
        <f>VLOOKUP(Tabela1[[#This Row],[cdsubacao]],LDO!$B$2:$E$115,4,0)</f>
        <v>#N/A</v>
      </c>
      <c r="T1621" s="23" t="str">
        <f>CONCATENATE(Tabela1[[#This Row],[cdprograma]]," - ",Tabela1[[#This Row],[nmprograma]])</f>
        <v>430 - Atenção de Média e Alta Complexidade Ambulatorial e Hospitalar</v>
      </c>
    </row>
    <row r="1622" spans="1:20" x14ac:dyDescent="0.25">
      <c r="A1622">
        <v>470092</v>
      </c>
      <c r="B1622" t="s">
        <v>355</v>
      </c>
      <c r="C1622">
        <v>24</v>
      </c>
      <c r="D1622" t="s">
        <v>266</v>
      </c>
      <c r="E1622">
        <v>810</v>
      </c>
      <c r="F1622" t="s">
        <v>267</v>
      </c>
      <c r="G1622">
        <v>11570</v>
      </c>
      <c r="H1622" t="s">
        <v>1346</v>
      </c>
      <c r="I1622">
        <v>33</v>
      </c>
      <c r="J1622" t="s">
        <v>160</v>
      </c>
      <c r="K1622" s="21">
        <v>172623</v>
      </c>
      <c r="L1622" s="21">
        <v>172623</v>
      </c>
      <c r="M1622" s="21">
        <v>0</v>
      </c>
      <c r="N1622" s="21">
        <v>0</v>
      </c>
      <c r="O1622" s="21">
        <v>0</v>
      </c>
      <c r="P1622" s="22" t="e">
        <f>VLOOKUP(Tabela1[[#This Row],[cdsubacao]],LDO!$B$2:$D$115,3,0)</f>
        <v>#N/A</v>
      </c>
      <c r="Q1622" s="22" t="str">
        <f>CONCATENATE(Tabela1[[#This Row],[cdunidadegestora]]," - ",Tabela1[[#This Row],[nmunidadegestora]])</f>
        <v>470092 - Fundo do Plano de Saúde dos Servidores Públicos Estaduais</v>
      </c>
      <c r="R1622" s="22" t="str">
        <f>CONCATENATE(Tabela1[[#This Row],[cdfuncao]]," - ",Tabela1[[#This Row],[nmfuncao]])</f>
        <v>24 - Comunicações</v>
      </c>
      <c r="S1622" s="23" t="e">
        <f>VLOOKUP(Tabela1[[#This Row],[cdsubacao]],LDO!$B$2:$E$115,4,0)</f>
        <v>#N/A</v>
      </c>
      <c r="T1622" s="23" t="str">
        <f>CONCATENATE(Tabela1[[#This Row],[cdprograma]]," - ",Tabela1[[#This Row],[nmprograma]])</f>
        <v>810 - Comunicação do Poder Executivo</v>
      </c>
    </row>
    <row r="1623" spans="1:20" x14ac:dyDescent="0.25">
      <c r="A1623">
        <v>410041</v>
      </c>
      <c r="B1623" t="s">
        <v>471</v>
      </c>
      <c r="C1623">
        <v>10</v>
      </c>
      <c r="D1623" t="s">
        <v>158</v>
      </c>
      <c r="E1623">
        <v>101</v>
      </c>
      <c r="F1623" t="s">
        <v>254</v>
      </c>
      <c r="G1623">
        <v>12588</v>
      </c>
      <c r="H1623" t="s">
        <v>1099</v>
      </c>
      <c r="I1623">
        <v>44</v>
      </c>
      <c r="J1623" t="s">
        <v>219</v>
      </c>
      <c r="K1623" s="21">
        <v>0</v>
      </c>
      <c r="L1623" s="21">
        <v>454258.27</v>
      </c>
      <c r="M1623" s="21">
        <v>454258.27</v>
      </c>
      <c r="N1623" s="21">
        <v>454258.27</v>
      </c>
      <c r="O1623" s="21">
        <v>454258.27</v>
      </c>
      <c r="P1623" s="22" t="str">
        <f>VLOOKUP(Tabela1[[#This Row],[cdsubacao]],LDO!$B$2:$D$115,3,0)</f>
        <v>LDO</v>
      </c>
      <c r="Q1623" s="22" t="str">
        <f>CONCATENATE(Tabela1[[#This Row],[cdunidadegestora]]," - ",Tabela1[[#This Row],[nmunidadegestora]])</f>
        <v>410041 - Agência de Desenvolvimento Regional de Xanxerê</v>
      </c>
      <c r="R1623" s="22" t="str">
        <f>CONCATENATE(Tabela1[[#This Row],[cdfuncao]]," - ",Tabela1[[#This Row],[nmfuncao]])</f>
        <v>10 - Saúde</v>
      </c>
      <c r="S1623" s="23" t="str">
        <f>VLOOKUP(Tabela1[[#This Row],[cdsubacao]],LDO!$B$2:$E$115,4,0)</f>
        <v>12588 - AP - Ampliação e readequação do Hospital São Paulo - Xanxerê</v>
      </c>
      <c r="T1623" s="23" t="str">
        <f>CONCATENATE(Tabela1[[#This Row],[cdprograma]]," - ",Tabela1[[#This Row],[nmprograma]])</f>
        <v>101 - Acelera Santa Catarina</v>
      </c>
    </row>
    <row r="1624" spans="1:20" x14ac:dyDescent="0.25">
      <c r="A1624">
        <v>450022</v>
      </c>
      <c r="B1624" t="s">
        <v>358</v>
      </c>
      <c r="C1624">
        <v>12</v>
      </c>
      <c r="D1624" t="s">
        <v>188</v>
      </c>
      <c r="E1624">
        <v>900</v>
      </c>
      <c r="F1624" t="s">
        <v>176</v>
      </c>
      <c r="G1624">
        <v>11038</v>
      </c>
      <c r="H1624" t="s">
        <v>1347</v>
      </c>
      <c r="I1624">
        <v>33</v>
      </c>
      <c r="J1624" t="s">
        <v>160</v>
      </c>
      <c r="K1624" s="21">
        <v>58809696</v>
      </c>
      <c r="L1624" s="21">
        <v>44646727.75</v>
      </c>
      <c r="M1624" s="21">
        <v>43902636.950000003</v>
      </c>
      <c r="N1624" s="21">
        <v>39904553.640000001</v>
      </c>
      <c r="O1624" s="21">
        <v>39904553.640000001</v>
      </c>
      <c r="P1624" s="22" t="e">
        <f>VLOOKUP(Tabela1[[#This Row],[cdsubacao]],LDO!$B$2:$D$115,3,0)</f>
        <v>#N/A</v>
      </c>
      <c r="Q1624" s="22" t="str">
        <f>CONCATENATE(Tabela1[[#This Row],[cdunidadegestora]]," - ",Tabela1[[#This Row],[nmunidadegestora]])</f>
        <v>450022 - Fundação Universidade do Estado de Santa Catarina</v>
      </c>
      <c r="R1624" s="22" t="str">
        <f>CONCATENATE(Tabela1[[#This Row],[cdfuncao]]," - ",Tabela1[[#This Row],[nmfuncao]])</f>
        <v>12 - Educação</v>
      </c>
      <c r="S1624" s="23" t="e">
        <f>VLOOKUP(Tabela1[[#This Row],[cdsubacao]],LDO!$B$2:$E$115,4,0)</f>
        <v>#N/A</v>
      </c>
      <c r="T1624" s="23" t="str">
        <f>CONCATENATE(Tabela1[[#This Row],[cdprograma]]," - ",Tabela1[[#This Row],[nmprograma]])</f>
        <v>900 - Gestão Administrativa - Poder Executivo</v>
      </c>
    </row>
    <row r="1625" spans="1:20" x14ac:dyDescent="0.25">
      <c r="A1625">
        <v>470001</v>
      </c>
      <c r="B1625" t="s">
        <v>287</v>
      </c>
      <c r="C1625">
        <v>4</v>
      </c>
      <c r="D1625" t="s">
        <v>169</v>
      </c>
      <c r="E1625">
        <v>870</v>
      </c>
      <c r="F1625" t="s">
        <v>320</v>
      </c>
      <c r="G1625">
        <v>1059</v>
      </c>
      <c r="H1625" t="s">
        <v>1348</v>
      </c>
      <c r="I1625">
        <v>33</v>
      </c>
      <c r="J1625" t="s">
        <v>160</v>
      </c>
      <c r="K1625" s="21">
        <v>3661887</v>
      </c>
      <c r="L1625" s="21">
        <v>3628984.11</v>
      </c>
      <c r="M1625" s="21">
        <v>3628984.11</v>
      </c>
      <c r="N1625" s="21">
        <v>3628984.11</v>
      </c>
      <c r="O1625" s="21">
        <v>3628984.11</v>
      </c>
      <c r="P1625" s="22" t="e">
        <f>VLOOKUP(Tabela1[[#This Row],[cdsubacao]],LDO!$B$2:$D$115,3,0)</f>
        <v>#N/A</v>
      </c>
      <c r="Q1625" s="22" t="str">
        <f>CONCATENATE(Tabela1[[#This Row],[cdunidadegestora]]," - ",Tabela1[[#This Row],[nmunidadegestora]])</f>
        <v>470001 - Secretaria de Estado da Administração</v>
      </c>
      <c r="R1625" s="22" t="str">
        <f>CONCATENATE(Tabela1[[#This Row],[cdfuncao]]," - ",Tabela1[[#This Row],[nmfuncao]])</f>
        <v>4 - Administração</v>
      </c>
      <c r="S1625" s="23" t="e">
        <f>VLOOKUP(Tabela1[[#This Row],[cdsubacao]],LDO!$B$2:$E$115,4,0)</f>
        <v>#N/A</v>
      </c>
      <c r="T1625" s="23" t="str">
        <f>CONCATENATE(Tabela1[[#This Row],[cdprograma]]," - ",Tabela1[[#This Row],[nmprograma]])</f>
        <v>870 - Pensões Especiais</v>
      </c>
    </row>
    <row r="1626" spans="1:20" x14ac:dyDescent="0.25">
      <c r="A1626">
        <v>480091</v>
      </c>
      <c r="B1626" t="s">
        <v>157</v>
      </c>
      <c r="C1626">
        <v>10</v>
      </c>
      <c r="D1626" t="s">
        <v>158</v>
      </c>
      <c r="E1626">
        <v>420</v>
      </c>
      <c r="F1626" t="s">
        <v>563</v>
      </c>
      <c r="G1626">
        <v>12001</v>
      </c>
      <c r="H1626" t="s">
        <v>1349</v>
      </c>
      <c r="I1626">
        <v>33</v>
      </c>
      <c r="J1626" t="s">
        <v>160</v>
      </c>
      <c r="K1626" s="21">
        <v>150000</v>
      </c>
      <c r="L1626" s="21">
        <v>538557.99</v>
      </c>
      <c r="M1626" s="21">
        <v>151608.97</v>
      </c>
      <c r="N1626" s="21">
        <v>117587.88</v>
      </c>
      <c r="O1626" s="21">
        <v>115074.99</v>
      </c>
      <c r="P1626" s="22" t="e">
        <f>VLOOKUP(Tabela1[[#This Row],[cdsubacao]],LDO!$B$2:$D$115,3,0)</f>
        <v>#N/A</v>
      </c>
      <c r="Q1626" s="22" t="str">
        <f>CONCATENATE(Tabela1[[#This Row],[cdunidadegestora]]," - ",Tabela1[[#This Row],[nmunidadegestora]])</f>
        <v>480091 - Fundo Estadual de Saúde</v>
      </c>
      <c r="R1626" s="22" t="str">
        <f>CONCATENATE(Tabela1[[#This Row],[cdfuncao]]," - ",Tabela1[[#This Row],[nmfuncao]])</f>
        <v>10 - Saúde</v>
      </c>
      <c r="S1626" s="23" t="e">
        <f>VLOOKUP(Tabela1[[#This Row],[cdsubacao]],LDO!$B$2:$E$115,4,0)</f>
        <v>#N/A</v>
      </c>
      <c r="T1626" s="23" t="str">
        <f>CONCATENATE(Tabela1[[#This Row],[cdprograma]]," - ",Tabela1[[#This Row],[nmprograma]])</f>
        <v>420 - 2010, 2011: Estratégia de Saúde da Família; 2012, 2013, 2014, 2015, 2016, 2017, 2018, 2019: Atenção Básica; 2020: Atenção Primária à Saúde</v>
      </c>
    </row>
    <row r="1627" spans="1:20" x14ac:dyDescent="0.25">
      <c r="A1627">
        <v>410055</v>
      </c>
      <c r="B1627" t="s">
        <v>447</v>
      </c>
      <c r="C1627">
        <v>12</v>
      </c>
      <c r="D1627" t="s">
        <v>188</v>
      </c>
      <c r="E1627">
        <v>610</v>
      </c>
      <c r="F1627" t="s">
        <v>189</v>
      </c>
      <c r="G1627">
        <v>13781</v>
      </c>
      <c r="H1627" t="s">
        <v>1161</v>
      </c>
      <c r="I1627">
        <v>33</v>
      </c>
      <c r="J1627" t="s">
        <v>160</v>
      </c>
      <c r="K1627" s="21">
        <v>5678595</v>
      </c>
      <c r="L1627" s="21">
        <v>995877.27</v>
      </c>
      <c r="M1627" s="21">
        <v>995877.27</v>
      </c>
      <c r="N1627" s="21">
        <v>995877.27</v>
      </c>
      <c r="O1627" s="21">
        <v>995877.27</v>
      </c>
      <c r="P1627" s="22" t="e">
        <f>VLOOKUP(Tabela1[[#This Row],[cdsubacao]],LDO!$B$2:$D$115,3,0)</f>
        <v>#N/A</v>
      </c>
      <c r="Q1627" s="22" t="str">
        <f>CONCATENATE(Tabela1[[#This Row],[cdunidadegestora]]," - ",Tabela1[[#This Row],[nmunidadegestora]])</f>
        <v>410055 - Agência de Desenvolvimento Regional de Tubarão</v>
      </c>
      <c r="R1627" s="22" t="str">
        <f>CONCATENATE(Tabela1[[#This Row],[cdfuncao]]," - ",Tabela1[[#This Row],[nmfuncao]])</f>
        <v>12 - Educação</v>
      </c>
      <c r="S1627" s="23" t="e">
        <f>VLOOKUP(Tabela1[[#This Row],[cdsubacao]],LDO!$B$2:$E$115,4,0)</f>
        <v>#N/A</v>
      </c>
      <c r="T1627" s="23" t="str">
        <f>CONCATENATE(Tabela1[[#This Row],[cdprograma]]," - ",Tabela1[[#This Row],[nmprograma]])</f>
        <v>610 - Educação Básica com Qualidade e Equidade</v>
      </c>
    </row>
    <row r="1628" spans="1:20" x14ac:dyDescent="0.25">
      <c r="A1628">
        <v>440023</v>
      </c>
      <c r="B1628" t="s">
        <v>202</v>
      </c>
      <c r="C1628">
        <v>20</v>
      </c>
      <c r="D1628" t="s">
        <v>203</v>
      </c>
      <c r="E1628">
        <v>310</v>
      </c>
      <c r="F1628" t="s">
        <v>204</v>
      </c>
      <c r="G1628">
        <v>3698</v>
      </c>
      <c r="H1628" t="s">
        <v>1155</v>
      </c>
      <c r="I1628">
        <v>33</v>
      </c>
      <c r="J1628" t="s">
        <v>160</v>
      </c>
      <c r="K1628" s="21">
        <v>9118942</v>
      </c>
      <c r="L1628" s="21">
        <v>8744047.2100000009</v>
      </c>
      <c r="M1628" s="21">
        <v>8459074.9499999993</v>
      </c>
      <c r="N1628" s="21">
        <v>7875869.4400000004</v>
      </c>
      <c r="O1628" s="21">
        <v>7714205.0800000001</v>
      </c>
      <c r="P1628" s="22" t="e">
        <f>VLOOKUP(Tabela1[[#This Row],[cdsubacao]],LDO!$B$2:$D$115,3,0)</f>
        <v>#N/A</v>
      </c>
      <c r="Q1628" s="22" t="str">
        <f>CONCATENATE(Tabela1[[#This Row],[cdunidadegestora]]," - ",Tabela1[[#This Row],[nmunidadegestora]])</f>
        <v>440023 - Empresa de Pesquisa Agropecuária e Extensão Rural de Santa Catarina S.A.</v>
      </c>
      <c r="R1628" s="22" t="str">
        <f>CONCATENATE(Tabela1[[#This Row],[cdfuncao]]," - ",Tabela1[[#This Row],[nmfuncao]])</f>
        <v>20 - Agricultura</v>
      </c>
      <c r="S1628" s="23" t="e">
        <f>VLOOKUP(Tabela1[[#This Row],[cdsubacao]],LDO!$B$2:$E$115,4,0)</f>
        <v>#N/A</v>
      </c>
      <c r="T1628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629" spans="1:20" x14ac:dyDescent="0.25">
      <c r="A1629">
        <v>410062</v>
      </c>
      <c r="B1629" t="s">
        <v>213</v>
      </c>
      <c r="C1629">
        <v>12</v>
      </c>
      <c r="D1629" t="s">
        <v>188</v>
      </c>
      <c r="E1629">
        <v>610</v>
      </c>
      <c r="F1629" t="s">
        <v>189</v>
      </c>
      <c r="G1629">
        <v>13941</v>
      </c>
      <c r="H1629" t="s">
        <v>1258</v>
      </c>
      <c r="I1629">
        <v>33</v>
      </c>
      <c r="J1629" t="s">
        <v>160</v>
      </c>
      <c r="K1629" s="21">
        <v>625872</v>
      </c>
      <c r="L1629" s="21">
        <v>47597.08</v>
      </c>
      <c r="M1629" s="21">
        <v>47597.08</v>
      </c>
      <c r="N1629" s="21">
        <v>47597.08</v>
      </c>
      <c r="O1629" s="21">
        <v>47597.08</v>
      </c>
      <c r="P1629" s="22" t="e">
        <f>VLOOKUP(Tabela1[[#This Row],[cdsubacao]],LDO!$B$2:$D$115,3,0)</f>
        <v>#N/A</v>
      </c>
      <c r="Q1629" s="22" t="str">
        <f>CONCATENATE(Tabela1[[#This Row],[cdunidadegestora]]," - ",Tabela1[[#This Row],[nmunidadegestora]])</f>
        <v>410062 - Agência de Desenvolvimento Regional de Lages</v>
      </c>
      <c r="R1629" s="22" t="str">
        <f>CONCATENATE(Tabela1[[#This Row],[cdfuncao]]," - ",Tabela1[[#This Row],[nmfuncao]])</f>
        <v>12 - Educação</v>
      </c>
      <c r="S1629" s="23" t="e">
        <f>VLOOKUP(Tabela1[[#This Row],[cdsubacao]],LDO!$B$2:$E$115,4,0)</f>
        <v>#N/A</v>
      </c>
      <c r="T1629" s="23" t="str">
        <f>CONCATENATE(Tabela1[[#This Row],[cdprograma]]," - ",Tabela1[[#This Row],[nmprograma]])</f>
        <v>610 - Educação Básica com Qualidade e Equidade</v>
      </c>
    </row>
    <row r="1630" spans="1:20" x14ac:dyDescent="0.25">
      <c r="A1630">
        <v>260093</v>
      </c>
      <c r="B1630" t="s">
        <v>453</v>
      </c>
      <c r="C1630">
        <v>8</v>
      </c>
      <c r="D1630" t="s">
        <v>253</v>
      </c>
      <c r="E1630">
        <v>510</v>
      </c>
      <c r="F1630" t="s">
        <v>454</v>
      </c>
      <c r="G1630">
        <v>11657</v>
      </c>
      <c r="H1630" t="s">
        <v>1280</v>
      </c>
      <c r="I1630">
        <v>44</v>
      </c>
      <c r="J1630" t="s">
        <v>219</v>
      </c>
      <c r="K1630" s="21">
        <v>0</v>
      </c>
      <c r="L1630" s="21">
        <v>4006275.14</v>
      </c>
      <c r="M1630" s="21">
        <v>4006275.14</v>
      </c>
      <c r="N1630" s="21">
        <v>4006273.63</v>
      </c>
      <c r="O1630" s="21">
        <v>4006273.63</v>
      </c>
      <c r="P1630" s="22" t="e">
        <f>VLOOKUP(Tabela1[[#This Row],[cdsubacao]],LDO!$B$2:$D$115,3,0)</f>
        <v>#N/A</v>
      </c>
      <c r="Q1630" s="22" t="str">
        <f>CONCATENATE(Tabela1[[#This Row],[cdunidadegestora]]," - ",Tabela1[[#This Row],[nmunidadegestora]])</f>
        <v>260093 - Fundo Estadual de Assistência Social</v>
      </c>
      <c r="R1630" s="22" t="str">
        <f>CONCATENATE(Tabela1[[#This Row],[cdfuncao]]," - ",Tabela1[[#This Row],[nmfuncao]])</f>
        <v>8 - Assistência Social</v>
      </c>
      <c r="S1630" s="23" t="e">
        <f>VLOOKUP(Tabela1[[#This Row],[cdsubacao]],LDO!$B$2:$E$115,4,0)</f>
        <v>#N/A</v>
      </c>
      <c r="T1630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631" spans="1:20" x14ac:dyDescent="0.25">
      <c r="A1631">
        <v>440022</v>
      </c>
      <c r="B1631" t="s">
        <v>412</v>
      </c>
      <c r="C1631">
        <v>20</v>
      </c>
      <c r="D1631" t="s">
        <v>203</v>
      </c>
      <c r="E1631">
        <v>900</v>
      </c>
      <c r="F1631" t="s">
        <v>176</v>
      </c>
      <c r="G1631">
        <v>2555</v>
      </c>
      <c r="H1631" t="s">
        <v>543</v>
      </c>
      <c r="I1631">
        <v>33</v>
      </c>
      <c r="J1631" t="s">
        <v>160</v>
      </c>
      <c r="K1631" s="21">
        <v>12348955</v>
      </c>
      <c r="L1631" s="21">
        <v>16736720.74</v>
      </c>
      <c r="M1631" s="21">
        <v>11802911.689999999</v>
      </c>
      <c r="N1631" s="21">
        <v>11085245.85</v>
      </c>
      <c r="O1631" s="21">
        <v>11085148.130000001</v>
      </c>
      <c r="P1631" s="22" t="e">
        <f>VLOOKUP(Tabela1[[#This Row],[cdsubacao]],LDO!$B$2:$D$115,3,0)</f>
        <v>#N/A</v>
      </c>
      <c r="Q1631" s="22" t="str">
        <f>CONCATENATE(Tabela1[[#This Row],[cdunidadegestora]]," - ",Tabela1[[#This Row],[nmunidadegestora]])</f>
        <v>440022 - Companhia Integrada de Desenvolvimento Agrícola de Santa Catarina</v>
      </c>
      <c r="R1631" s="22" t="str">
        <f>CONCATENATE(Tabela1[[#This Row],[cdfuncao]]," - ",Tabela1[[#This Row],[nmfuncao]])</f>
        <v>20 - Agricultura</v>
      </c>
      <c r="S1631" s="23" t="e">
        <f>VLOOKUP(Tabela1[[#This Row],[cdsubacao]],LDO!$B$2:$E$115,4,0)</f>
        <v>#N/A</v>
      </c>
      <c r="T1631" s="23" t="str">
        <f>CONCATENATE(Tabela1[[#This Row],[cdprograma]]," - ",Tabela1[[#This Row],[nmprograma]])</f>
        <v>900 - Gestão Administrativa - Poder Executivo</v>
      </c>
    </row>
    <row r="1632" spans="1:20" x14ac:dyDescent="0.25">
      <c r="A1632">
        <v>530025</v>
      </c>
      <c r="B1632" t="s">
        <v>238</v>
      </c>
      <c r="C1632">
        <v>26</v>
      </c>
      <c r="D1632" t="s">
        <v>179</v>
      </c>
      <c r="E1632">
        <v>110</v>
      </c>
      <c r="F1632" t="s">
        <v>1430</v>
      </c>
      <c r="G1632">
        <v>8575</v>
      </c>
      <c r="H1632" t="s">
        <v>25</v>
      </c>
      <c r="I1632">
        <v>44</v>
      </c>
      <c r="J1632" t="s">
        <v>219</v>
      </c>
      <c r="K1632" s="21">
        <v>0</v>
      </c>
      <c r="L1632" s="21">
        <v>6042352.7400000002</v>
      </c>
      <c r="M1632" s="21">
        <v>6042352.7400000002</v>
      </c>
      <c r="N1632" s="21">
        <v>6042352.7400000002</v>
      </c>
      <c r="O1632" s="21">
        <v>6042352.7400000002</v>
      </c>
      <c r="P1632" s="22" t="str">
        <f>VLOOKUP(Tabela1[[#This Row],[cdsubacao]],LDO!$B$2:$D$115,3,0)</f>
        <v>LDO</v>
      </c>
      <c r="Q1632" s="22" t="str">
        <f>CONCATENATE(Tabela1[[#This Row],[cdunidadegestora]]," - ",Tabela1[[#This Row],[nmunidadegestora]])</f>
        <v>530025 - Departamento Estadual de Infraestrutura</v>
      </c>
      <c r="R1632" s="22" t="str">
        <f>CONCATENATE(Tabela1[[#This Row],[cdfuncao]]," - ",Tabela1[[#This Row],[nmfuncao]])</f>
        <v>26 - Transporte</v>
      </c>
      <c r="S1632" s="23" t="str">
        <f>VLOOKUP(Tabela1[[#This Row],[cdsubacao]],LDO!$B$2:$E$115,4,0)</f>
        <v>8575 - Apoio ao sistema viário estadual - SIE</v>
      </c>
      <c r="T1632" s="23" t="str">
        <f>CONCATENATE(Tabela1[[#This Row],[cdprograma]]," - ",Tabela1[[#This Row],[nmprograma]])</f>
        <v>110 - Construção de Rodovias</v>
      </c>
    </row>
    <row r="1633" spans="1:20" x14ac:dyDescent="0.25">
      <c r="A1633">
        <v>540095</v>
      </c>
      <c r="B1633" t="s">
        <v>376</v>
      </c>
      <c r="C1633">
        <v>14</v>
      </c>
      <c r="D1633" t="s">
        <v>216</v>
      </c>
      <c r="E1633">
        <v>760</v>
      </c>
      <c r="F1633" t="s">
        <v>217</v>
      </c>
      <c r="G1633">
        <v>10908</v>
      </c>
      <c r="H1633" t="s">
        <v>926</v>
      </c>
      <c r="I1633">
        <v>44</v>
      </c>
      <c r="J1633" t="s">
        <v>219</v>
      </c>
      <c r="K1633" s="21">
        <v>2070000</v>
      </c>
      <c r="L1633" s="21">
        <v>2055500</v>
      </c>
      <c r="M1633" s="21">
        <v>174582.76</v>
      </c>
      <c r="N1633" s="21">
        <v>174582.76</v>
      </c>
      <c r="O1633" s="21">
        <v>174582.76</v>
      </c>
      <c r="P1633" s="22" t="e">
        <f>VLOOKUP(Tabela1[[#This Row],[cdsubacao]],LDO!$B$2:$D$115,3,0)</f>
        <v>#N/A</v>
      </c>
      <c r="Q1633" s="22" t="str">
        <f>CONCATENATE(Tabela1[[#This Row],[cdunidadegestora]]," - ",Tabela1[[#This Row],[nmunidadegestora]])</f>
        <v>540095 - Fundo Rotativo da Penitenciária de Chapecó</v>
      </c>
      <c r="R1633" s="22" t="str">
        <f>CONCATENATE(Tabela1[[#This Row],[cdfuncao]]," - ",Tabela1[[#This Row],[nmfuncao]])</f>
        <v>14 - Direitos da Cidadania</v>
      </c>
      <c r="S1633" s="23" t="e">
        <f>VLOOKUP(Tabela1[[#This Row],[cdsubacao]],LDO!$B$2:$E$115,4,0)</f>
        <v>#N/A</v>
      </c>
      <c r="T1633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634" spans="1:20" x14ac:dyDescent="0.25">
      <c r="A1634">
        <v>410039</v>
      </c>
      <c r="B1634" t="s">
        <v>498</v>
      </c>
      <c r="C1634">
        <v>12</v>
      </c>
      <c r="D1634" t="s">
        <v>188</v>
      </c>
      <c r="E1634">
        <v>610</v>
      </c>
      <c r="F1634" t="s">
        <v>189</v>
      </c>
      <c r="G1634">
        <v>13656</v>
      </c>
      <c r="H1634" t="s">
        <v>1274</v>
      </c>
      <c r="I1634">
        <v>33</v>
      </c>
      <c r="J1634" t="s">
        <v>160</v>
      </c>
      <c r="K1634" s="21">
        <v>311851</v>
      </c>
      <c r="L1634" s="21">
        <v>20128.79</v>
      </c>
      <c r="M1634" s="21">
        <v>20128.79</v>
      </c>
      <c r="N1634" s="21">
        <v>20128.79</v>
      </c>
      <c r="O1634" s="21">
        <v>20128.79</v>
      </c>
      <c r="P1634" s="22" t="e">
        <f>VLOOKUP(Tabela1[[#This Row],[cdsubacao]],LDO!$B$2:$D$115,3,0)</f>
        <v>#N/A</v>
      </c>
      <c r="Q1634" s="22" t="str">
        <f>CONCATENATE(Tabela1[[#This Row],[cdunidadegestora]]," - ",Tabela1[[#This Row],[nmunidadegestora]])</f>
        <v>410039 - Agência de Desenvolvimento Regional de São Lourenço do Oeste</v>
      </c>
      <c r="R1634" s="22" t="str">
        <f>CONCATENATE(Tabela1[[#This Row],[cdfuncao]]," - ",Tabela1[[#This Row],[nmfuncao]])</f>
        <v>12 - Educação</v>
      </c>
      <c r="S1634" s="23" t="e">
        <f>VLOOKUP(Tabela1[[#This Row],[cdsubacao]],LDO!$B$2:$E$115,4,0)</f>
        <v>#N/A</v>
      </c>
      <c r="T1634" s="23" t="str">
        <f>CONCATENATE(Tabela1[[#This Row],[cdprograma]]," - ",Tabela1[[#This Row],[nmprograma]])</f>
        <v>610 - Educação Básica com Qualidade e Equidade</v>
      </c>
    </row>
    <row r="1635" spans="1:20" x14ac:dyDescent="0.25">
      <c r="A1635">
        <v>440093</v>
      </c>
      <c r="B1635" t="s">
        <v>220</v>
      </c>
      <c r="C1635">
        <v>20</v>
      </c>
      <c r="D1635" t="s">
        <v>203</v>
      </c>
      <c r="E1635">
        <v>320</v>
      </c>
      <c r="F1635" t="s">
        <v>221</v>
      </c>
      <c r="G1635">
        <v>11335</v>
      </c>
      <c r="H1635" t="s">
        <v>1350</v>
      </c>
      <c r="I1635">
        <v>33</v>
      </c>
      <c r="J1635" t="s">
        <v>160</v>
      </c>
      <c r="K1635" s="21">
        <v>4000000</v>
      </c>
      <c r="L1635" s="21">
        <v>4001674.69</v>
      </c>
      <c r="M1635" s="21">
        <v>4001674.69</v>
      </c>
      <c r="N1635" s="21">
        <v>4001674.69</v>
      </c>
      <c r="O1635" s="21">
        <v>4001674.69</v>
      </c>
      <c r="P1635" s="22" t="e">
        <f>VLOOKUP(Tabela1[[#This Row],[cdsubacao]],LDO!$B$2:$D$115,3,0)</f>
        <v>#N/A</v>
      </c>
      <c r="Q1635" s="22" t="str">
        <f>CONCATENATE(Tabela1[[#This Row],[cdunidadegestora]]," - ",Tabela1[[#This Row],[nmunidadegestora]])</f>
        <v>440093 - Fundo Estadual de Desenvolvimento Rural</v>
      </c>
      <c r="R1635" s="22" t="str">
        <f>CONCATENATE(Tabela1[[#This Row],[cdfuncao]]," - ",Tabela1[[#This Row],[nmfuncao]])</f>
        <v>20 - Agricultura</v>
      </c>
      <c r="S1635" s="23" t="e">
        <f>VLOOKUP(Tabela1[[#This Row],[cdsubacao]],LDO!$B$2:$E$115,4,0)</f>
        <v>#N/A</v>
      </c>
      <c r="T1635" s="23" t="str">
        <f>CONCATENATE(Tabela1[[#This Row],[cdprograma]]," - ",Tabela1[[#This Row],[nmprograma]])</f>
        <v>320 - Agricultura Familiar</v>
      </c>
    </row>
    <row r="1636" spans="1:20" x14ac:dyDescent="0.25">
      <c r="A1636">
        <v>480091</v>
      </c>
      <c r="B1636" t="s">
        <v>157</v>
      </c>
      <c r="C1636">
        <v>10</v>
      </c>
      <c r="D1636" t="s">
        <v>158</v>
      </c>
      <c r="E1636">
        <v>430</v>
      </c>
      <c r="F1636" t="s">
        <v>159</v>
      </c>
      <c r="G1636">
        <v>11325</v>
      </c>
      <c r="H1636" t="s">
        <v>1351</v>
      </c>
      <c r="I1636">
        <v>33</v>
      </c>
      <c r="J1636" t="s">
        <v>160</v>
      </c>
      <c r="K1636" s="21">
        <v>36000000</v>
      </c>
      <c r="L1636" s="21">
        <v>34500000</v>
      </c>
      <c r="M1636" s="21">
        <v>29908618.030000001</v>
      </c>
      <c r="N1636" s="21">
        <v>29859502.530000001</v>
      </c>
      <c r="O1636" s="21">
        <v>23657166.260000002</v>
      </c>
      <c r="P1636" s="22" t="e">
        <f>VLOOKUP(Tabela1[[#This Row],[cdsubacao]],LDO!$B$2:$D$115,3,0)</f>
        <v>#N/A</v>
      </c>
      <c r="Q1636" s="22" t="str">
        <f>CONCATENATE(Tabela1[[#This Row],[cdunidadegestora]]," - ",Tabela1[[#This Row],[nmunidadegestora]])</f>
        <v>480091 - Fundo Estadual de Saúde</v>
      </c>
      <c r="R1636" s="22" t="str">
        <f>CONCATENATE(Tabela1[[#This Row],[cdfuncao]]," - ",Tabela1[[#This Row],[nmfuncao]])</f>
        <v>10 - Saúde</v>
      </c>
      <c r="S1636" s="23" t="e">
        <f>VLOOKUP(Tabela1[[#This Row],[cdsubacao]],LDO!$B$2:$E$115,4,0)</f>
        <v>#N/A</v>
      </c>
      <c r="T1636" s="23" t="str">
        <f>CONCATENATE(Tabela1[[#This Row],[cdprograma]]," - ",Tabela1[[#This Row],[nmprograma]])</f>
        <v>430 - Atenção de Média e Alta Complexidade Ambulatorial e Hospitalar</v>
      </c>
    </row>
    <row r="1637" spans="1:20" x14ac:dyDescent="0.25">
      <c r="A1637">
        <v>440022</v>
      </c>
      <c r="B1637" t="s">
        <v>412</v>
      </c>
      <c r="C1637">
        <v>20</v>
      </c>
      <c r="D1637" t="s">
        <v>203</v>
      </c>
      <c r="E1637">
        <v>900</v>
      </c>
      <c r="F1637" t="s">
        <v>176</v>
      </c>
      <c r="G1637">
        <v>3781</v>
      </c>
      <c r="H1637" t="s">
        <v>506</v>
      </c>
      <c r="I1637">
        <v>33</v>
      </c>
      <c r="J1637" t="s">
        <v>160</v>
      </c>
      <c r="K1637" s="21">
        <v>4480000</v>
      </c>
      <c r="L1637" s="21">
        <v>7913254.6600000001</v>
      </c>
      <c r="M1637" s="21">
        <v>3575384.58</v>
      </c>
      <c r="N1637" s="21">
        <v>3388101.81</v>
      </c>
      <c r="O1637" s="21">
        <v>3388101.81</v>
      </c>
      <c r="P1637" s="22" t="e">
        <f>VLOOKUP(Tabela1[[#This Row],[cdsubacao]],LDO!$B$2:$D$115,3,0)</f>
        <v>#N/A</v>
      </c>
      <c r="Q1637" s="22" t="str">
        <f>CONCATENATE(Tabela1[[#This Row],[cdunidadegestora]]," - ",Tabela1[[#This Row],[nmunidadegestora]])</f>
        <v>440022 - Companhia Integrada de Desenvolvimento Agrícola de Santa Catarina</v>
      </c>
      <c r="R1637" s="22" t="str">
        <f>CONCATENATE(Tabela1[[#This Row],[cdfuncao]]," - ",Tabela1[[#This Row],[nmfuncao]])</f>
        <v>20 - Agricultura</v>
      </c>
      <c r="S1637" s="23" t="e">
        <f>VLOOKUP(Tabela1[[#This Row],[cdsubacao]],LDO!$B$2:$E$115,4,0)</f>
        <v>#N/A</v>
      </c>
      <c r="T1637" s="23" t="str">
        <f>CONCATENATE(Tabela1[[#This Row],[cdprograma]]," - ",Tabela1[[#This Row],[nmprograma]])</f>
        <v>900 - Gestão Administrativa - Poder Executivo</v>
      </c>
    </row>
    <row r="1638" spans="1:20" x14ac:dyDescent="0.25">
      <c r="A1638">
        <v>230001</v>
      </c>
      <c r="B1638" t="s">
        <v>344</v>
      </c>
      <c r="C1638">
        <v>27</v>
      </c>
      <c r="D1638" t="s">
        <v>345</v>
      </c>
      <c r="E1638">
        <v>850</v>
      </c>
      <c r="F1638" t="s">
        <v>163</v>
      </c>
      <c r="G1638">
        <v>427</v>
      </c>
      <c r="H1638" t="s">
        <v>587</v>
      </c>
      <c r="I1638">
        <v>33</v>
      </c>
      <c r="J1638" t="s">
        <v>160</v>
      </c>
      <c r="K1638" s="21">
        <v>470400</v>
      </c>
      <c r="L1638" s="21">
        <v>153537.07</v>
      </c>
      <c r="M1638" s="21">
        <v>153537.07</v>
      </c>
      <c r="N1638" s="21">
        <v>153537.07</v>
      </c>
      <c r="O1638" s="21">
        <v>153537.07</v>
      </c>
      <c r="P1638" s="22" t="e">
        <f>VLOOKUP(Tabela1[[#This Row],[cdsubacao]],LDO!$B$2:$D$115,3,0)</f>
        <v>#N/A</v>
      </c>
      <c r="Q1638" s="22" t="str">
        <f>CONCATENATE(Tabela1[[#This Row],[cdunidadegestora]]," - ",Tabela1[[#This Row],[nmunidadegestora]])</f>
        <v>230001 - Secretaria de Estado do Turismo, Cultura e Esporte</v>
      </c>
      <c r="R1638" s="22" t="str">
        <f>CONCATENATE(Tabela1[[#This Row],[cdfuncao]]," - ",Tabela1[[#This Row],[nmfuncao]])</f>
        <v>27 - Desporto e Lazer</v>
      </c>
      <c r="S1638" s="23" t="e">
        <f>VLOOKUP(Tabela1[[#This Row],[cdsubacao]],LDO!$B$2:$E$115,4,0)</f>
        <v>#N/A</v>
      </c>
      <c r="T163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39" spans="1:20" x14ac:dyDescent="0.25">
      <c r="A1639">
        <v>410040</v>
      </c>
      <c r="B1639" t="s">
        <v>206</v>
      </c>
      <c r="C1639">
        <v>26</v>
      </c>
      <c r="D1639" t="s">
        <v>179</v>
      </c>
      <c r="E1639">
        <v>110</v>
      </c>
      <c r="F1639" t="s">
        <v>228</v>
      </c>
      <c r="G1639">
        <v>13690</v>
      </c>
      <c r="H1639" t="s">
        <v>1352</v>
      </c>
      <c r="I1639">
        <v>44</v>
      </c>
      <c r="J1639" t="s">
        <v>219</v>
      </c>
      <c r="K1639" s="21">
        <v>0</v>
      </c>
      <c r="L1639" s="21">
        <v>144938.9</v>
      </c>
      <c r="M1639" s="21">
        <v>144938.9</v>
      </c>
      <c r="N1639" s="21">
        <v>144938.9</v>
      </c>
      <c r="O1639" s="21">
        <v>144938.9</v>
      </c>
      <c r="P1639" s="22" t="e">
        <f>VLOOKUP(Tabela1[[#This Row],[cdsubacao]],LDO!$B$2:$D$115,3,0)</f>
        <v>#N/A</v>
      </c>
      <c r="Q1639" s="22" t="str">
        <f>CONCATENATE(Tabela1[[#This Row],[cdunidadegestora]]," - ",Tabela1[[#This Row],[nmunidadegestora]])</f>
        <v>410040 - Agência de Desenvolvimento Regional de Chapecó</v>
      </c>
      <c r="R1639" s="22" t="str">
        <f>CONCATENATE(Tabela1[[#This Row],[cdfuncao]]," - ",Tabela1[[#This Row],[nmfuncao]])</f>
        <v>26 - Transporte</v>
      </c>
      <c r="S1639" s="23" t="e">
        <f>VLOOKUP(Tabela1[[#This Row],[cdsubacao]],LDO!$B$2:$E$115,4,0)</f>
        <v>#N/A</v>
      </c>
      <c r="T1639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640" spans="1:20" x14ac:dyDescent="0.25">
      <c r="A1640">
        <v>180001</v>
      </c>
      <c r="B1640" t="s">
        <v>210</v>
      </c>
      <c r="C1640">
        <v>4</v>
      </c>
      <c r="D1640" t="s">
        <v>169</v>
      </c>
      <c r="E1640">
        <v>208</v>
      </c>
      <c r="F1640" t="s">
        <v>211</v>
      </c>
      <c r="G1640">
        <v>13195</v>
      </c>
      <c r="H1640" t="s">
        <v>1353</v>
      </c>
      <c r="I1640">
        <v>33</v>
      </c>
      <c r="J1640" t="s">
        <v>160</v>
      </c>
      <c r="K1640" s="21">
        <v>36000</v>
      </c>
      <c r="L1640" s="21">
        <v>0</v>
      </c>
      <c r="M1640" s="21">
        <v>0</v>
      </c>
      <c r="N1640" s="21">
        <v>0</v>
      </c>
      <c r="O1640" s="21">
        <v>0</v>
      </c>
      <c r="P1640" s="22" t="e">
        <f>VLOOKUP(Tabela1[[#This Row],[cdsubacao]],LDO!$B$2:$D$115,3,0)</f>
        <v>#N/A</v>
      </c>
      <c r="Q1640" s="22" t="str">
        <f>CONCATENATE(Tabela1[[#This Row],[cdunidadegestora]]," - ",Tabela1[[#This Row],[nmunidadegestora]])</f>
        <v>180001 - Secretaria de Estado do Planejamento</v>
      </c>
      <c r="R1640" s="22" t="str">
        <f>CONCATENATE(Tabela1[[#This Row],[cdfuncao]]," - ",Tabela1[[#This Row],[nmfuncao]])</f>
        <v>4 - Administração</v>
      </c>
      <c r="S1640" s="23" t="e">
        <f>VLOOKUP(Tabela1[[#This Row],[cdsubacao]],LDO!$B$2:$E$115,4,0)</f>
        <v>#N/A</v>
      </c>
      <c r="T1640" s="23" t="str">
        <f>CONCATENATE(Tabela1[[#This Row],[cdprograma]]," - ",Tabela1[[#This Row],[nmprograma]])</f>
        <v>208 - Planejamento Estratégico de Desenvolvimento e Gestão de Informações</v>
      </c>
    </row>
    <row r="1641" spans="1:20" x14ac:dyDescent="0.25">
      <c r="A1641">
        <v>410059</v>
      </c>
      <c r="B1641" t="s">
        <v>408</v>
      </c>
      <c r="C1641">
        <v>12</v>
      </c>
      <c r="D1641" t="s">
        <v>188</v>
      </c>
      <c r="E1641">
        <v>610</v>
      </c>
      <c r="F1641" t="s">
        <v>189</v>
      </c>
      <c r="G1641">
        <v>13965</v>
      </c>
      <c r="H1641" t="s">
        <v>1052</v>
      </c>
      <c r="I1641">
        <v>33</v>
      </c>
      <c r="J1641" t="s">
        <v>160</v>
      </c>
      <c r="K1641" s="21">
        <v>874591</v>
      </c>
      <c r="L1641" s="21">
        <v>0</v>
      </c>
      <c r="M1641" s="21">
        <v>0</v>
      </c>
      <c r="N1641" s="21">
        <v>0</v>
      </c>
      <c r="O1641" s="21">
        <v>0</v>
      </c>
      <c r="P1641" s="22" t="e">
        <f>VLOOKUP(Tabela1[[#This Row],[cdsubacao]],LDO!$B$2:$D$115,3,0)</f>
        <v>#N/A</v>
      </c>
      <c r="Q1641" s="22" t="str">
        <f>CONCATENATE(Tabela1[[#This Row],[cdunidadegestora]]," - ",Tabela1[[#This Row],[nmunidadegestora]])</f>
        <v>410059 - Agência de Desenvolvimento Regional de Jaraguá do Sul</v>
      </c>
      <c r="R1641" s="22" t="str">
        <f>CONCATENATE(Tabela1[[#This Row],[cdfuncao]]," - ",Tabela1[[#This Row],[nmfuncao]])</f>
        <v>12 - Educação</v>
      </c>
      <c r="S1641" s="23" t="e">
        <f>VLOOKUP(Tabela1[[#This Row],[cdsubacao]],LDO!$B$2:$E$115,4,0)</f>
        <v>#N/A</v>
      </c>
      <c r="T1641" s="23" t="str">
        <f>CONCATENATE(Tabela1[[#This Row],[cdprograma]]," - ",Tabela1[[#This Row],[nmprograma]])</f>
        <v>610 - Educação Básica com Qualidade e Equidade</v>
      </c>
    </row>
    <row r="1642" spans="1:20" x14ac:dyDescent="0.25">
      <c r="A1642">
        <v>260096</v>
      </c>
      <c r="B1642" t="s">
        <v>252</v>
      </c>
      <c r="C1642">
        <v>8</v>
      </c>
      <c r="D1642" t="s">
        <v>253</v>
      </c>
      <c r="E1642">
        <v>101</v>
      </c>
      <c r="F1642" t="s">
        <v>254</v>
      </c>
      <c r="G1642">
        <v>12741</v>
      </c>
      <c r="H1642" t="s">
        <v>1354</v>
      </c>
      <c r="I1642">
        <v>44</v>
      </c>
      <c r="J1642" t="s">
        <v>219</v>
      </c>
      <c r="K1642" s="21">
        <v>200000</v>
      </c>
      <c r="L1642" s="21">
        <v>627512.23</v>
      </c>
      <c r="M1642" s="21">
        <v>427512.23</v>
      </c>
      <c r="N1642" s="21">
        <v>188590.19</v>
      </c>
      <c r="O1642" s="21">
        <v>188590.19</v>
      </c>
      <c r="P1642" s="22" t="e">
        <f>VLOOKUP(Tabela1[[#This Row],[cdsubacao]],LDO!$B$2:$D$115,3,0)</f>
        <v>#N/A</v>
      </c>
      <c r="Q1642" s="22" t="str">
        <f>CONCATENATE(Tabela1[[#This Row],[cdunidadegestora]]," - ",Tabela1[[#This Row],[nmunidadegestora]])</f>
        <v>260096 - Fundo Estadual de Combate e Erradicação da Pobreza</v>
      </c>
      <c r="R1642" s="22" t="str">
        <f>CONCATENATE(Tabela1[[#This Row],[cdfuncao]]," - ",Tabela1[[#This Row],[nmfuncao]])</f>
        <v>8 - Assistência Social</v>
      </c>
      <c r="S1642" s="23" t="e">
        <f>VLOOKUP(Tabela1[[#This Row],[cdsubacao]],LDO!$B$2:$E$115,4,0)</f>
        <v>#N/A</v>
      </c>
      <c r="T1642" s="23" t="str">
        <f>CONCATENATE(Tabela1[[#This Row],[cdprograma]]," - ",Tabela1[[#This Row],[nmprograma]])</f>
        <v>101 - Acelera Santa Catarina</v>
      </c>
    </row>
    <row r="1643" spans="1:20" x14ac:dyDescent="0.25">
      <c r="A1643">
        <v>410059</v>
      </c>
      <c r="B1643" t="s">
        <v>408</v>
      </c>
      <c r="C1643">
        <v>4</v>
      </c>
      <c r="D1643" t="s">
        <v>169</v>
      </c>
      <c r="E1643">
        <v>850</v>
      </c>
      <c r="F1643" t="s">
        <v>163</v>
      </c>
      <c r="G1643">
        <v>13955</v>
      </c>
      <c r="H1643" t="s">
        <v>1355</v>
      </c>
      <c r="I1643">
        <v>33</v>
      </c>
      <c r="J1643" t="s">
        <v>160</v>
      </c>
      <c r="K1643" s="21">
        <v>30000</v>
      </c>
      <c r="L1643" s="21">
        <v>0</v>
      </c>
      <c r="M1643" s="21">
        <v>0</v>
      </c>
      <c r="N1643" s="21">
        <v>0</v>
      </c>
      <c r="O1643" s="21">
        <v>0</v>
      </c>
      <c r="P1643" s="22" t="e">
        <f>VLOOKUP(Tabela1[[#This Row],[cdsubacao]],LDO!$B$2:$D$115,3,0)</f>
        <v>#N/A</v>
      </c>
      <c r="Q1643" s="22" t="str">
        <f>CONCATENATE(Tabela1[[#This Row],[cdunidadegestora]]," - ",Tabela1[[#This Row],[nmunidadegestora]])</f>
        <v>410059 - Agência de Desenvolvimento Regional de Jaraguá do Sul</v>
      </c>
      <c r="R1643" s="22" t="str">
        <f>CONCATENATE(Tabela1[[#This Row],[cdfuncao]]," - ",Tabela1[[#This Row],[nmfuncao]])</f>
        <v>4 - Administração</v>
      </c>
      <c r="S1643" s="23" t="e">
        <f>VLOOKUP(Tabela1[[#This Row],[cdsubacao]],LDO!$B$2:$E$115,4,0)</f>
        <v>#N/A</v>
      </c>
      <c r="T164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44" spans="1:20" x14ac:dyDescent="0.25">
      <c r="A1644">
        <v>440023</v>
      </c>
      <c r="B1644" t="s">
        <v>202</v>
      </c>
      <c r="C1644">
        <v>20</v>
      </c>
      <c r="D1644" t="s">
        <v>203</v>
      </c>
      <c r="E1644">
        <v>310</v>
      </c>
      <c r="F1644" t="s">
        <v>204</v>
      </c>
      <c r="G1644">
        <v>3715</v>
      </c>
      <c r="H1644" t="s">
        <v>1233</v>
      </c>
      <c r="I1644">
        <v>44</v>
      </c>
      <c r="J1644" t="s">
        <v>219</v>
      </c>
      <c r="K1644" s="21">
        <v>545769</v>
      </c>
      <c r="L1644" s="21">
        <v>1300316.6399999999</v>
      </c>
      <c r="M1644" s="21">
        <v>834250.35</v>
      </c>
      <c r="N1644" s="21">
        <v>734250.35</v>
      </c>
      <c r="O1644" s="21">
        <v>723056.55</v>
      </c>
      <c r="P1644" s="22" t="e">
        <f>VLOOKUP(Tabela1[[#This Row],[cdsubacao]],LDO!$B$2:$D$115,3,0)</f>
        <v>#N/A</v>
      </c>
      <c r="Q1644" s="22" t="str">
        <f>CONCATENATE(Tabela1[[#This Row],[cdunidadegestora]]," - ",Tabela1[[#This Row],[nmunidadegestora]])</f>
        <v>440023 - Empresa de Pesquisa Agropecuária e Extensão Rural de Santa Catarina S.A.</v>
      </c>
      <c r="R1644" s="22" t="str">
        <f>CONCATENATE(Tabela1[[#This Row],[cdfuncao]]," - ",Tabela1[[#This Row],[nmfuncao]])</f>
        <v>20 - Agricultura</v>
      </c>
      <c r="S1644" s="23" t="e">
        <f>VLOOKUP(Tabela1[[#This Row],[cdsubacao]],LDO!$B$2:$E$115,4,0)</f>
        <v>#N/A</v>
      </c>
      <c r="T1644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645" spans="1:20" x14ac:dyDescent="0.25">
      <c r="A1645">
        <v>440022</v>
      </c>
      <c r="B1645" t="s">
        <v>412</v>
      </c>
      <c r="C1645">
        <v>20</v>
      </c>
      <c r="D1645" t="s">
        <v>203</v>
      </c>
      <c r="E1645">
        <v>315</v>
      </c>
      <c r="F1645" t="s">
        <v>413</v>
      </c>
      <c r="G1645">
        <v>1800</v>
      </c>
      <c r="H1645" t="s">
        <v>1028</v>
      </c>
      <c r="I1645">
        <v>44</v>
      </c>
      <c r="J1645" t="s">
        <v>219</v>
      </c>
      <c r="K1645" s="21">
        <v>0</v>
      </c>
      <c r="L1645" s="21">
        <v>170920</v>
      </c>
      <c r="M1645" s="21">
        <v>145057.38</v>
      </c>
      <c r="N1645" s="21">
        <v>132597.38</v>
      </c>
      <c r="O1645" s="21">
        <v>132597.38</v>
      </c>
      <c r="P1645" s="22" t="e">
        <f>VLOOKUP(Tabela1[[#This Row],[cdsubacao]],LDO!$B$2:$D$115,3,0)</f>
        <v>#N/A</v>
      </c>
      <c r="Q1645" s="22" t="str">
        <f>CONCATENATE(Tabela1[[#This Row],[cdunidadegestora]]," - ",Tabela1[[#This Row],[nmunidadegestora]])</f>
        <v>440022 - Companhia Integrada de Desenvolvimento Agrícola de Santa Catarina</v>
      </c>
      <c r="R1645" s="22" t="str">
        <f>CONCATENATE(Tabela1[[#This Row],[cdfuncao]]," - ",Tabela1[[#This Row],[nmfuncao]])</f>
        <v>20 - Agricultura</v>
      </c>
      <c r="S1645" s="23" t="e">
        <f>VLOOKUP(Tabela1[[#This Row],[cdsubacao]],LDO!$B$2:$E$115,4,0)</f>
        <v>#N/A</v>
      </c>
      <c r="T1645" s="23" t="str">
        <f>CONCATENATE(Tabela1[[#This Row],[cdprograma]]," - ",Tabela1[[#This Row],[nmprograma]])</f>
        <v>315 - Defesa Sanitária Agropecuária</v>
      </c>
    </row>
    <row r="1646" spans="1:20" x14ac:dyDescent="0.25">
      <c r="A1646">
        <v>160091</v>
      </c>
      <c r="B1646" t="s">
        <v>442</v>
      </c>
      <c r="C1646">
        <v>6</v>
      </c>
      <c r="D1646" t="s">
        <v>182</v>
      </c>
      <c r="E1646">
        <v>705</v>
      </c>
      <c r="F1646" t="s">
        <v>486</v>
      </c>
      <c r="G1646">
        <v>11917</v>
      </c>
      <c r="H1646" t="s">
        <v>487</v>
      </c>
      <c r="I1646">
        <v>44</v>
      </c>
      <c r="J1646" t="s">
        <v>219</v>
      </c>
      <c r="K1646" s="21">
        <v>0</v>
      </c>
      <c r="L1646" s="21">
        <v>3045</v>
      </c>
      <c r="M1646" s="21">
        <v>3045</v>
      </c>
      <c r="N1646" s="21">
        <v>3045</v>
      </c>
      <c r="O1646" s="21">
        <v>3045</v>
      </c>
      <c r="P1646" s="22" t="e">
        <f>VLOOKUP(Tabela1[[#This Row],[cdsubacao]],LDO!$B$2:$D$115,3,0)</f>
        <v>#N/A</v>
      </c>
      <c r="Q1646" s="22" t="str">
        <f>CONCATENATE(Tabela1[[#This Row],[cdunidadegestora]]," - ",Tabela1[[#This Row],[nmunidadegestora]])</f>
        <v>160091 - Fundo para Melhoria da Segurança Pública</v>
      </c>
      <c r="R1646" s="22" t="str">
        <f>CONCATENATE(Tabela1[[#This Row],[cdfuncao]]," - ",Tabela1[[#This Row],[nmfuncao]])</f>
        <v>6 - Segurança Pública</v>
      </c>
      <c r="S1646" s="23" t="e">
        <f>VLOOKUP(Tabela1[[#This Row],[cdsubacao]],LDO!$B$2:$E$115,4,0)</f>
        <v>#N/A</v>
      </c>
      <c r="T1646" s="23" t="str">
        <f>CONCATENATE(Tabela1[[#This Row],[cdprograma]]," - ",Tabela1[[#This Row],[nmprograma]])</f>
        <v>705 - Segurança Cidadã</v>
      </c>
    </row>
    <row r="1647" spans="1:20" x14ac:dyDescent="0.25">
      <c r="A1647">
        <v>480091</v>
      </c>
      <c r="B1647" t="s">
        <v>157</v>
      </c>
      <c r="C1647">
        <v>10</v>
      </c>
      <c r="D1647" t="s">
        <v>158</v>
      </c>
      <c r="E1647">
        <v>101</v>
      </c>
      <c r="F1647" t="s">
        <v>254</v>
      </c>
      <c r="G1647">
        <v>12191</v>
      </c>
      <c r="H1647" t="s">
        <v>1356</v>
      </c>
      <c r="I1647">
        <v>44</v>
      </c>
      <c r="J1647" t="s">
        <v>219</v>
      </c>
      <c r="K1647" s="21">
        <v>4000000</v>
      </c>
      <c r="L1647" s="21">
        <v>11851306.73</v>
      </c>
      <c r="M1647" s="21">
        <v>4346776.8899999997</v>
      </c>
      <c r="N1647" s="21">
        <v>3733235.16</v>
      </c>
      <c r="O1647" s="21">
        <v>3510932.14</v>
      </c>
      <c r="P1647" s="22" t="str">
        <f>VLOOKUP(Tabela1[[#This Row],[cdsubacao]],LDO!$B$2:$D$115,3,0)</f>
        <v>LDO</v>
      </c>
      <c r="Q1647" s="22" t="str">
        <f>CONCATENATE(Tabela1[[#This Row],[cdunidadegestora]]," - ",Tabela1[[#This Row],[nmunidadegestora]])</f>
        <v>480091 - Fundo Estadual de Saúde</v>
      </c>
      <c r="R1647" s="22" t="str">
        <f>CONCATENATE(Tabela1[[#This Row],[cdfuncao]]," - ",Tabela1[[#This Row],[nmfuncao]])</f>
        <v>10 - Saúde</v>
      </c>
      <c r="S1647" s="23" t="str">
        <f>VLOOKUP(Tabela1[[#This Row],[cdsubacao]],LDO!$B$2:$E$115,4,0)</f>
        <v>12191 - Ampliação e readequação do Hospital Hans Dieter Schmidt - Joinville</v>
      </c>
      <c r="T1647" s="23" t="str">
        <f>CONCATENATE(Tabela1[[#This Row],[cdprograma]]," - ",Tabela1[[#This Row],[nmprograma]])</f>
        <v>101 - Acelera Santa Catarina</v>
      </c>
    </row>
    <row r="1648" spans="1:20" x14ac:dyDescent="0.25">
      <c r="A1648">
        <v>530025</v>
      </c>
      <c r="B1648" t="s">
        <v>238</v>
      </c>
      <c r="C1648">
        <v>26</v>
      </c>
      <c r="D1648" t="s">
        <v>179</v>
      </c>
      <c r="E1648">
        <v>130</v>
      </c>
      <c r="F1648" t="s">
        <v>208</v>
      </c>
      <c r="G1648">
        <v>71</v>
      </c>
      <c r="H1648" t="s">
        <v>671</v>
      </c>
      <c r="I1648">
        <v>44</v>
      </c>
      <c r="J1648" t="s">
        <v>219</v>
      </c>
      <c r="K1648" s="21">
        <v>1000000</v>
      </c>
      <c r="L1648" s="21">
        <v>0</v>
      </c>
      <c r="M1648" s="21">
        <v>0</v>
      </c>
      <c r="N1648" s="21">
        <v>0</v>
      </c>
      <c r="O1648" s="21">
        <v>0</v>
      </c>
      <c r="P1648" s="22" t="e">
        <f>VLOOKUP(Tabela1[[#This Row],[cdsubacao]],LDO!$B$2:$D$115,3,0)</f>
        <v>#N/A</v>
      </c>
      <c r="Q1648" s="22" t="str">
        <f>CONCATENATE(Tabela1[[#This Row],[cdunidadegestora]]," - ",Tabela1[[#This Row],[nmunidadegestora]])</f>
        <v>530025 - Departamento Estadual de Infraestrutura</v>
      </c>
      <c r="R1648" s="22" t="str">
        <f>CONCATENATE(Tabela1[[#This Row],[cdfuncao]]," - ",Tabela1[[#This Row],[nmfuncao]])</f>
        <v>26 - Transporte</v>
      </c>
      <c r="S1648" s="23" t="e">
        <f>VLOOKUP(Tabela1[[#This Row],[cdsubacao]],LDO!$B$2:$E$115,4,0)</f>
        <v>#N/A</v>
      </c>
      <c r="T1648" s="23" t="str">
        <f>CONCATENATE(Tabela1[[#This Row],[cdprograma]]," - ",Tabela1[[#This Row],[nmprograma]])</f>
        <v>130 - Conservação e Segurança Rodoviária</v>
      </c>
    </row>
    <row r="1649" spans="1:20" x14ac:dyDescent="0.25">
      <c r="A1649">
        <v>470076</v>
      </c>
      <c r="B1649" t="s">
        <v>240</v>
      </c>
      <c r="C1649">
        <v>9</v>
      </c>
      <c r="D1649" t="s">
        <v>162</v>
      </c>
      <c r="E1649">
        <v>860</v>
      </c>
      <c r="F1649" t="s">
        <v>241</v>
      </c>
      <c r="G1649">
        <v>9343</v>
      </c>
      <c r="H1649" t="s">
        <v>1357</v>
      </c>
      <c r="I1649">
        <v>31</v>
      </c>
      <c r="J1649" t="s">
        <v>165</v>
      </c>
      <c r="K1649" s="21">
        <v>79660000</v>
      </c>
      <c r="L1649" s="21">
        <v>95372865.430000007</v>
      </c>
      <c r="M1649" s="21">
        <v>0</v>
      </c>
      <c r="N1649" s="21">
        <v>0</v>
      </c>
      <c r="O1649" s="21">
        <v>0</v>
      </c>
      <c r="P1649" s="22" t="e">
        <f>VLOOKUP(Tabela1[[#This Row],[cdsubacao]],LDO!$B$2:$D$115,3,0)</f>
        <v>#N/A</v>
      </c>
      <c r="Q1649" s="22" t="str">
        <f>CONCATENATE(Tabela1[[#This Row],[cdunidadegestora]]," - ",Tabela1[[#This Row],[nmunidadegestora]])</f>
        <v>470076 - Fundo Financeiro</v>
      </c>
      <c r="R1649" s="22" t="str">
        <f>CONCATENATE(Tabela1[[#This Row],[cdfuncao]]," - ",Tabela1[[#This Row],[nmfuncao]])</f>
        <v>9 - Previdência Social</v>
      </c>
      <c r="S1649" s="23" t="e">
        <f>VLOOKUP(Tabela1[[#This Row],[cdsubacao]],LDO!$B$2:$E$115,4,0)</f>
        <v>#N/A</v>
      </c>
      <c r="T1649" s="23" t="str">
        <f>CONCATENATE(Tabela1[[#This Row],[cdprograma]]," - ",Tabela1[[#This Row],[nmprograma]])</f>
        <v>860 - Gestão Previdenciária</v>
      </c>
    </row>
    <row r="1650" spans="1:20" x14ac:dyDescent="0.25">
      <c r="A1650">
        <v>530001</v>
      </c>
      <c r="B1650" t="s">
        <v>178</v>
      </c>
      <c r="C1650">
        <v>26</v>
      </c>
      <c r="D1650" t="s">
        <v>179</v>
      </c>
      <c r="E1650">
        <v>105</v>
      </c>
      <c r="F1650" t="s">
        <v>384</v>
      </c>
      <c r="G1650">
        <v>14319</v>
      </c>
      <c r="H1650" t="s">
        <v>1358</v>
      </c>
      <c r="I1650">
        <v>44</v>
      </c>
      <c r="J1650" t="s">
        <v>219</v>
      </c>
      <c r="K1650" s="21">
        <v>0</v>
      </c>
      <c r="L1650" s="21">
        <v>40608725.299999997</v>
      </c>
      <c r="M1650" s="21">
        <v>6913127.6200000001</v>
      </c>
      <c r="N1650" s="21">
        <v>4521188.32</v>
      </c>
      <c r="O1650" s="21">
        <v>4521188.32</v>
      </c>
      <c r="P1650" s="22" t="e">
        <f>VLOOKUP(Tabela1[[#This Row],[cdsubacao]],LDO!$B$2:$D$115,3,0)</f>
        <v>#N/A</v>
      </c>
      <c r="Q1650" s="22" t="str">
        <f>CONCATENATE(Tabela1[[#This Row],[cdunidadegestora]]," - ",Tabela1[[#This Row],[nmunidadegestora]])</f>
        <v>530001 - Secretaria de Estado da Infraestrutura e Mobilidade</v>
      </c>
      <c r="R1650" s="22" t="str">
        <f>CONCATENATE(Tabela1[[#This Row],[cdfuncao]]," - ",Tabela1[[#This Row],[nmfuncao]])</f>
        <v>26 - Transporte</v>
      </c>
      <c r="S1650" s="23" t="e">
        <f>VLOOKUP(Tabela1[[#This Row],[cdsubacao]],LDO!$B$2:$E$115,4,0)</f>
        <v>#N/A</v>
      </c>
      <c r="T1650" s="23" t="str">
        <f>CONCATENATE(Tabela1[[#This Row],[cdprograma]]," - ",Tabela1[[#This Row],[nmprograma]])</f>
        <v>105 - 2010, 2011: ProPav Urbano; 2012, 2013, 2014, 2015, 2016, 2017, 2018, 2019, 2020: Mobilidade Urbana</v>
      </c>
    </row>
    <row r="1651" spans="1:20" x14ac:dyDescent="0.25">
      <c r="A1651">
        <v>410058</v>
      </c>
      <c r="B1651" t="s">
        <v>243</v>
      </c>
      <c r="C1651">
        <v>12</v>
      </c>
      <c r="D1651" t="s">
        <v>188</v>
      </c>
      <c r="E1651">
        <v>610</v>
      </c>
      <c r="F1651" t="s">
        <v>189</v>
      </c>
      <c r="G1651">
        <v>13900</v>
      </c>
      <c r="H1651" t="s">
        <v>1108</v>
      </c>
      <c r="I1651">
        <v>33</v>
      </c>
      <c r="J1651" t="s">
        <v>160</v>
      </c>
      <c r="K1651" s="21">
        <v>5303098</v>
      </c>
      <c r="L1651" s="21">
        <v>640082.56999999995</v>
      </c>
      <c r="M1651" s="21">
        <v>640082.56999999995</v>
      </c>
      <c r="N1651" s="21">
        <v>640082.56999999995</v>
      </c>
      <c r="O1651" s="21">
        <v>640082.56999999995</v>
      </c>
      <c r="P1651" s="22" t="e">
        <f>VLOOKUP(Tabela1[[#This Row],[cdsubacao]],LDO!$B$2:$D$115,3,0)</f>
        <v>#N/A</v>
      </c>
      <c r="Q1651" s="22" t="str">
        <f>CONCATENATE(Tabela1[[#This Row],[cdunidadegestora]]," - ",Tabela1[[#This Row],[nmunidadegestora]])</f>
        <v>410058 - Agência de Desenvolvimento Regional de Joinville</v>
      </c>
      <c r="R1651" s="22" t="str">
        <f>CONCATENATE(Tabela1[[#This Row],[cdfuncao]]," - ",Tabela1[[#This Row],[nmfuncao]])</f>
        <v>12 - Educação</v>
      </c>
      <c r="S1651" s="23" t="e">
        <f>VLOOKUP(Tabela1[[#This Row],[cdsubacao]],LDO!$B$2:$E$115,4,0)</f>
        <v>#N/A</v>
      </c>
      <c r="T1651" s="23" t="str">
        <f>CONCATENATE(Tabela1[[#This Row],[cdprograma]]," - ",Tabela1[[#This Row],[nmprograma]])</f>
        <v>610 - Educação Básica com Qualidade e Equidade</v>
      </c>
    </row>
    <row r="1652" spans="1:20" x14ac:dyDescent="0.25">
      <c r="A1652">
        <v>540093</v>
      </c>
      <c r="B1652" t="s">
        <v>612</v>
      </c>
      <c r="C1652">
        <v>14</v>
      </c>
      <c r="D1652" t="s">
        <v>216</v>
      </c>
      <c r="E1652">
        <v>760</v>
      </c>
      <c r="F1652" t="s">
        <v>217</v>
      </c>
      <c r="G1652">
        <v>10906</v>
      </c>
      <c r="H1652" t="s">
        <v>890</v>
      </c>
      <c r="I1652">
        <v>33</v>
      </c>
      <c r="J1652" t="s">
        <v>160</v>
      </c>
      <c r="K1652" s="21">
        <v>2200000</v>
      </c>
      <c r="L1652" s="21">
        <v>2499436</v>
      </c>
      <c r="M1652" s="21">
        <v>1952152.25</v>
      </c>
      <c r="N1652" s="21">
        <v>1952152.25</v>
      </c>
      <c r="O1652" s="21">
        <v>1952152.25</v>
      </c>
      <c r="P1652" s="22" t="e">
        <f>VLOOKUP(Tabela1[[#This Row],[cdsubacao]],LDO!$B$2:$D$115,3,0)</f>
        <v>#N/A</v>
      </c>
      <c r="Q1652" s="22" t="str">
        <f>CONCATENATE(Tabela1[[#This Row],[cdunidadegestora]]," - ",Tabela1[[#This Row],[nmunidadegestora]])</f>
        <v>540093 - Fundo Rotativo da Penitenciária de Curitibanos</v>
      </c>
      <c r="R1652" s="22" t="str">
        <f>CONCATENATE(Tabela1[[#This Row],[cdfuncao]]," - ",Tabela1[[#This Row],[nmfuncao]])</f>
        <v>14 - Direitos da Cidadania</v>
      </c>
      <c r="S1652" s="23" t="e">
        <f>VLOOKUP(Tabela1[[#This Row],[cdsubacao]],LDO!$B$2:$E$115,4,0)</f>
        <v>#N/A</v>
      </c>
      <c r="T1652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653" spans="1:20" x14ac:dyDescent="0.25">
      <c r="A1653">
        <v>410053</v>
      </c>
      <c r="B1653" t="s">
        <v>457</v>
      </c>
      <c r="C1653">
        <v>12</v>
      </c>
      <c r="D1653" t="s">
        <v>188</v>
      </c>
      <c r="E1653">
        <v>610</v>
      </c>
      <c r="F1653" t="s">
        <v>189</v>
      </c>
      <c r="G1653">
        <v>13705</v>
      </c>
      <c r="H1653" t="s">
        <v>1189</v>
      </c>
      <c r="I1653">
        <v>44</v>
      </c>
      <c r="J1653" t="s">
        <v>219</v>
      </c>
      <c r="K1653" s="21">
        <v>103007</v>
      </c>
      <c r="L1653" s="21">
        <v>0</v>
      </c>
      <c r="M1653" s="21">
        <v>0</v>
      </c>
      <c r="N1653" s="21">
        <v>0</v>
      </c>
      <c r="O1653" s="21">
        <v>0</v>
      </c>
      <c r="P1653" s="22" t="e">
        <f>VLOOKUP(Tabela1[[#This Row],[cdsubacao]],LDO!$B$2:$D$115,3,0)</f>
        <v>#N/A</v>
      </c>
      <c r="Q1653" s="22" t="str">
        <f>CONCATENATE(Tabela1[[#This Row],[cdunidadegestora]]," - ",Tabela1[[#This Row],[nmunidadegestora]])</f>
        <v>410053 - Agência de Desenvolvimento Regional de Itajai</v>
      </c>
      <c r="R1653" s="22" t="str">
        <f>CONCATENATE(Tabela1[[#This Row],[cdfuncao]]," - ",Tabela1[[#This Row],[nmfuncao]])</f>
        <v>12 - Educação</v>
      </c>
      <c r="S1653" s="23" t="e">
        <f>VLOOKUP(Tabela1[[#This Row],[cdsubacao]],LDO!$B$2:$E$115,4,0)</f>
        <v>#N/A</v>
      </c>
      <c r="T1653" s="23" t="str">
        <f>CONCATENATE(Tabela1[[#This Row],[cdprograma]]," - ",Tabela1[[#This Row],[nmprograma]])</f>
        <v>610 - Educação Básica com Qualidade e Equidade</v>
      </c>
    </row>
    <row r="1654" spans="1:20" x14ac:dyDescent="0.25">
      <c r="A1654">
        <v>410062</v>
      </c>
      <c r="B1654" t="s">
        <v>213</v>
      </c>
      <c r="C1654">
        <v>12</v>
      </c>
      <c r="D1654" t="s">
        <v>188</v>
      </c>
      <c r="E1654">
        <v>610</v>
      </c>
      <c r="F1654" t="s">
        <v>189</v>
      </c>
      <c r="G1654">
        <v>13937</v>
      </c>
      <c r="H1654" t="s">
        <v>1063</v>
      </c>
      <c r="I1654">
        <v>44</v>
      </c>
      <c r="J1654" t="s">
        <v>219</v>
      </c>
      <c r="K1654" s="21">
        <v>111090</v>
      </c>
      <c r="L1654" s="21">
        <v>0</v>
      </c>
      <c r="M1654" s="21">
        <v>0</v>
      </c>
      <c r="N1654" s="21">
        <v>0</v>
      </c>
      <c r="O1654" s="21">
        <v>0</v>
      </c>
      <c r="P1654" s="22" t="e">
        <f>VLOOKUP(Tabela1[[#This Row],[cdsubacao]],LDO!$B$2:$D$115,3,0)</f>
        <v>#N/A</v>
      </c>
      <c r="Q1654" s="22" t="str">
        <f>CONCATENATE(Tabela1[[#This Row],[cdunidadegestora]]," - ",Tabela1[[#This Row],[nmunidadegestora]])</f>
        <v>410062 - Agência de Desenvolvimento Regional de Lages</v>
      </c>
      <c r="R1654" s="22" t="str">
        <f>CONCATENATE(Tabela1[[#This Row],[cdfuncao]]," - ",Tabela1[[#This Row],[nmfuncao]])</f>
        <v>12 - Educação</v>
      </c>
      <c r="S1654" s="23" t="e">
        <f>VLOOKUP(Tabela1[[#This Row],[cdsubacao]],LDO!$B$2:$E$115,4,0)</f>
        <v>#N/A</v>
      </c>
      <c r="T1654" s="23" t="str">
        <f>CONCATENATE(Tabela1[[#This Row],[cdprograma]]," - ",Tabela1[[#This Row],[nmprograma]])</f>
        <v>610 - Educação Básica com Qualidade e Equidade</v>
      </c>
    </row>
    <row r="1655" spans="1:20" x14ac:dyDescent="0.25">
      <c r="A1655">
        <v>410094</v>
      </c>
      <c r="B1655" t="s">
        <v>245</v>
      </c>
      <c r="C1655">
        <v>26</v>
      </c>
      <c r="D1655" t="s">
        <v>179</v>
      </c>
      <c r="E1655">
        <v>110</v>
      </c>
      <c r="F1655" t="s">
        <v>228</v>
      </c>
      <c r="G1655">
        <v>11126</v>
      </c>
      <c r="H1655" t="s">
        <v>492</v>
      </c>
      <c r="I1655">
        <v>44</v>
      </c>
      <c r="J1655" t="s">
        <v>219</v>
      </c>
      <c r="K1655" s="21">
        <v>18000000</v>
      </c>
      <c r="L1655" s="21">
        <v>25870013.52</v>
      </c>
      <c r="M1655" s="21">
        <v>0</v>
      </c>
      <c r="N1655" s="21">
        <v>0</v>
      </c>
      <c r="O1655" s="21">
        <v>0</v>
      </c>
      <c r="P1655" s="22" t="e">
        <f>VLOOKUP(Tabela1[[#This Row],[cdsubacao]],LDO!$B$2:$D$115,3,0)</f>
        <v>#N/A</v>
      </c>
      <c r="Q1655" s="22" t="str">
        <f>CONCATENATE(Tabela1[[#This Row],[cdunidadegestora]]," - ",Tabela1[[#This Row],[nmunidadegestora]])</f>
        <v>410094 - Fundo de Desenvolvimento Social</v>
      </c>
      <c r="R1655" s="22" t="str">
        <f>CONCATENATE(Tabela1[[#This Row],[cdfuncao]]," - ",Tabela1[[#This Row],[nmfuncao]])</f>
        <v>26 - Transporte</v>
      </c>
      <c r="S1655" s="23" t="e">
        <f>VLOOKUP(Tabela1[[#This Row],[cdsubacao]],LDO!$B$2:$E$115,4,0)</f>
        <v>#N/A</v>
      </c>
      <c r="T1655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656" spans="1:20" x14ac:dyDescent="0.25">
      <c r="A1656">
        <v>480091</v>
      </c>
      <c r="B1656" t="s">
        <v>157</v>
      </c>
      <c r="C1656">
        <v>10</v>
      </c>
      <c r="D1656" t="s">
        <v>158</v>
      </c>
      <c r="E1656">
        <v>430</v>
      </c>
      <c r="F1656" t="s">
        <v>159</v>
      </c>
      <c r="G1656">
        <v>12186</v>
      </c>
      <c r="H1656" t="s">
        <v>1359</v>
      </c>
      <c r="I1656">
        <v>33</v>
      </c>
      <c r="J1656" t="s">
        <v>160</v>
      </c>
      <c r="K1656" s="21">
        <v>100000</v>
      </c>
      <c r="L1656" s="21">
        <v>0</v>
      </c>
      <c r="M1656" s="21">
        <v>0</v>
      </c>
      <c r="N1656" s="21">
        <v>0</v>
      </c>
      <c r="O1656" s="21">
        <v>0</v>
      </c>
      <c r="P1656" s="22" t="e">
        <f>VLOOKUP(Tabela1[[#This Row],[cdsubacao]],LDO!$B$2:$D$115,3,0)</f>
        <v>#N/A</v>
      </c>
      <c r="Q1656" s="22" t="str">
        <f>CONCATENATE(Tabela1[[#This Row],[cdunidadegestora]]," - ",Tabela1[[#This Row],[nmunidadegestora]])</f>
        <v>480091 - Fundo Estadual de Saúde</v>
      </c>
      <c r="R1656" s="22" t="str">
        <f>CONCATENATE(Tabela1[[#This Row],[cdfuncao]]," - ",Tabela1[[#This Row],[nmfuncao]])</f>
        <v>10 - Saúde</v>
      </c>
      <c r="S1656" s="23" t="e">
        <f>VLOOKUP(Tabela1[[#This Row],[cdsubacao]],LDO!$B$2:$E$115,4,0)</f>
        <v>#N/A</v>
      </c>
      <c r="T1656" s="23" t="str">
        <f>CONCATENATE(Tabela1[[#This Row],[cdprograma]]," - ",Tabela1[[#This Row],[nmprograma]])</f>
        <v>430 - Atenção de Média e Alta Complexidade Ambulatorial e Hospitalar</v>
      </c>
    </row>
    <row r="1657" spans="1:20" x14ac:dyDescent="0.25">
      <c r="A1657">
        <v>480091</v>
      </c>
      <c r="B1657" t="s">
        <v>157</v>
      </c>
      <c r="C1657">
        <v>10</v>
      </c>
      <c r="D1657" t="s">
        <v>158</v>
      </c>
      <c r="E1657">
        <v>430</v>
      </c>
      <c r="F1657" t="s">
        <v>159</v>
      </c>
      <c r="G1657">
        <v>13350</v>
      </c>
      <c r="H1657" t="s">
        <v>1360</v>
      </c>
      <c r="I1657">
        <v>44</v>
      </c>
      <c r="J1657" t="s">
        <v>219</v>
      </c>
      <c r="K1657" s="21">
        <v>100000</v>
      </c>
      <c r="L1657" s="21">
        <v>0</v>
      </c>
      <c r="M1657" s="21">
        <v>0</v>
      </c>
      <c r="N1657" s="21">
        <v>0</v>
      </c>
      <c r="O1657" s="21">
        <v>0</v>
      </c>
      <c r="P1657" s="22" t="e">
        <f>VLOOKUP(Tabela1[[#This Row],[cdsubacao]],LDO!$B$2:$D$115,3,0)</f>
        <v>#N/A</v>
      </c>
      <c r="Q1657" s="22" t="str">
        <f>CONCATENATE(Tabela1[[#This Row],[cdunidadegestora]]," - ",Tabela1[[#This Row],[nmunidadegestora]])</f>
        <v>480091 - Fundo Estadual de Saúde</v>
      </c>
      <c r="R1657" s="22" t="str">
        <f>CONCATENATE(Tabela1[[#This Row],[cdfuncao]]," - ",Tabela1[[#This Row],[nmfuncao]])</f>
        <v>10 - Saúde</v>
      </c>
      <c r="S1657" s="23" t="e">
        <f>VLOOKUP(Tabela1[[#This Row],[cdsubacao]],LDO!$B$2:$E$115,4,0)</f>
        <v>#N/A</v>
      </c>
      <c r="T1657" s="23" t="str">
        <f>CONCATENATE(Tabela1[[#This Row],[cdprograma]]," - ",Tabela1[[#This Row],[nmprograma]])</f>
        <v>430 - Atenção de Média e Alta Complexidade Ambulatorial e Hospitalar</v>
      </c>
    </row>
    <row r="1658" spans="1:20" x14ac:dyDescent="0.25">
      <c r="A1658">
        <v>160085</v>
      </c>
      <c r="B1658" t="s">
        <v>314</v>
      </c>
      <c r="C1658">
        <v>3</v>
      </c>
      <c r="D1658" t="s">
        <v>306</v>
      </c>
      <c r="E1658">
        <v>915</v>
      </c>
      <c r="F1658" t="s">
        <v>482</v>
      </c>
      <c r="G1658">
        <v>6499</v>
      </c>
      <c r="H1658" t="s">
        <v>483</v>
      </c>
      <c r="I1658">
        <v>44</v>
      </c>
      <c r="J1658" t="s">
        <v>219</v>
      </c>
      <c r="K1658" s="21">
        <v>0</v>
      </c>
      <c r="L1658" s="21">
        <v>415000</v>
      </c>
      <c r="M1658" s="21">
        <v>415000</v>
      </c>
      <c r="N1658" s="21">
        <v>415000</v>
      </c>
      <c r="O1658" s="21">
        <v>415000</v>
      </c>
      <c r="P1658" s="22" t="str">
        <f>VLOOKUP(Tabela1[[#This Row],[cdsubacao]],LDO!$B$2:$D$115,3,0)</f>
        <v>LDO</v>
      </c>
      <c r="Q1658" s="22" t="str">
        <f>CONCATENATE(Tabela1[[#This Row],[cdunidadegestora]]," - ",Tabela1[[#This Row],[nmunidadegestora]])</f>
        <v>160085 - Fundo de Melhoria do Corpo de Bombeiros Militar</v>
      </c>
      <c r="R1658" s="22" t="str">
        <f>CONCATENATE(Tabela1[[#This Row],[cdfuncao]]," - ",Tabela1[[#This Row],[nmfuncao]])</f>
        <v>3 - Essencial à Justiça</v>
      </c>
      <c r="S1658" s="23" t="str">
        <f>VLOOKUP(Tabela1[[#This Row],[cdsubacao]],LDO!$B$2:$E$115,4,0)</f>
        <v>6499 - Reconstituição de bens lesados</v>
      </c>
      <c r="T1658" s="23" t="str">
        <f>CONCATENATE(Tabela1[[#This Row],[cdprograma]]," - ",Tabela1[[#This Row],[nmprograma]])</f>
        <v>915 - Gestão Estratégica - Ministério Público</v>
      </c>
    </row>
    <row r="1659" spans="1:20" x14ac:dyDescent="0.25">
      <c r="A1659">
        <v>160085</v>
      </c>
      <c r="B1659" t="s">
        <v>314</v>
      </c>
      <c r="C1659">
        <v>6</v>
      </c>
      <c r="D1659" t="s">
        <v>182</v>
      </c>
      <c r="E1659">
        <v>708</v>
      </c>
      <c r="F1659" t="s">
        <v>615</v>
      </c>
      <c r="G1659">
        <v>12015</v>
      </c>
      <c r="H1659" t="s">
        <v>1361</v>
      </c>
      <c r="I1659">
        <v>33</v>
      </c>
      <c r="J1659" t="s">
        <v>160</v>
      </c>
      <c r="K1659" s="21">
        <v>1110000</v>
      </c>
      <c r="L1659" s="21">
        <v>933079.95</v>
      </c>
      <c r="M1659" s="21">
        <v>897158.46</v>
      </c>
      <c r="N1659" s="21">
        <v>833433.91</v>
      </c>
      <c r="O1659" s="21">
        <v>833433.91</v>
      </c>
      <c r="P1659" s="22" t="e">
        <f>VLOOKUP(Tabela1[[#This Row],[cdsubacao]],LDO!$B$2:$D$115,3,0)</f>
        <v>#N/A</v>
      </c>
      <c r="Q1659" s="22" t="str">
        <f>CONCATENATE(Tabela1[[#This Row],[cdunidadegestora]]," - ",Tabela1[[#This Row],[nmunidadegestora]])</f>
        <v>160085 - Fundo de Melhoria do Corpo de Bombeiros Militar</v>
      </c>
      <c r="R1659" s="22" t="str">
        <f>CONCATENATE(Tabela1[[#This Row],[cdfuncao]]," - ",Tabela1[[#This Row],[nmfuncao]])</f>
        <v>6 - Segurança Pública</v>
      </c>
      <c r="S1659" s="23" t="e">
        <f>VLOOKUP(Tabela1[[#This Row],[cdsubacao]],LDO!$B$2:$E$115,4,0)</f>
        <v>#N/A</v>
      </c>
      <c r="T1659" s="23" t="str">
        <f>CONCATENATE(Tabela1[[#This Row],[cdprograma]]," - ",Tabela1[[#This Row],[nmprograma]])</f>
        <v>708 - Valorização do Servidor - Segurança Pública</v>
      </c>
    </row>
    <row r="1660" spans="1:20" x14ac:dyDescent="0.25">
      <c r="A1660">
        <v>450022</v>
      </c>
      <c r="B1660" t="s">
        <v>358</v>
      </c>
      <c r="C1660">
        <v>12</v>
      </c>
      <c r="D1660" t="s">
        <v>188</v>
      </c>
      <c r="E1660">
        <v>630</v>
      </c>
      <c r="F1660" t="s">
        <v>359</v>
      </c>
      <c r="G1660">
        <v>5318</v>
      </c>
      <c r="H1660" t="s">
        <v>1362</v>
      </c>
      <c r="I1660">
        <v>44</v>
      </c>
      <c r="J1660" t="s">
        <v>219</v>
      </c>
      <c r="K1660" s="21">
        <v>5000000</v>
      </c>
      <c r="L1660" s="21">
        <v>113573.72</v>
      </c>
      <c r="M1660" s="21">
        <v>7579.96</v>
      </c>
      <c r="N1660" s="21">
        <v>7579.96</v>
      </c>
      <c r="O1660" s="21">
        <v>7579.96</v>
      </c>
      <c r="P1660" s="22" t="e">
        <f>VLOOKUP(Tabela1[[#This Row],[cdsubacao]],LDO!$B$2:$D$115,3,0)</f>
        <v>#N/A</v>
      </c>
      <c r="Q1660" s="22" t="str">
        <f>CONCATENATE(Tabela1[[#This Row],[cdunidadegestora]]," - ",Tabela1[[#This Row],[nmunidadegestora]])</f>
        <v>450022 - Fundação Universidade do Estado de Santa Catarina</v>
      </c>
      <c r="R1660" s="22" t="str">
        <f>CONCATENATE(Tabela1[[#This Row],[cdfuncao]]," - ",Tabela1[[#This Row],[nmfuncao]])</f>
        <v>12 - Educação</v>
      </c>
      <c r="S1660" s="23" t="e">
        <f>VLOOKUP(Tabela1[[#This Row],[cdsubacao]],LDO!$B$2:$E$115,4,0)</f>
        <v>#N/A</v>
      </c>
      <c r="T1660" s="23" t="str">
        <f>CONCATENATE(Tabela1[[#This Row],[cdprograma]]," - ",Tabela1[[#This Row],[nmprograma]])</f>
        <v>630 - Gestão do Ensino Superior</v>
      </c>
    </row>
    <row r="1661" spans="1:20" x14ac:dyDescent="0.25">
      <c r="A1661">
        <v>550091</v>
      </c>
      <c r="B1661" t="s">
        <v>513</v>
      </c>
      <c r="C1661">
        <v>6</v>
      </c>
      <c r="D1661" t="s">
        <v>182</v>
      </c>
      <c r="E1661">
        <v>731</v>
      </c>
      <c r="F1661" t="s">
        <v>609</v>
      </c>
      <c r="G1661">
        <v>11915</v>
      </c>
      <c r="H1661" t="s">
        <v>788</v>
      </c>
      <c r="I1661">
        <v>33</v>
      </c>
      <c r="J1661" t="s">
        <v>160</v>
      </c>
      <c r="K1661" s="21">
        <v>157559</v>
      </c>
      <c r="L1661" s="21">
        <v>258743.95</v>
      </c>
      <c r="M1661" s="21">
        <v>46128.7</v>
      </c>
      <c r="N1661" s="21">
        <v>46128.7</v>
      </c>
      <c r="O1661" s="21">
        <v>46128.7</v>
      </c>
      <c r="P1661" s="22" t="e">
        <f>VLOOKUP(Tabela1[[#This Row],[cdsubacao]],LDO!$B$2:$D$115,3,0)</f>
        <v>#N/A</v>
      </c>
      <c r="Q1661" s="22" t="str">
        <f>CONCATENATE(Tabela1[[#This Row],[cdunidadegestora]]," - ",Tabela1[[#This Row],[nmunidadegestora]])</f>
        <v>550091 - Fundo Estadual de Defesa Civil</v>
      </c>
      <c r="R1661" s="22" t="str">
        <f>CONCATENATE(Tabela1[[#This Row],[cdfuncao]]," - ",Tabela1[[#This Row],[nmfuncao]])</f>
        <v>6 - Segurança Pública</v>
      </c>
      <c r="S1661" s="23" t="e">
        <f>VLOOKUP(Tabela1[[#This Row],[cdsubacao]],LDO!$B$2:$E$115,4,0)</f>
        <v>#N/A</v>
      </c>
      <c r="T1661" s="23" t="str">
        <f>CONCATENATE(Tabela1[[#This Row],[cdprograma]]," - ",Tabela1[[#This Row],[nmprograma]])</f>
        <v>731 - Gestão de Riscos e Redução de Desastres</v>
      </c>
    </row>
    <row r="1662" spans="1:20" x14ac:dyDescent="0.25">
      <c r="A1662">
        <v>450022</v>
      </c>
      <c r="B1662" t="s">
        <v>358</v>
      </c>
      <c r="C1662">
        <v>12</v>
      </c>
      <c r="D1662" t="s">
        <v>188</v>
      </c>
      <c r="E1662">
        <v>630</v>
      </c>
      <c r="F1662" t="s">
        <v>359</v>
      </c>
      <c r="G1662">
        <v>5314</v>
      </c>
      <c r="H1662" t="s">
        <v>1109</v>
      </c>
      <c r="I1662">
        <v>33</v>
      </c>
      <c r="J1662" t="s">
        <v>160</v>
      </c>
      <c r="K1662" s="21">
        <v>0</v>
      </c>
      <c r="L1662" s="21">
        <v>123451.05</v>
      </c>
      <c r="M1662" s="21">
        <v>123451.05</v>
      </c>
      <c r="N1662" s="21">
        <v>123451.05</v>
      </c>
      <c r="O1662" s="21">
        <v>123451.05</v>
      </c>
      <c r="P1662" s="22" t="str">
        <f>VLOOKUP(Tabela1[[#This Row],[cdsubacao]],LDO!$B$2:$D$115,3,0)</f>
        <v>LDO</v>
      </c>
      <c r="Q1662" s="22" t="str">
        <f>CONCATENATE(Tabela1[[#This Row],[cdunidadegestora]]," - ",Tabela1[[#This Row],[nmunidadegestora]])</f>
        <v>450022 - Fundação Universidade do Estado de Santa Catarina</v>
      </c>
      <c r="R1662" s="22" t="str">
        <f>CONCATENATE(Tabela1[[#This Row],[cdfuncao]]," - ",Tabela1[[#This Row],[nmfuncao]])</f>
        <v>12 - Educação</v>
      </c>
      <c r="S1662" s="23" t="str">
        <f>VLOOKUP(Tabela1[[#This Row],[cdsubacao]],LDO!$B$2:$E$115,4,0)</f>
        <v>5314 - Aquisição, construção e reforma de bens imóveis – UDESC/Fpolis</v>
      </c>
      <c r="T1662" s="23" t="str">
        <f>CONCATENATE(Tabela1[[#This Row],[cdprograma]]," - ",Tabela1[[#This Row],[nmprograma]])</f>
        <v>630 - Gestão do Ensino Superior</v>
      </c>
    </row>
    <row r="1663" spans="1:20" x14ac:dyDescent="0.25">
      <c r="A1663">
        <v>550091</v>
      </c>
      <c r="B1663" t="s">
        <v>513</v>
      </c>
      <c r="C1663">
        <v>6</v>
      </c>
      <c r="D1663" t="s">
        <v>182</v>
      </c>
      <c r="E1663">
        <v>850</v>
      </c>
      <c r="F1663" t="s">
        <v>163</v>
      </c>
      <c r="G1663">
        <v>12990</v>
      </c>
      <c r="H1663" t="s">
        <v>1363</v>
      </c>
      <c r="I1663">
        <v>33</v>
      </c>
      <c r="J1663" t="s">
        <v>160</v>
      </c>
      <c r="K1663" s="21">
        <v>36000</v>
      </c>
      <c r="L1663" s="21">
        <v>41900</v>
      </c>
      <c r="M1663" s="21">
        <v>40289.82</v>
      </c>
      <c r="N1663" s="21">
        <v>40289.82</v>
      </c>
      <c r="O1663" s="21">
        <v>40289.82</v>
      </c>
      <c r="P1663" s="22" t="e">
        <f>VLOOKUP(Tabela1[[#This Row],[cdsubacao]],LDO!$B$2:$D$115,3,0)</f>
        <v>#N/A</v>
      </c>
      <c r="Q1663" s="22" t="str">
        <f>CONCATENATE(Tabela1[[#This Row],[cdunidadegestora]]," - ",Tabela1[[#This Row],[nmunidadegestora]])</f>
        <v>550091 - Fundo Estadual de Defesa Civil</v>
      </c>
      <c r="R1663" s="22" t="str">
        <f>CONCATENATE(Tabela1[[#This Row],[cdfuncao]]," - ",Tabela1[[#This Row],[nmfuncao]])</f>
        <v>6 - Segurança Pública</v>
      </c>
      <c r="S1663" s="23" t="e">
        <f>VLOOKUP(Tabela1[[#This Row],[cdsubacao]],LDO!$B$2:$E$115,4,0)</f>
        <v>#N/A</v>
      </c>
      <c r="T1663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64" spans="1:20" x14ac:dyDescent="0.25">
      <c r="A1664">
        <v>410037</v>
      </c>
      <c r="B1664" t="s">
        <v>195</v>
      </c>
      <c r="C1664">
        <v>12</v>
      </c>
      <c r="D1664" t="s">
        <v>188</v>
      </c>
      <c r="E1664">
        <v>625</v>
      </c>
      <c r="F1664" t="s">
        <v>196</v>
      </c>
      <c r="G1664">
        <v>13626</v>
      </c>
      <c r="H1664" t="s">
        <v>1008</v>
      </c>
      <c r="I1664">
        <v>33</v>
      </c>
      <c r="J1664" t="s">
        <v>160</v>
      </c>
      <c r="K1664" s="21">
        <v>229102</v>
      </c>
      <c r="L1664" s="21">
        <v>44094.79</v>
      </c>
      <c r="M1664" s="21">
        <v>44094.79</v>
      </c>
      <c r="N1664" s="21">
        <v>44094.79</v>
      </c>
      <c r="O1664" s="21">
        <v>44094.79</v>
      </c>
      <c r="P1664" s="22" t="e">
        <f>VLOOKUP(Tabela1[[#This Row],[cdsubacao]],LDO!$B$2:$D$115,3,0)</f>
        <v>#N/A</v>
      </c>
      <c r="Q1664" s="22" t="str">
        <f>CONCATENATE(Tabela1[[#This Row],[cdunidadegestora]]," - ",Tabela1[[#This Row],[nmunidadegestora]])</f>
        <v>410037 - Agência de Desenvolvimento Regional de São Miguel do Oeste</v>
      </c>
      <c r="R1664" s="22" t="str">
        <f>CONCATENATE(Tabela1[[#This Row],[cdfuncao]]," - ",Tabela1[[#This Row],[nmfuncao]])</f>
        <v>12 - Educação</v>
      </c>
      <c r="S1664" s="23" t="e">
        <f>VLOOKUP(Tabela1[[#This Row],[cdsubacao]],LDO!$B$2:$E$115,4,0)</f>
        <v>#N/A</v>
      </c>
      <c r="T1664" s="23" t="str">
        <f>CONCATENATE(Tabela1[[#This Row],[cdprograma]]," - ",Tabela1[[#This Row],[nmprograma]])</f>
        <v>625 - Valorização dos Profissionais da Educação</v>
      </c>
    </row>
    <row r="1665" spans="1:20" x14ac:dyDescent="0.25">
      <c r="A1665">
        <v>410056</v>
      </c>
      <c r="B1665" t="s">
        <v>223</v>
      </c>
      <c r="C1665">
        <v>12</v>
      </c>
      <c r="D1665" t="s">
        <v>188</v>
      </c>
      <c r="E1665">
        <v>610</v>
      </c>
      <c r="F1665" t="s">
        <v>189</v>
      </c>
      <c r="G1665">
        <v>11490</v>
      </c>
      <c r="H1665" t="s">
        <v>231</v>
      </c>
      <c r="I1665">
        <v>33</v>
      </c>
      <c r="J1665" t="s">
        <v>160</v>
      </c>
      <c r="K1665" s="21">
        <v>0</v>
      </c>
      <c r="L1665" s="21">
        <v>34281.040000000001</v>
      </c>
      <c r="M1665" s="21">
        <v>34281.040000000001</v>
      </c>
      <c r="N1665" s="21">
        <v>34281.040000000001</v>
      </c>
      <c r="O1665" s="21">
        <v>34281.040000000001</v>
      </c>
      <c r="P1665" s="22" t="e">
        <f>VLOOKUP(Tabela1[[#This Row],[cdsubacao]],LDO!$B$2:$D$115,3,0)</f>
        <v>#N/A</v>
      </c>
      <c r="Q1665" s="22" t="str">
        <f>CONCATENATE(Tabela1[[#This Row],[cdunidadegestora]]," - ",Tabela1[[#This Row],[nmunidadegestora]])</f>
        <v>410056 - Agência de Desenvolvimento Regional de Criciúma</v>
      </c>
      <c r="R1665" s="22" t="str">
        <f>CONCATENATE(Tabela1[[#This Row],[cdfuncao]]," - ",Tabela1[[#This Row],[nmfuncao]])</f>
        <v>12 - Educação</v>
      </c>
      <c r="S1665" s="23" t="e">
        <f>VLOOKUP(Tabela1[[#This Row],[cdsubacao]],LDO!$B$2:$E$115,4,0)</f>
        <v>#N/A</v>
      </c>
      <c r="T1665" s="23" t="str">
        <f>CONCATENATE(Tabela1[[#This Row],[cdprograma]]," - ",Tabela1[[#This Row],[nmprograma]])</f>
        <v>610 - Educação Básica com Qualidade e Equidade</v>
      </c>
    </row>
    <row r="1666" spans="1:20" x14ac:dyDescent="0.25">
      <c r="A1666">
        <v>160084</v>
      </c>
      <c r="B1666" t="s">
        <v>370</v>
      </c>
      <c r="C1666">
        <v>6</v>
      </c>
      <c r="D1666" t="s">
        <v>182</v>
      </c>
      <c r="E1666">
        <v>707</v>
      </c>
      <c r="F1666" t="s">
        <v>336</v>
      </c>
      <c r="G1666">
        <v>13109</v>
      </c>
      <c r="H1666" t="s">
        <v>921</v>
      </c>
      <c r="I1666">
        <v>33</v>
      </c>
      <c r="J1666" t="s">
        <v>160</v>
      </c>
      <c r="K1666" s="21">
        <v>0</v>
      </c>
      <c r="L1666" s="21">
        <v>3839.5</v>
      </c>
      <c r="M1666" s="21">
        <v>3839.5</v>
      </c>
      <c r="N1666" s="21">
        <v>3839.5</v>
      </c>
      <c r="O1666" s="21">
        <v>3839.5</v>
      </c>
      <c r="P1666" s="22" t="e">
        <f>VLOOKUP(Tabela1[[#This Row],[cdsubacao]],LDO!$B$2:$D$115,3,0)</f>
        <v>#N/A</v>
      </c>
      <c r="Q1666" s="22" t="str">
        <f>CONCATENATE(Tabela1[[#This Row],[cdunidadegestora]]," - ",Tabela1[[#This Row],[nmunidadegestora]])</f>
        <v>160084 - Fundo de Melhoria da Polícia Civil</v>
      </c>
      <c r="R1666" s="22" t="str">
        <f>CONCATENATE(Tabela1[[#This Row],[cdfuncao]]," - ",Tabela1[[#This Row],[nmfuncao]])</f>
        <v>6 - Segurança Pública</v>
      </c>
      <c r="S1666" s="23" t="e">
        <f>VLOOKUP(Tabela1[[#This Row],[cdsubacao]],LDO!$B$2:$E$115,4,0)</f>
        <v>#N/A</v>
      </c>
      <c r="T1666" s="23" t="str">
        <f>CONCATENATE(Tabela1[[#This Row],[cdprograma]]," - ",Tabela1[[#This Row],[nmprograma]])</f>
        <v>707 - Suporte Institucional Integrado</v>
      </c>
    </row>
    <row r="1667" spans="1:20" x14ac:dyDescent="0.25">
      <c r="A1667">
        <v>530001</v>
      </c>
      <c r="B1667" t="s">
        <v>178</v>
      </c>
      <c r="C1667">
        <v>26</v>
      </c>
      <c r="D1667" t="s">
        <v>179</v>
      </c>
      <c r="E1667">
        <v>101</v>
      </c>
      <c r="F1667" t="s">
        <v>254</v>
      </c>
      <c r="G1667">
        <v>14296</v>
      </c>
      <c r="H1667" t="s">
        <v>1364</v>
      </c>
      <c r="I1667">
        <v>44</v>
      </c>
      <c r="J1667" t="s">
        <v>219</v>
      </c>
      <c r="K1667" s="21">
        <v>0</v>
      </c>
      <c r="L1667" s="21">
        <v>6731797.1699999999</v>
      </c>
      <c r="M1667" s="21">
        <v>1135522.02</v>
      </c>
      <c r="N1667" s="21">
        <v>0</v>
      </c>
      <c r="O1667" s="21">
        <v>0</v>
      </c>
      <c r="P1667" s="22" t="e">
        <f>VLOOKUP(Tabela1[[#This Row],[cdsubacao]],LDO!$B$2:$D$115,3,0)</f>
        <v>#N/A</v>
      </c>
      <c r="Q1667" s="22" t="str">
        <f>CONCATENATE(Tabela1[[#This Row],[cdunidadegestora]]," - ",Tabela1[[#This Row],[nmunidadegestora]])</f>
        <v>530001 - Secretaria de Estado da Infraestrutura e Mobilidade</v>
      </c>
      <c r="R1667" s="22" t="str">
        <f>CONCATENATE(Tabela1[[#This Row],[cdfuncao]]," - ",Tabela1[[#This Row],[nmfuncao]])</f>
        <v>26 - Transporte</v>
      </c>
      <c r="S1667" s="23" t="e">
        <f>VLOOKUP(Tabela1[[#This Row],[cdsubacao]],LDO!$B$2:$E$115,4,0)</f>
        <v>#N/A</v>
      </c>
      <c r="T1667" s="23" t="str">
        <f>CONCATENATE(Tabela1[[#This Row],[cdprograma]]," - ",Tabela1[[#This Row],[nmprograma]])</f>
        <v>101 - Acelera Santa Catarina</v>
      </c>
    </row>
    <row r="1668" spans="1:20" x14ac:dyDescent="0.25">
      <c r="A1668">
        <v>540096</v>
      </c>
      <c r="B1668" t="s">
        <v>235</v>
      </c>
      <c r="C1668">
        <v>14</v>
      </c>
      <c r="D1668" t="s">
        <v>216</v>
      </c>
      <c r="E1668">
        <v>760</v>
      </c>
      <c r="F1668" t="s">
        <v>217</v>
      </c>
      <c r="G1668">
        <v>12496</v>
      </c>
      <c r="H1668" t="s">
        <v>787</v>
      </c>
      <c r="I1668">
        <v>44</v>
      </c>
      <c r="J1668" t="s">
        <v>219</v>
      </c>
      <c r="K1668" s="21">
        <v>0</v>
      </c>
      <c r="L1668" s="21">
        <v>13828.56</v>
      </c>
      <c r="M1668" s="21">
        <v>13828.56</v>
      </c>
      <c r="N1668" s="21">
        <v>13828.56</v>
      </c>
      <c r="O1668" s="21">
        <v>13828.56</v>
      </c>
      <c r="P1668" s="22" t="e">
        <f>VLOOKUP(Tabela1[[#This Row],[cdsubacao]],LDO!$B$2:$D$115,3,0)</f>
        <v>#N/A</v>
      </c>
      <c r="Q1668" s="22" t="str">
        <f>CONCATENATE(Tabela1[[#This Row],[cdunidadegestora]]," - ",Tabela1[[#This Row],[nmunidadegestora]])</f>
        <v>540096 - Fundo Penitenciário do Estado de Santa Catarina - FUPESC</v>
      </c>
      <c r="R1668" s="22" t="str">
        <f>CONCATENATE(Tabela1[[#This Row],[cdfuncao]]," - ",Tabela1[[#This Row],[nmfuncao]])</f>
        <v>14 - Direitos da Cidadania</v>
      </c>
      <c r="S1668" s="23" t="e">
        <f>VLOOKUP(Tabela1[[#This Row],[cdsubacao]],LDO!$B$2:$E$115,4,0)</f>
        <v>#N/A</v>
      </c>
      <c r="T1668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669" spans="1:20" x14ac:dyDescent="0.25">
      <c r="A1669">
        <v>410053</v>
      </c>
      <c r="B1669" t="s">
        <v>457</v>
      </c>
      <c r="C1669">
        <v>4</v>
      </c>
      <c r="D1669" t="s">
        <v>169</v>
      </c>
      <c r="E1669">
        <v>900</v>
      </c>
      <c r="F1669" t="s">
        <v>176</v>
      </c>
      <c r="G1669">
        <v>11106</v>
      </c>
      <c r="H1669" t="s">
        <v>784</v>
      </c>
      <c r="I1669">
        <v>44</v>
      </c>
      <c r="J1669" t="s">
        <v>219</v>
      </c>
      <c r="K1669" s="21">
        <v>0</v>
      </c>
      <c r="L1669" s="21">
        <v>161999.76</v>
      </c>
      <c r="M1669" s="21">
        <v>161999.76</v>
      </c>
      <c r="N1669" s="21">
        <v>161999.76</v>
      </c>
      <c r="O1669" s="21">
        <v>161999.76</v>
      </c>
      <c r="P1669" s="22" t="e">
        <f>VLOOKUP(Tabela1[[#This Row],[cdsubacao]],LDO!$B$2:$D$115,3,0)</f>
        <v>#N/A</v>
      </c>
      <c r="Q1669" s="22" t="str">
        <f>CONCATENATE(Tabela1[[#This Row],[cdunidadegestora]]," - ",Tabela1[[#This Row],[nmunidadegestora]])</f>
        <v>410053 - Agência de Desenvolvimento Regional de Itajai</v>
      </c>
      <c r="R1669" s="22" t="str">
        <f>CONCATENATE(Tabela1[[#This Row],[cdfuncao]]," - ",Tabela1[[#This Row],[nmfuncao]])</f>
        <v>4 - Administração</v>
      </c>
      <c r="S1669" s="23" t="e">
        <f>VLOOKUP(Tabela1[[#This Row],[cdsubacao]],LDO!$B$2:$E$115,4,0)</f>
        <v>#N/A</v>
      </c>
      <c r="T1669" s="23" t="str">
        <f>CONCATENATE(Tabela1[[#This Row],[cdprograma]]," - ",Tabela1[[#This Row],[nmprograma]])</f>
        <v>900 - Gestão Administrativa - Poder Executivo</v>
      </c>
    </row>
    <row r="1670" spans="1:20" x14ac:dyDescent="0.25">
      <c r="A1670">
        <v>160091</v>
      </c>
      <c r="B1670" t="s">
        <v>442</v>
      </c>
      <c r="C1670">
        <v>6</v>
      </c>
      <c r="D1670" t="s">
        <v>182</v>
      </c>
      <c r="E1670">
        <v>707</v>
      </c>
      <c r="F1670" t="s">
        <v>336</v>
      </c>
      <c r="G1670">
        <v>11846</v>
      </c>
      <c r="H1670" t="s">
        <v>392</v>
      </c>
      <c r="I1670">
        <v>33</v>
      </c>
      <c r="J1670" t="s">
        <v>160</v>
      </c>
      <c r="K1670" s="21">
        <v>0</v>
      </c>
      <c r="L1670" s="21">
        <v>34364.36</v>
      </c>
      <c r="M1670" s="21">
        <v>34364.36</v>
      </c>
      <c r="N1670" s="21">
        <v>13216.2</v>
      </c>
      <c r="O1670" s="21">
        <v>1089.52</v>
      </c>
      <c r="P1670" s="22" t="e">
        <f>VLOOKUP(Tabela1[[#This Row],[cdsubacao]],LDO!$B$2:$D$115,3,0)</f>
        <v>#N/A</v>
      </c>
      <c r="Q1670" s="22" t="str">
        <f>CONCATENATE(Tabela1[[#This Row],[cdunidadegestora]]," - ",Tabela1[[#This Row],[nmunidadegestora]])</f>
        <v>160091 - Fundo para Melhoria da Segurança Pública</v>
      </c>
      <c r="R1670" s="22" t="str">
        <f>CONCATENATE(Tabela1[[#This Row],[cdfuncao]]," - ",Tabela1[[#This Row],[nmfuncao]])</f>
        <v>6 - Segurança Pública</v>
      </c>
      <c r="S1670" s="23" t="e">
        <f>VLOOKUP(Tabela1[[#This Row],[cdsubacao]],LDO!$B$2:$E$115,4,0)</f>
        <v>#N/A</v>
      </c>
      <c r="T1670" s="23" t="str">
        <f>CONCATENATE(Tabela1[[#This Row],[cdprograma]]," - ",Tabela1[[#This Row],[nmprograma]])</f>
        <v>707 - Suporte Institucional Integrado</v>
      </c>
    </row>
    <row r="1671" spans="1:20" x14ac:dyDescent="0.25">
      <c r="A1671">
        <v>480091</v>
      </c>
      <c r="B1671" t="s">
        <v>157</v>
      </c>
      <c r="C1671">
        <v>10</v>
      </c>
      <c r="D1671" t="s">
        <v>158</v>
      </c>
      <c r="E1671">
        <v>430</v>
      </c>
      <c r="F1671" t="s">
        <v>159</v>
      </c>
      <c r="G1671">
        <v>12208</v>
      </c>
      <c r="H1671" t="s">
        <v>1365</v>
      </c>
      <c r="I1671">
        <v>44</v>
      </c>
      <c r="J1671" t="s">
        <v>219</v>
      </c>
      <c r="K1671" s="21">
        <v>100000</v>
      </c>
      <c r="L1671" s="21">
        <v>0</v>
      </c>
      <c r="M1671" s="21">
        <v>0</v>
      </c>
      <c r="N1671" s="21">
        <v>0</v>
      </c>
      <c r="O1671" s="21">
        <v>0</v>
      </c>
      <c r="P1671" s="22" t="e">
        <f>VLOOKUP(Tabela1[[#This Row],[cdsubacao]],LDO!$B$2:$D$115,3,0)</f>
        <v>#N/A</v>
      </c>
      <c r="Q1671" s="22" t="str">
        <f>CONCATENATE(Tabela1[[#This Row],[cdunidadegestora]]," - ",Tabela1[[#This Row],[nmunidadegestora]])</f>
        <v>480091 - Fundo Estadual de Saúde</v>
      </c>
      <c r="R1671" s="22" t="str">
        <f>CONCATENATE(Tabela1[[#This Row],[cdfuncao]]," - ",Tabela1[[#This Row],[nmfuncao]])</f>
        <v>10 - Saúde</v>
      </c>
      <c r="S1671" s="23" t="e">
        <f>VLOOKUP(Tabela1[[#This Row],[cdsubacao]],LDO!$B$2:$E$115,4,0)</f>
        <v>#N/A</v>
      </c>
      <c r="T1671" s="23" t="str">
        <f>CONCATENATE(Tabela1[[#This Row],[cdprograma]]," - ",Tabela1[[#This Row],[nmprograma]])</f>
        <v>430 - Atenção de Média e Alta Complexidade Ambulatorial e Hospitalar</v>
      </c>
    </row>
    <row r="1672" spans="1:20" x14ac:dyDescent="0.25">
      <c r="A1672">
        <v>410005</v>
      </c>
      <c r="B1672" t="s">
        <v>338</v>
      </c>
      <c r="C1672">
        <v>24</v>
      </c>
      <c r="D1672" t="s">
        <v>266</v>
      </c>
      <c r="E1672">
        <v>810</v>
      </c>
      <c r="F1672" t="s">
        <v>267</v>
      </c>
      <c r="G1672">
        <v>2159</v>
      </c>
      <c r="H1672" t="s">
        <v>1366</v>
      </c>
      <c r="I1672">
        <v>33</v>
      </c>
      <c r="J1672" t="s">
        <v>160</v>
      </c>
      <c r="K1672" s="21">
        <v>900000</v>
      </c>
      <c r="L1672" s="21">
        <v>0</v>
      </c>
      <c r="M1672" s="21">
        <v>0</v>
      </c>
      <c r="N1672" s="21">
        <v>0</v>
      </c>
      <c r="O1672" s="21">
        <v>0</v>
      </c>
      <c r="P1672" s="22" t="e">
        <f>VLOOKUP(Tabela1[[#This Row],[cdsubacao]],LDO!$B$2:$D$115,3,0)</f>
        <v>#N/A</v>
      </c>
      <c r="Q1672" s="22" t="str">
        <f>CONCATENATE(Tabela1[[#This Row],[cdunidadegestora]]," - ",Tabela1[[#This Row],[nmunidadegestora]])</f>
        <v>410005 - Secretaria de Estado de Comunicação</v>
      </c>
      <c r="R1672" s="22" t="str">
        <f>CONCATENATE(Tabela1[[#This Row],[cdfuncao]]," - ",Tabela1[[#This Row],[nmfuncao]])</f>
        <v>24 - Comunicações</v>
      </c>
      <c r="S1672" s="23" t="e">
        <f>VLOOKUP(Tabela1[[#This Row],[cdsubacao]],LDO!$B$2:$E$115,4,0)</f>
        <v>#N/A</v>
      </c>
      <c r="T1672" s="23" t="str">
        <f>CONCATENATE(Tabela1[[#This Row],[cdprograma]]," - ",Tabela1[[#This Row],[nmprograma]])</f>
        <v>810 - Comunicação do Poder Executivo</v>
      </c>
    </row>
    <row r="1673" spans="1:20" x14ac:dyDescent="0.25">
      <c r="A1673">
        <v>410055</v>
      </c>
      <c r="B1673" t="s">
        <v>447</v>
      </c>
      <c r="C1673">
        <v>12</v>
      </c>
      <c r="D1673" t="s">
        <v>188</v>
      </c>
      <c r="E1673">
        <v>610</v>
      </c>
      <c r="F1673" t="s">
        <v>189</v>
      </c>
      <c r="G1673">
        <v>13796</v>
      </c>
      <c r="H1673" t="s">
        <v>1166</v>
      </c>
      <c r="I1673">
        <v>33</v>
      </c>
      <c r="J1673" t="s">
        <v>160</v>
      </c>
      <c r="K1673" s="21">
        <v>509965</v>
      </c>
      <c r="L1673" s="21">
        <v>0</v>
      </c>
      <c r="M1673" s="21">
        <v>0</v>
      </c>
      <c r="N1673" s="21">
        <v>0</v>
      </c>
      <c r="O1673" s="21">
        <v>0</v>
      </c>
      <c r="P1673" s="22" t="e">
        <f>VLOOKUP(Tabela1[[#This Row],[cdsubacao]],LDO!$B$2:$D$115,3,0)</f>
        <v>#N/A</v>
      </c>
      <c r="Q1673" s="22" t="str">
        <f>CONCATENATE(Tabela1[[#This Row],[cdunidadegestora]]," - ",Tabela1[[#This Row],[nmunidadegestora]])</f>
        <v>410055 - Agência de Desenvolvimento Regional de Tubarão</v>
      </c>
      <c r="R1673" s="22" t="str">
        <f>CONCATENATE(Tabela1[[#This Row],[cdfuncao]]," - ",Tabela1[[#This Row],[nmfuncao]])</f>
        <v>12 - Educação</v>
      </c>
      <c r="S1673" s="23" t="e">
        <f>VLOOKUP(Tabela1[[#This Row],[cdsubacao]],LDO!$B$2:$E$115,4,0)</f>
        <v>#N/A</v>
      </c>
      <c r="T1673" s="23" t="str">
        <f>CONCATENATE(Tabela1[[#This Row],[cdprograma]]," - ",Tabela1[[#This Row],[nmprograma]])</f>
        <v>610 - Educação Básica com Qualidade e Equidade</v>
      </c>
    </row>
    <row r="1674" spans="1:20" x14ac:dyDescent="0.25">
      <c r="A1674">
        <v>410048</v>
      </c>
      <c r="B1674" t="s">
        <v>187</v>
      </c>
      <c r="C1674">
        <v>4</v>
      </c>
      <c r="D1674" t="s">
        <v>169</v>
      </c>
      <c r="E1674">
        <v>900</v>
      </c>
      <c r="F1674" t="s">
        <v>176</v>
      </c>
      <c r="G1674">
        <v>13858</v>
      </c>
      <c r="H1674" t="s">
        <v>1044</v>
      </c>
      <c r="I1674">
        <v>44</v>
      </c>
      <c r="J1674" t="s">
        <v>219</v>
      </c>
      <c r="K1674" s="21">
        <v>25000</v>
      </c>
      <c r="L1674" s="21">
        <v>0</v>
      </c>
      <c r="M1674" s="21">
        <v>0</v>
      </c>
      <c r="N1674" s="21">
        <v>0</v>
      </c>
      <c r="O1674" s="21">
        <v>0</v>
      </c>
      <c r="P1674" s="22" t="e">
        <f>VLOOKUP(Tabela1[[#This Row],[cdsubacao]],LDO!$B$2:$D$115,3,0)</f>
        <v>#N/A</v>
      </c>
      <c r="Q1674" s="22" t="str">
        <f>CONCATENATE(Tabela1[[#This Row],[cdunidadegestora]]," - ",Tabela1[[#This Row],[nmunidadegestora]])</f>
        <v>410048 - Agência de Desenvolvimento Regional de Rio do Sul</v>
      </c>
      <c r="R1674" s="22" t="str">
        <f>CONCATENATE(Tabela1[[#This Row],[cdfuncao]]," - ",Tabela1[[#This Row],[nmfuncao]])</f>
        <v>4 - Administração</v>
      </c>
      <c r="S1674" s="23" t="e">
        <f>VLOOKUP(Tabela1[[#This Row],[cdsubacao]],LDO!$B$2:$E$115,4,0)</f>
        <v>#N/A</v>
      </c>
      <c r="T1674" s="23" t="str">
        <f>CONCATENATE(Tabela1[[#This Row],[cdprograma]]," - ",Tabela1[[#This Row],[nmprograma]])</f>
        <v>900 - Gestão Administrativa - Poder Executivo</v>
      </c>
    </row>
    <row r="1675" spans="1:20" x14ac:dyDescent="0.25">
      <c r="A1675">
        <v>530001</v>
      </c>
      <c r="B1675" t="s">
        <v>178</v>
      </c>
      <c r="C1675">
        <v>26</v>
      </c>
      <c r="D1675" t="s">
        <v>179</v>
      </c>
      <c r="E1675">
        <v>105</v>
      </c>
      <c r="F1675" t="s">
        <v>1429</v>
      </c>
      <c r="G1675">
        <v>8579</v>
      </c>
      <c r="H1675" t="s">
        <v>27</v>
      </c>
      <c r="I1675">
        <v>33</v>
      </c>
      <c r="J1675" t="s">
        <v>160</v>
      </c>
      <c r="K1675" s="21">
        <v>16000000</v>
      </c>
      <c r="L1675" s="21">
        <v>3079649.71</v>
      </c>
      <c r="M1675" s="21">
        <v>1079649.71</v>
      </c>
      <c r="N1675" s="21">
        <v>1079649.71</v>
      </c>
      <c r="O1675" s="21">
        <v>1079649.71</v>
      </c>
      <c r="P1675" s="22" t="str">
        <f>VLOOKUP(Tabela1[[#This Row],[cdsubacao]],LDO!$B$2:$D$115,3,0)</f>
        <v>LDO</v>
      </c>
      <c r="Q1675" s="22" t="str">
        <f>CONCATENATE(Tabela1[[#This Row],[cdunidadegestora]]," - ",Tabela1[[#This Row],[nmunidadegestora]])</f>
        <v>530001 - Secretaria de Estado da Infraestrutura e Mobilidade</v>
      </c>
      <c r="R1675" s="22" t="str">
        <f>CONCATENATE(Tabela1[[#This Row],[cdfuncao]]," - ",Tabela1[[#This Row],[nmfuncao]])</f>
        <v>26 - Transporte</v>
      </c>
      <c r="S1675" s="23" t="str">
        <f>VLOOKUP(Tabela1[[#This Row],[cdsubacao]],LDO!$B$2:$E$115,4,0)</f>
        <v>8579 - Apoio ao sistema viário urbano - SIE</v>
      </c>
      <c r="T1675" s="23" t="str">
        <f>CONCATENATE(Tabela1[[#This Row],[cdprograma]]," - ",Tabela1[[#This Row],[nmprograma]])</f>
        <v>105 - Mobilidade Urbana</v>
      </c>
    </row>
    <row r="1676" spans="1:20" x14ac:dyDescent="0.25">
      <c r="A1676">
        <v>530025</v>
      </c>
      <c r="B1676" t="s">
        <v>238</v>
      </c>
      <c r="C1676">
        <v>26</v>
      </c>
      <c r="D1676" t="s">
        <v>179</v>
      </c>
      <c r="E1676">
        <v>110</v>
      </c>
      <c r="F1676" t="s">
        <v>1430</v>
      </c>
      <c r="G1676">
        <v>852</v>
      </c>
      <c r="H1676" t="s">
        <v>1367</v>
      </c>
      <c r="I1676">
        <v>44</v>
      </c>
      <c r="J1676" t="s">
        <v>219</v>
      </c>
      <c r="K1676" s="21">
        <v>100000</v>
      </c>
      <c r="L1676" s="21">
        <v>0</v>
      </c>
      <c r="M1676" s="21">
        <v>0</v>
      </c>
      <c r="N1676" s="21">
        <v>0</v>
      </c>
      <c r="O1676" s="21">
        <v>0</v>
      </c>
      <c r="P1676" s="22" t="str">
        <f>VLOOKUP(Tabela1[[#This Row],[cdsubacao]],LDO!$B$2:$D$115,3,0)</f>
        <v>LDO</v>
      </c>
      <c r="Q1676" s="22" t="str">
        <f>CONCATENATE(Tabela1[[#This Row],[cdunidadegestora]]," - ",Tabela1[[#This Row],[nmunidadegestora]])</f>
        <v>530025 - Departamento Estadual de Infraestrutura</v>
      </c>
      <c r="R1676" s="22" t="str">
        <f>CONCATENATE(Tabela1[[#This Row],[cdfuncao]]," - ",Tabela1[[#This Row],[nmfuncao]])</f>
        <v>26 - Transporte</v>
      </c>
      <c r="S1676" s="23" t="str">
        <f>VLOOKUP(Tabela1[[#This Row],[cdsubacao]],LDO!$B$2:$E$115,4,0)</f>
        <v>852 - AP - Pavimentação da SC-108, trecho Jacinto Machado – Praia Grande</v>
      </c>
      <c r="T1676" s="23" t="str">
        <f>CONCATENATE(Tabela1[[#This Row],[cdprograma]]," - ",Tabela1[[#This Row],[nmprograma]])</f>
        <v>110 - Construção de Rodovias</v>
      </c>
    </row>
    <row r="1677" spans="1:20" x14ac:dyDescent="0.25">
      <c r="A1677">
        <v>410048</v>
      </c>
      <c r="B1677" t="s">
        <v>187</v>
      </c>
      <c r="C1677">
        <v>12</v>
      </c>
      <c r="D1677" t="s">
        <v>188</v>
      </c>
      <c r="E1677">
        <v>626</v>
      </c>
      <c r="F1677" t="s">
        <v>816</v>
      </c>
      <c r="G1677">
        <v>12658</v>
      </c>
      <c r="H1677" t="s">
        <v>817</v>
      </c>
      <c r="I1677">
        <v>33</v>
      </c>
      <c r="J1677" t="s">
        <v>160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2" t="e">
        <f>VLOOKUP(Tabela1[[#This Row],[cdsubacao]],LDO!$B$2:$D$115,3,0)</f>
        <v>#N/A</v>
      </c>
      <c r="Q1677" s="22" t="str">
        <f>CONCATENATE(Tabela1[[#This Row],[cdunidadegestora]]," - ",Tabela1[[#This Row],[nmunidadegestora]])</f>
        <v>410048 - Agência de Desenvolvimento Regional de Rio do Sul</v>
      </c>
      <c r="R1677" s="22" t="str">
        <f>CONCATENATE(Tabela1[[#This Row],[cdfuncao]]," - ",Tabela1[[#This Row],[nmfuncao]])</f>
        <v>12 - Educação</v>
      </c>
      <c r="S1677" s="23" t="e">
        <f>VLOOKUP(Tabela1[[#This Row],[cdsubacao]],LDO!$B$2:$E$115,4,0)</f>
        <v>#N/A</v>
      </c>
      <c r="T1677" s="23" t="str">
        <f>CONCATENATE(Tabela1[[#This Row],[cdprograma]]," - ",Tabela1[[#This Row],[nmprograma]])</f>
        <v>626 - Redução das Desigualdades e Valorização da Diversidade</v>
      </c>
    </row>
    <row r="1678" spans="1:20" x14ac:dyDescent="0.25">
      <c r="A1678">
        <v>540096</v>
      </c>
      <c r="B1678" t="s">
        <v>235</v>
      </c>
      <c r="C1678">
        <v>14</v>
      </c>
      <c r="D1678" t="s">
        <v>216</v>
      </c>
      <c r="E1678">
        <v>750</v>
      </c>
      <c r="F1678" t="s">
        <v>417</v>
      </c>
      <c r="G1678">
        <v>12724</v>
      </c>
      <c r="H1678" t="s">
        <v>1368</v>
      </c>
      <c r="I1678">
        <v>44</v>
      </c>
      <c r="J1678" t="s">
        <v>219</v>
      </c>
      <c r="K1678" s="21">
        <v>5000000</v>
      </c>
      <c r="L1678" s="21">
        <v>5000000</v>
      </c>
      <c r="M1678" s="21">
        <v>0</v>
      </c>
      <c r="N1678" s="21">
        <v>0</v>
      </c>
      <c r="O1678" s="21">
        <v>0</v>
      </c>
      <c r="P1678" s="22" t="e">
        <f>VLOOKUP(Tabela1[[#This Row],[cdsubacao]],LDO!$B$2:$D$115,3,0)</f>
        <v>#N/A</v>
      </c>
      <c r="Q1678" s="22" t="str">
        <f>CONCATENATE(Tabela1[[#This Row],[cdunidadegestora]]," - ",Tabela1[[#This Row],[nmunidadegestora]])</f>
        <v>540096 - Fundo Penitenciário do Estado de Santa Catarina - FUPESC</v>
      </c>
      <c r="R1678" s="22" t="str">
        <f>CONCATENATE(Tabela1[[#This Row],[cdfuncao]]," - ",Tabela1[[#This Row],[nmfuncao]])</f>
        <v>14 - Direitos da Cidadania</v>
      </c>
      <c r="S1678" s="23" t="e">
        <f>VLOOKUP(Tabela1[[#This Row],[cdsubacao]],LDO!$B$2:$E$115,4,0)</f>
        <v>#N/A</v>
      </c>
      <c r="T1678" s="23" t="str">
        <f>CONCATENATE(Tabela1[[#This Row],[cdprograma]]," - ",Tabela1[[#This Row],[nmprograma]])</f>
        <v>750 - Expansão e Modernização do Sistema Prisional e Socioeducativo</v>
      </c>
    </row>
    <row r="1679" spans="1:20" x14ac:dyDescent="0.25">
      <c r="A1679">
        <v>480091</v>
      </c>
      <c r="B1679" t="s">
        <v>157</v>
      </c>
      <c r="C1679">
        <v>10</v>
      </c>
      <c r="D1679" t="s">
        <v>158</v>
      </c>
      <c r="E1679">
        <v>430</v>
      </c>
      <c r="F1679" t="s">
        <v>159</v>
      </c>
      <c r="G1679">
        <v>5429</v>
      </c>
      <c r="H1679" t="s">
        <v>1095</v>
      </c>
      <c r="I1679">
        <v>33</v>
      </c>
      <c r="J1679" t="s">
        <v>160</v>
      </c>
      <c r="K1679" s="21">
        <v>439538638</v>
      </c>
      <c r="L1679" s="21">
        <v>307323216.11000001</v>
      </c>
      <c r="M1679" s="21">
        <v>284709922.06</v>
      </c>
      <c r="N1679" s="21">
        <v>253578091.13</v>
      </c>
      <c r="O1679" s="21">
        <v>213130628.86000001</v>
      </c>
      <c r="P1679" s="22" t="e">
        <f>VLOOKUP(Tabela1[[#This Row],[cdsubacao]],LDO!$B$2:$D$115,3,0)</f>
        <v>#N/A</v>
      </c>
      <c r="Q1679" s="22" t="str">
        <f>CONCATENATE(Tabela1[[#This Row],[cdunidadegestora]]," - ",Tabela1[[#This Row],[nmunidadegestora]])</f>
        <v>480091 - Fundo Estadual de Saúde</v>
      </c>
      <c r="R1679" s="22" t="str">
        <f>CONCATENATE(Tabela1[[#This Row],[cdfuncao]]," - ",Tabela1[[#This Row],[nmfuncao]])</f>
        <v>10 - Saúde</v>
      </c>
      <c r="S1679" s="23" t="e">
        <f>VLOOKUP(Tabela1[[#This Row],[cdsubacao]],LDO!$B$2:$E$115,4,0)</f>
        <v>#N/A</v>
      </c>
      <c r="T1679" s="23" t="str">
        <f>CONCATENATE(Tabela1[[#This Row],[cdprograma]]," - ",Tabela1[[#This Row],[nmprograma]])</f>
        <v>430 - Atenção de Média e Alta Complexidade Ambulatorial e Hospitalar</v>
      </c>
    </row>
    <row r="1680" spans="1:20" x14ac:dyDescent="0.25">
      <c r="A1680">
        <v>470001</v>
      </c>
      <c r="B1680" t="s">
        <v>287</v>
      </c>
      <c r="C1680">
        <v>4</v>
      </c>
      <c r="D1680" t="s">
        <v>169</v>
      </c>
      <c r="E1680">
        <v>850</v>
      </c>
      <c r="F1680" t="s">
        <v>163</v>
      </c>
      <c r="G1680">
        <v>919</v>
      </c>
      <c r="H1680" t="s">
        <v>801</v>
      </c>
      <c r="I1680">
        <v>33</v>
      </c>
      <c r="J1680" t="s">
        <v>160</v>
      </c>
      <c r="K1680" s="21">
        <v>3703721</v>
      </c>
      <c r="L1680" s="21">
        <v>5038331.8600000003</v>
      </c>
      <c r="M1680" s="21">
        <v>4998401.57</v>
      </c>
      <c r="N1680" s="21">
        <v>4998401.57</v>
      </c>
      <c r="O1680" s="21">
        <v>4704829.57</v>
      </c>
      <c r="P1680" s="22" t="e">
        <f>VLOOKUP(Tabela1[[#This Row],[cdsubacao]],LDO!$B$2:$D$115,3,0)</f>
        <v>#N/A</v>
      </c>
      <c r="Q1680" s="22" t="str">
        <f>CONCATENATE(Tabela1[[#This Row],[cdunidadegestora]]," - ",Tabela1[[#This Row],[nmunidadegestora]])</f>
        <v>470001 - Secretaria de Estado da Administração</v>
      </c>
      <c r="R1680" s="22" t="str">
        <f>CONCATENATE(Tabela1[[#This Row],[cdfuncao]]," - ",Tabela1[[#This Row],[nmfuncao]])</f>
        <v>4 - Administração</v>
      </c>
      <c r="S1680" s="23" t="e">
        <f>VLOOKUP(Tabela1[[#This Row],[cdsubacao]],LDO!$B$2:$E$115,4,0)</f>
        <v>#N/A</v>
      </c>
      <c r="T168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81" spans="1:20" x14ac:dyDescent="0.25">
      <c r="A1681">
        <v>470001</v>
      </c>
      <c r="B1681" t="s">
        <v>287</v>
      </c>
      <c r="C1681">
        <v>4</v>
      </c>
      <c r="D1681" t="s">
        <v>169</v>
      </c>
      <c r="E1681">
        <v>870</v>
      </c>
      <c r="F1681" t="s">
        <v>320</v>
      </c>
      <c r="G1681">
        <v>1060</v>
      </c>
      <c r="H1681" t="s">
        <v>1369</v>
      </c>
      <c r="I1681">
        <v>33</v>
      </c>
      <c r="J1681" t="s">
        <v>160</v>
      </c>
      <c r="K1681" s="21">
        <v>602550</v>
      </c>
      <c r="L1681" s="21">
        <v>473500</v>
      </c>
      <c r="M1681" s="21">
        <v>473500</v>
      </c>
      <c r="N1681" s="21">
        <v>473500</v>
      </c>
      <c r="O1681" s="21">
        <v>473500</v>
      </c>
      <c r="P1681" s="22" t="e">
        <f>VLOOKUP(Tabela1[[#This Row],[cdsubacao]],LDO!$B$2:$D$115,3,0)</f>
        <v>#N/A</v>
      </c>
      <c r="Q1681" s="22" t="str">
        <f>CONCATENATE(Tabela1[[#This Row],[cdunidadegestora]]," - ",Tabela1[[#This Row],[nmunidadegestora]])</f>
        <v>470001 - Secretaria de Estado da Administração</v>
      </c>
      <c r="R1681" s="22" t="str">
        <f>CONCATENATE(Tabela1[[#This Row],[cdfuncao]]," - ",Tabela1[[#This Row],[nmfuncao]])</f>
        <v>4 - Administração</v>
      </c>
      <c r="S1681" s="23" t="e">
        <f>VLOOKUP(Tabela1[[#This Row],[cdsubacao]],LDO!$B$2:$E$115,4,0)</f>
        <v>#N/A</v>
      </c>
      <c r="T1681" s="23" t="str">
        <f>CONCATENATE(Tabela1[[#This Row],[cdprograma]]," - ",Tabela1[[#This Row],[nmprograma]])</f>
        <v>870 - Pensões Especiais</v>
      </c>
    </row>
    <row r="1682" spans="1:20" x14ac:dyDescent="0.25">
      <c r="A1682">
        <v>230021</v>
      </c>
      <c r="B1682" t="s">
        <v>333</v>
      </c>
      <c r="C1682">
        <v>12</v>
      </c>
      <c r="D1682" t="s">
        <v>188</v>
      </c>
      <c r="E1682">
        <v>850</v>
      </c>
      <c r="F1682" t="s">
        <v>163</v>
      </c>
      <c r="G1682">
        <v>3748</v>
      </c>
      <c r="H1682" t="s">
        <v>750</v>
      </c>
      <c r="I1682">
        <v>33</v>
      </c>
      <c r="J1682" t="s">
        <v>160</v>
      </c>
      <c r="K1682" s="21">
        <v>97875</v>
      </c>
      <c r="L1682" s="21">
        <v>289897.57</v>
      </c>
      <c r="M1682" s="21">
        <v>289897.57</v>
      </c>
      <c r="N1682" s="21">
        <v>289897.57</v>
      </c>
      <c r="O1682" s="21">
        <v>276234.34999999998</v>
      </c>
      <c r="P1682" s="22" t="e">
        <f>VLOOKUP(Tabela1[[#This Row],[cdsubacao]],LDO!$B$2:$D$115,3,0)</f>
        <v>#N/A</v>
      </c>
      <c r="Q1682" s="22" t="str">
        <f>CONCATENATE(Tabela1[[#This Row],[cdunidadegestora]]," - ",Tabela1[[#This Row],[nmunidadegestora]])</f>
        <v>230021 - Fundação Catarinense de Esporte</v>
      </c>
      <c r="R1682" s="22" t="str">
        <f>CONCATENATE(Tabela1[[#This Row],[cdfuncao]]," - ",Tabela1[[#This Row],[nmfuncao]])</f>
        <v>12 - Educação</v>
      </c>
      <c r="S1682" s="23" t="e">
        <f>VLOOKUP(Tabela1[[#This Row],[cdsubacao]],LDO!$B$2:$E$115,4,0)</f>
        <v>#N/A</v>
      </c>
      <c r="T168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83" spans="1:20" x14ac:dyDescent="0.25">
      <c r="A1683">
        <v>260022</v>
      </c>
      <c r="B1683" t="s">
        <v>300</v>
      </c>
      <c r="C1683">
        <v>16</v>
      </c>
      <c r="D1683" t="s">
        <v>301</v>
      </c>
      <c r="E1683">
        <v>900</v>
      </c>
      <c r="F1683" t="s">
        <v>176</v>
      </c>
      <c r="G1683">
        <v>1538</v>
      </c>
      <c r="H1683" t="s">
        <v>1370</v>
      </c>
      <c r="I1683">
        <v>33</v>
      </c>
      <c r="J1683" t="s">
        <v>160</v>
      </c>
      <c r="K1683" s="21">
        <v>2973129</v>
      </c>
      <c r="L1683" s="21">
        <v>6648234.3300000001</v>
      </c>
      <c r="M1683" s="21">
        <v>3993382.55</v>
      </c>
      <c r="N1683" s="21">
        <v>3882980.63</v>
      </c>
      <c r="O1683" s="21">
        <v>3882620.91</v>
      </c>
      <c r="P1683" s="22" t="e">
        <f>VLOOKUP(Tabela1[[#This Row],[cdsubacao]],LDO!$B$2:$D$115,3,0)</f>
        <v>#N/A</v>
      </c>
      <c r="Q1683" s="22" t="str">
        <f>CONCATENATE(Tabela1[[#This Row],[cdunidadegestora]]," - ",Tabela1[[#This Row],[nmunidadegestora]])</f>
        <v>260022 - Companhia de Habitação do Estado de Santa Catarina S.A.</v>
      </c>
      <c r="R1683" s="22" t="str">
        <f>CONCATENATE(Tabela1[[#This Row],[cdfuncao]]," - ",Tabela1[[#This Row],[nmfuncao]])</f>
        <v>16 - Habitação</v>
      </c>
      <c r="S1683" s="23" t="e">
        <f>VLOOKUP(Tabela1[[#This Row],[cdsubacao]],LDO!$B$2:$E$115,4,0)</f>
        <v>#N/A</v>
      </c>
      <c r="T1683" s="23" t="str">
        <f>CONCATENATE(Tabela1[[#This Row],[cdprograma]]," - ",Tabela1[[#This Row],[nmprograma]])</f>
        <v>900 - Gestão Administrativa - Poder Executivo</v>
      </c>
    </row>
    <row r="1684" spans="1:20" x14ac:dyDescent="0.25">
      <c r="A1684">
        <v>410058</v>
      </c>
      <c r="B1684" t="s">
        <v>243</v>
      </c>
      <c r="C1684">
        <v>4</v>
      </c>
      <c r="D1684" t="s">
        <v>169</v>
      </c>
      <c r="E1684">
        <v>850</v>
      </c>
      <c r="F1684" t="s">
        <v>163</v>
      </c>
      <c r="G1684">
        <v>13877</v>
      </c>
      <c r="H1684" t="s">
        <v>1030</v>
      </c>
      <c r="I1684">
        <v>31</v>
      </c>
      <c r="J1684" t="s">
        <v>165</v>
      </c>
      <c r="K1684" s="21">
        <v>4522354</v>
      </c>
      <c r="L1684" s="21">
        <v>865424.23</v>
      </c>
      <c r="M1684" s="21">
        <v>865424.23</v>
      </c>
      <c r="N1684" s="21">
        <v>865424.23</v>
      </c>
      <c r="O1684" s="21">
        <v>865424.23</v>
      </c>
      <c r="P1684" s="22" t="e">
        <f>VLOOKUP(Tabela1[[#This Row],[cdsubacao]],LDO!$B$2:$D$115,3,0)</f>
        <v>#N/A</v>
      </c>
      <c r="Q1684" s="22" t="str">
        <f>CONCATENATE(Tabela1[[#This Row],[cdunidadegestora]]," - ",Tabela1[[#This Row],[nmunidadegestora]])</f>
        <v>410058 - Agência de Desenvolvimento Regional de Joinville</v>
      </c>
      <c r="R1684" s="22" t="str">
        <f>CONCATENATE(Tabela1[[#This Row],[cdfuncao]]," - ",Tabela1[[#This Row],[nmfuncao]])</f>
        <v>4 - Administração</v>
      </c>
      <c r="S1684" s="23" t="e">
        <f>VLOOKUP(Tabela1[[#This Row],[cdsubacao]],LDO!$B$2:$E$115,4,0)</f>
        <v>#N/A</v>
      </c>
      <c r="T168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85" spans="1:20" x14ac:dyDescent="0.25">
      <c r="A1685">
        <v>270024</v>
      </c>
      <c r="B1685" t="s">
        <v>372</v>
      </c>
      <c r="C1685">
        <v>19</v>
      </c>
      <c r="D1685" t="s">
        <v>373</v>
      </c>
      <c r="E1685">
        <v>230</v>
      </c>
      <c r="F1685" t="s">
        <v>568</v>
      </c>
      <c r="G1685">
        <v>69</v>
      </c>
      <c r="H1685" t="s">
        <v>1031</v>
      </c>
      <c r="I1685">
        <v>44</v>
      </c>
      <c r="J1685" t="s">
        <v>219</v>
      </c>
      <c r="K1685" s="21">
        <v>27102936</v>
      </c>
      <c r="L1685" s="21">
        <v>9933932.4000000004</v>
      </c>
      <c r="M1685" s="21">
        <v>3967803.1</v>
      </c>
      <c r="N1685" s="21">
        <v>3422803.1</v>
      </c>
      <c r="O1685" s="21">
        <v>3422803.1</v>
      </c>
      <c r="P1685" s="22" t="e">
        <f>VLOOKUP(Tabela1[[#This Row],[cdsubacao]],LDO!$B$2:$D$115,3,0)</f>
        <v>#N/A</v>
      </c>
      <c r="Q1685" s="22" t="str">
        <f>CONCATENATE(Tabela1[[#This Row],[cdunidadegestora]]," - ",Tabela1[[#This Row],[nmunidadegestora]])</f>
        <v>270024 - Fundação de Amparo à Pesquisa e Inovação do Estado de Santa Catarina</v>
      </c>
      <c r="R1685" s="22" t="str">
        <f>CONCATENATE(Tabela1[[#This Row],[cdfuncao]]," - ",Tabela1[[#This Row],[nmfuncao]])</f>
        <v>19 - Ciência e Tecnologia</v>
      </c>
      <c r="S1685" s="23" t="e">
        <f>VLOOKUP(Tabela1[[#This Row],[cdsubacao]],LDO!$B$2:$E$115,4,0)</f>
        <v>#N/A</v>
      </c>
      <c r="T1685" s="23" t="str">
        <f>CONCATENATE(Tabela1[[#This Row],[cdprograma]]," - ",Tabela1[[#This Row],[nmprograma]])</f>
        <v>230 - CTI - Fomento à Ciência, Tecnologia e Inovação</v>
      </c>
    </row>
    <row r="1686" spans="1:20" x14ac:dyDescent="0.25">
      <c r="A1686">
        <v>410045</v>
      </c>
      <c r="B1686" t="s">
        <v>534</v>
      </c>
      <c r="C1686">
        <v>4</v>
      </c>
      <c r="D1686" t="s">
        <v>169</v>
      </c>
      <c r="E1686">
        <v>850</v>
      </c>
      <c r="F1686" t="s">
        <v>163</v>
      </c>
      <c r="G1686">
        <v>13778</v>
      </c>
      <c r="H1686" t="s">
        <v>1263</v>
      </c>
      <c r="I1686">
        <v>31</v>
      </c>
      <c r="J1686" t="s">
        <v>165</v>
      </c>
      <c r="K1686" s="21">
        <v>1548000</v>
      </c>
      <c r="L1686" s="21">
        <v>1363494.84</v>
      </c>
      <c r="M1686" s="21">
        <v>1363494.84</v>
      </c>
      <c r="N1686" s="21">
        <v>1363494.84</v>
      </c>
      <c r="O1686" s="21">
        <v>1363494.84</v>
      </c>
      <c r="P1686" s="22" t="e">
        <f>VLOOKUP(Tabela1[[#This Row],[cdsubacao]],LDO!$B$2:$D$115,3,0)</f>
        <v>#N/A</v>
      </c>
      <c r="Q1686" s="22" t="str">
        <f>CONCATENATE(Tabela1[[#This Row],[cdunidadegestora]]," - ",Tabela1[[#This Row],[nmunidadegestora]])</f>
        <v>410045 - Agência de Desenvolvimento Regional de Videira</v>
      </c>
      <c r="R1686" s="22" t="str">
        <f>CONCATENATE(Tabela1[[#This Row],[cdfuncao]]," - ",Tabela1[[#This Row],[nmfuncao]])</f>
        <v>4 - Administração</v>
      </c>
      <c r="S1686" s="23" t="e">
        <f>VLOOKUP(Tabela1[[#This Row],[cdsubacao]],LDO!$B$2:$E$115,4,0)</f>
        <v>#N/A</v>
      </c>
      <c r="T168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87" spans="1:20" x14ac:dyDescent="0.25">
      <c r="A1687">
        <v>270092</v>
      </c>
      <c r="B1687" t="s">
        <v>427</v>
      </c>
      <c r="C1687">
        <v>18</v>
      </c>
      <c r="D1687" t="s">
        <v>192</v>
      </c>
      <c r="E1687">
        <v>350</v>
      </c>
      <c r="F1687" t="s">
        <v>282</v>
      </c>
      <c r="G1687">
        <v>11834</v>
      </c>
      <c r="H1687" t="s">
        <v>993</v>
      </c>
      <c r="I1687">
        <v>33</v>
      </c>
      <c r="J1687" t="s">
        <v>160</v>
      </c>
      <c r="K1687" s="21">
        <v>1213705</v>
      </c>
      <c r="L1687" s="21">
        <v>2192953.5</v>
      </c>
      <c r="M1687" s="21">
        <v>2073161.85</v>
      </c>
      <c r="N1687" s="21">
        <v>1736006.89</v>
      </c>
      <c r="O1687" s="21">
        <v>1731734.74</v>
      </c>
      <c r="P1687" s="22" t="e">
        <f>VLOOKUP(Tabela1[[#This Row],[cdsubacao]],LDO!$B$2:$D$115,3,0)</f>
        <v>#N/A</v>
      </c>
      <c r="Q1687" s="22" t="str">
        <f>CONCATENATE(Tabela1[[#This Row],[cdunidadegestora]]," - ",Tabela1[[#This Row],[nmunidadegestora]])</f>
        <v>270092 - Fundo Estadual de Recursos Hídricos</v>
      </c>
      <c r="R1687" s="22" t="str">
        <f>CONCATENATE(Tabela1[[#This Row],[cdfuncao]]," - ",Tabela1[[#This Row],[nmfuncao]])</f>
        <v>18 - Gestão Ambiental</v>
      </c>
      <c r="S1687" s="23" t="e">
        <f>VLOOKUP(Tabela1[[#This Row],[cdsubacao]],LDO!$B$2:$E$115,4,0)</f>
        <v>#N/A</v>
      </c>
      <c r="T1687" s="23" t="str">
        <f>CONCATENATE(Tabela1[[#This Row],[cdprograma]]," - ",Tabela1[[#This Row],[nmprograma]])</f>
        <v>350 - Gestão dos Recursos Hídricos</v>
      </c>
    </row>
    <row r="1688" spans="1:20" x14ac:dyDescent="0.25">
      <c r="A1688">
        <v>260093</v>
      </c>
      <c r="B1688" t="s">
        <v>453</v>
      </c>
      <c r="C1688">
        <v>8</v>
      </c>
      <c r="D1688" t="s">
        <v>253</v>
      </c>
      <c r="E1688">
        <v>510</v>
      </c>
      <c r="F1688" t="s">
        <v>454</v>
      </c>
      <c r="G1688">
        <v>9459</v>
      </c>
      <c r="H1688" t="s">
        <v>764</v>
      </c>
      <c r="I1688">
        <v>33</v>
      </c>
      <c r="J1688" t="s">
        <v>160</v>
      </c>
      <c r="K1688" s="21">
        <v>9830000</v>
      </c>
      <c r="L1688" s="21">
        <v>3556519.59</v>
      </c>
      <c r="M1688" s="21">
        <v>2667951.8199999998</v>
      </c>
      <c r="N1688" s="21">
        <v>2658847.02</v>
      </c>
      <c r="O1688" s="21">
        <v>2658847.02</v>
      </c>
      <c r="P1688" s="22" t="e">
        <f>VLOOKUP(Tabela1[[#This Row],[cdsubacao]],LDO!$B$2:$D$115,3,0)</f>
        <v>#N/A</v>
      </c>
      <c r="Q1688" s="22" t="str">
        <f>CONCATENATE(Tabela1[[#This Row],[cdunidadegestora]]," - ",Tabela1[[#This Row],[nmunidadegestora]])</f>
        <v>260093 - Fundo Estadual de Assistência Social</v>
      </c>
      <c r="R1688" s="22" t="str">
        <f>CONCATENATE(Tabela1[[#This Row],[cdfuncao]]," - ",Tabela1[[#This Row],[nmfuncao]])</f>
        <v>8 - Assistência Social</v>
      </c>
      <c r="S1688" s="23" t="e">
        <f>VLOOKUP(Tabela1[[#This Row],[cdsubacao]],LDO!$B$2:$E$115,4,0)</f>
        <v>#N/A</v>
      </c>
      <c r="T1688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689" spans="1:20" x14ac:dyDescent="0.25">
      <c r="A1689">
        <v>470092</v>
      </c>
      <c r="B1689" t="s">
        <v>355</v>
      </c>
      <c r="C1689">
        <v>4</v>
      </c>
      <c r="D1689" t="s">
        <v>169</v>
      </c>
      <c r="E1689">
        <v>900</v>
      </c>
      <c r="F1689" t="s">
        <v>176</v>
      </c>
      <c r="G1689">
        <v>12972</v>
      </c>
      <c r="H1689" t="s">
        <v>436</v>
      </c>
      <c r="I1689">
        <v>33</v>
      </c>
      <c r="J1689" t="s">
        <v>160</v>
      </c>
      <c r="K1689" s="21">
        <v>3025358</v>
      </c>
      <c r="L1689" s="21">
        <v>3025358</v>
      </c>
      <c r="M1689" s="21">
        <v>2067528.83</v>
      </c>
      <c r="N1689" s="21">
        <v>1885224.72</v>
      </c>
      <c r="O1689" s="21">
        <v>1885224.72</v>
      </c>
      <c r="P1689" s="22" t="e">
        <f>VLOOKUP(Tabela1[[#This Row],[cdsubacao]],LDO!$B$2:$D$115,3,0)</f>
        <v>#N/A</v>
      </c>
      <c r="Q1689" s="22" t="str">
        <f>CONCATENATE(Tabela1[[#This Row],[cdunidadegestora]]," - ",Tabela1[[#This Row],[nmunidadegestora]])</f>
        <v>470092 - Fundo do Plano de Saúde dos Servidores Públicos Estaduais</v>
      </c>
      <c r="R1689" s="22" t="str">
        <f>CONCATENATE(Tabela1[[#This Row],[cdfuncao]]," - ",Tabela1[[#This Row],[nmfuncao]])</f>
        <v>4 - Administração</v>
      </c>
      <c r="S1689" s="23" t="e">
        <f>VLOOKUP(Tabela1[[#This Row],[cdsubacao]],LDO!$B$2:$E$115,4,0)</f>
        <v>#N/A</v>
      </c>
      <c r="T1689" s="23" t="str">
        <f>CONCATENATE(Tabela1[[#This Row],[cdprograma]]," - ",Tabela1[[#This Row],[nmprograma]])</f>
        <v>900 - Gestão Administrativa - Poder Executivo</v>
      </c>
    </row>
    <row r="1690" spans="1:20" x14ac:dyDescent="0.25">
      <c r="A1690">
        <v>470022</v>
      </c>
      <c r="B1690" t="s">
        <v>161</v>
      </c>
      <c r="C1690">
        <v>9</v>
      </c>
      <c r="D1690" t="s">
        <v>162</v>
      </c>
      <c r="E1690">
        <v>850</v>
      </c>
      <c r="F1690" t="s">
        <v>163</v>
      </c>
      <c r="G1690">
        <v>669</v>
      </c>
      <c r="H1690" t="s">
        <v>164</v>
      </c>
      <c r="I1690">
        <v>33</v>
      </c>
      <c r="J1690" t="s">
        <v>160</v>
      </c>
      <c r="K1690" s="21">
        <v>2190000</v>
      </c>
      <c r="L1690" s="21">
        <v>2453000</v>
      </c>
      <c r="M1690" s="21">
        <v>2121543.08</v>
      </c>
      <c r="N1690" s="21">
        <v>2121543.08</v>
      </c>
      <c r="O1690" s="21">
        <v>2121543.08</v>
      </c>
      <c r="P1690" s="22" t="e">
        <f>VLOOKUP(Tabela1[[#This Row],[cdsubacao]],LDO!$B$2:$D$115,3,0)</f>
        <v>#N/A</v>
      </c>
      <c r="Q1690" s="22" t="str">
        <f>CONCATENATE(Tabela1[[#This Row],[cdunidadegestora]]," - ",Tabela1[[#This Row],[nmunidadegestora]])</f>
        <v>470022 - Instituto de Previdência do Estado de Santa Catarina</v>
      </c>
      <c r="R1690" s="22" t="str">
        <f>CONCATENATE(Tabela1[[#This Row],[cdfuncao]]," - ",Tabela1[[#This Row],[nmfuncao]])</f>
        <v>9 - Previdência Social</v>
      </c>
      <c r="S1690" s="23" t="e">
        <f>VLOOKUP(Tabela1[[#This Row],[cdsubacao]],LDO!$B$2:$E$115,4,0)</f>
        <v>#N/A</v>
      </c>
      <c r="T169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91" spans="1:20" x14ac:dyDescent="0.25">
      <c r="A1691">
        <v>410002</v>
      </c>
      <c r="B1691" t="s">
        <v>516</v>
      </c>
      <c r="C1691">
        <v>3</v>
      </c>
      <c r="D1691" t="s">
        <v>306</v>
      </c>
      <c r="E1691">
        <v>900</v>
      </c>
      <c r="F1691" t="s">
        <v>176</v>
      </c>
      <c r="G1691">
        <v>8036</v>
      </c>
      <c r="H1691" t="s">
        <v>1262</v>
      </c>
      <c r="I1691">
        <v>31</v>
      </c>
      <c r="J1691" t="s">
        <v>165</v>
      </c>
      <c r="K1691" s="21">
        <v>45421604</v>
      </c>
      <c r="L1691" s="21">
        <v>33532779.27</v>
      </c>
      <c r="M1691" s="21">
        <v>30139525.09</v>
      </c>
      <c r="N1691" s="21">
        <v>30139525.09</v>
      </c>
      <c r="O1691" s="21">
        <v>30139525.09</v>
      </c>
      <c r="P1691" s="22" t="e">
        <f>VLOOKUP(Tabela1[[#This Row],[cdsubacao]],LDO!$B$2:$D$115,3,0)</f>
        <v>#N/A</v>
      </c>
      <c r="Q1691" s="22" t="str">
        <f>CONCATENATE(Tabela1[[#This Row],[cdunidadegestora]]," - ",Tabela1[[#This Row],[nmunidadegestora]])</f>
        <v>410002 - Procuradoria Geral do Estado</v>
      </c>
      <c r="R1691" s="22" t="str">
        <f>CONCATENATE(Tabela1[[#This Row],[cdfuncao]]," - ",Tabela1[[#This Row],[nmfuncao]])</f>
        <v>3 - Essencial à Justiça</v>
      </c>
      <c r="S1691" s="23" t="e">
        <f>VLOOKUP(Tabela1[[#This Row],[cdsubacao]],LDO!$B$2:$E$115,4,0)</f>
        <v>#N/A</v>
      </c>
      <c r="T1691" s="23" t="str">
        <f>CONCATENATE(Tabela1[[#This Row],[cdprograma]]," - ",Tabela1[[#This Row],[nmprograma]])</f>
        <v>900 - Gestão Administrativa - Poder Executivo</v>
      </c>
    </row>
    <row r="1692" spans="1:20" x14ac:dyDescent="0.25">
      <c r="A1692">
        <v>520030</v>
      </c>
      <c r="B1692" t="s">
        <v>403</v>
      </c>
      <c r="C1692">
        <v>4</v>
      </c>
      <c r="D1692" t="s">
        <v>169</v>
      </c>
      <c r="E1692">
        <v>850</v>
      </c>
      <c r="F1692" t="s">
        <v>163</v>
      </c>
      <c r="G1692">
        <v>3607</v>
      </c>
      <c r="H1692" t="s">
        <v>885</v>
      </c>
      <c r="I1692">
        <v>33</v>
      </c>
      <c r="J1692" t="s">
        <v>160</v>
      </c>
      <c r="K1692" s="21">
        <v>0</v>
      </c>
      <c r="L1692" s="21">
        <v>5045.7</v>
      </c>
      <c r="M1692" s="21">
        <v>4320</v>
      </c>
      <c r="N1692" s="21">
        <v>4320</v>
      </c>
      <c r="O1692" s="21">
        <v>4320</v>
      </c>
      <c r="P1692" s="22" t="e">
        <f>VLOOKUP(Tabela1[[#This Row],[cdsubacao]],LDO!$B$2:$D$115,3,0)</f>
        <v>#N/A</v>
      </c>
      <c r="Q1692" s="22" t="str">
        <f>CONCATENATE(Tabela1[[#This Row],[cdunidadegestora]]," - ",Tabela1[[#This Row],[nmunidadegestora]])</f>
        <v>520030 - Fundação Escola de Governo - ENA</v>
      </c>
      <c r="R1692" s="22" t="str">
        <f>CONCATENATE(Tabela1[[#This Row],[cdfuncao]]," - ",Tabela1[[#This Row],[nmfuncao]])</f>
        <v>4 - Administração</v>
      </c>
      <c r="S1692" s="23" t="e">
        <f>VLOOKUP(Tabela1[[#This Row],[cdsubacao]],LDO!$B$2:$E$115,4,0)</f>
        <v>#N/A</v>
      </c>
      <c r="T1692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93" spans="1:20" x14ac:dyDescent="0.25">
      <c r="A1693">
        <v>160091</v>
      </c>
      <c r="B1693" t="s">
        <v>442</v>
      </c>
      <c r="C1693">
        <v>6</v>
      </c>
      <c r="D1693" t="s">
        <v>182</v>
      </c>
      <c r="E1693">
        <v>707</v>
      </c>
      <c r="F1693" t="s">
        <v>336</v>
      </c>
      <c r="G1693">
        <v>13186</v>
      </c>
      <c r="H1693" t="s">
        <v>1371</v>
      </c>
      <c r="I1693">
        <v>44</v>
      </c>
      <c r="J1693" t="s">
        <v>219</v>
      </c>
      <c r="K1693" s="21">
        <v>0</v>
      </c>
      <c r="L1693" s="21">
        <v>9922801.6500000004</v>
      </c>
      <c r="M1693" s="21">
        <v>5368108.55</v>
      </c>
      <c r="N1693" s="21">
        <v>3638992.34</v>
      </c>
      <c r="O1693" s="21">
        <v>3638992.34</v>
      </c>
      <c r="P1693" s="22" t="e">
        <f>VLOOKUP(Tabela1[[#This Row],[cdsubacao]],LDO!$B$2:$D$115,3,0)</f>
        <v>#N/A</v>
      </c>
      <c r="Q1693" s="22" t="str">
        <f>CONCATENATE(Tabela1[[#This Row],[cdunidadegestora]]," - ",Tabela1[[#This Row],[nmunidadegestora]])</f>
        <v>160091 - Fundo para Melhoria da Segurança Pública</v>
      </c>
      <c r="R1693" s="22" t="str">
        <f>CONCATENATE(Tabela1[[#This Row],[cdfuncao]]," - ",Tabela1[[#This Row],[nmfuncao]])</f>
        <v>6 - Segurança Pública</v>
      </c>
      <c r="S1693" s="23" t="e">
        <f>VLOOKUP(Tabela1[[#This Row],[cdsubacao]],LDO!$B$2:$E$115,4,0)</f>
        <v>#N/A</v>
      </c>
      <c r="T1693" s="23" t="str">
        <f>CONCATENATE(Tabela1[[#This Row],[cdprograma]]," - ",Tabela1[[#This Row],[nmprograma]])</f>
        <v>707 - Suporte Institucional Integrado</v>
      </c>
    </row>
    <row r="1694" spans="1:20" x14ac:dyDescent="0.25">
      <c r="A1694">
        <v>480091</v>
      </c>
      <c r="B1694" t="s">
        <v>157</v>
      </c>
      <c r="C1694">
        <v>10</v>
      </c>
      <c r="D1694" t="s">
        <v>158</v>
      </c>
      <c r="E1694">
        <v>430</v>
      </c>
      <c r="F1694" t="s">
        <v>159</v>
      </c>
      <c r="G1694">
        <v>14090</v>
      </c>
      <c r="H1694" t="s">
        <v>1372</v>
      </c>
      <c r="I1694">
        <v>33</v>
      </c>
      <c r="J1694" t="s">
        <v>160</v>
      </c>
      <c r="K1694" s="21">
        <v>1500000</v>
      </c>
      <c r="L1694" s="21">
        <v>1789143.28</v>
      </c>
      <c r="M1694" s="21">
        <v>1545731.37</v>
      </c>
      <c r="N1694" s="21">
        <v>1545730.37</v>
      </c>
      <c r="O1694" s="21">
        <v>1545730.37</v>
      </c>
      <c r="P1694" s="22" t="e">
        <f>VLOOKUP(Tabela1[[#This Row],[cdsubacao]],LDO!$B$2:$D$115,3,0)</f>
        <v>#N/A</v>
      </c>
      <c r="Q1694" s="22" t="str">
        <f>CONCATENATE(Tabela1[[#This Row],[cdunidadegestora]]," - ",Tabela1[[#This Row],[nmunidadegestora]])</f>
        <v>480091 - Fundo Estadual de Saúde</v>
      </c>
      <c r="R1694" s="22" t="str">
        <f>CONCATENATE(Tabela1[[#This Row],[cdfuncao]]," - ",Tabela1[[#This Row],[nmfuncao]])</f>
        <v>10 - Saúde</v>
      </c>
      <c r="S1694" s="23" t="e">
        <f>VLOOKUP(Tabela1[[#This Row],[cdsubacao]],LDO!$B$2:$E$115,4,0)</f>
        <v>#N/A</v>
      </c>
      <c r="T1694" s="23" t="str">
        <f>CONCATENATE(Tabela1[[#This Row],[cdprograma]]," - ",Tabela1[[#This Row],[nmprograma]])</f>
        <v>430 - Atenção de Média e Alta Complexidade Ambulatorial e Hospitalar</v>
      </c>
    </row>
    <row r="1695" spans="1:20" x14ac:dyDescent="0.25">
      <c r="A1695">
        <v>470093</v>
      </c>
      <c r="B1695" t="s">
        <v>341</v>
      </c>
      <c r="C1695">
        <v>4</v>
      </c>
      <c r="D1695" t="s">
        <v>169</v>
      </c>
      <c r="E1695">
        <v>900</v>
      </c>
      <c r="F1695" t="s">
        <v>176</v>
      </c>
      <c r="G1695">
        <v>10987</v>
      </c>
      <c r="H1695" t="s">
        <v>723</v>
      </c>
      <c r="I1695">
        <v>33</v>
      </c>
      <c r="J1695" t="s">
        <v>160</v>
      </c>
      <c r="K1695" s="21">
        <v>332890</v>
      </c>
      <c r="L1695" s="21">
        <v>332890</v>
      </c>
      <c r="M1695" s="21">
        <v>112294.68</v>
      </c>
      <c r="N1695" s="21">
        <v>97467.83</v>
      </c>
      <c r="O1695" s="21">
        <v>96489.26</v>
      </c>
      <c r="P1695" s="22" t="e">
        <f>VLOOKUP(Tabela1[[#This Row],[cdsubacao]],LDO!$B$2:$D$115,3,0)</f>
        <v>#N/A</v>
      </c>
      <c r="Q1695" s="22" t="str">
        <f>CONCATENATE(Tabela1[[#This Row],[cdunidadegestora]]," - ",Tabela1[[#This Row],[nmunidadegestora]])</f>
        <v>470093 - Fundo Patrimonial</v>
      </c>
      <c r="R1695" s="22" t="str">
        <f>CONCATENATE(Tabela1[[#This Row],[cdfuncao]]," - ",Tabela1[[#This Row],[nmfuncao]])</f>
        <v>4 - Administração</v>
      </c>
      <c r="S1695" s="23" t="e">
        <f>VLOOKUP(Tabela1[[#This Row],[cdsubacao]],LDO!$B$2:$E$115,4,0)</f>
        <v>#N/A</v>
      </c>
      <c r="T1695" s="23" t="str">
        <f>CONCATENATE(Tabela1[[#This Row],[cdprograma]]," - ",Tabela1[[#This Row],[nmprograma]])</f>
        <v>900 - Gestão Administrativa - Poder Executivo</v>
      </c>
    </row>
    <row r="1696" spans="1:20" x14ac:dyDescent="0.25">
      <c r="A1696">
        <v>410047</v>
      </c>
      <c r="B1696" t="s">
        <v>269</v>
      </c>
      <c r="C1696">
        <v>4</v>
      </c>
      <c r="D1696" t="s">
        <v>169</v>
      </c>
      <c r="E1696">
        <v>850</v>
      </c>
      <c r="F1696" t="s">
        <v>163</v>
      </c>
      <c r="G1696">
        <v>13819</v>
      </c>
      <c r="H1696" t="s">
        <v>805</v>
      </c>
      <c r="I1696">
        <v>31</v>
      </c>
      <c r="J1696" t="s">
        <v>165</v>
      </c>
      <c r="K1696" s="21">
        <v>1570000</v>
      </c>
      <c r="L1696" s="21">
        <v>230892.06</v>
      </c>
      <c r="M1696" s="21">
        <v>230892.06</v>
      </c>
      <c r="N1696" s="21">
        <v>230892.06</v>
      </c>
      <c r="O1696" s="21">
        <v>230892.06</v>
      </c>
      <c r="P1696" s="22" t="e">
        <f>VLOOKUP(Tabela1[[#This Row],[cdsubacao]],LDO!$B$2:$D$115,3,0)</f>
        <v>#N/A</v>
      </c>
      <c r="Q1696" s="22" t="str">
        <f>CONCATENATE(Tabela1[[#This Row],[cdunidadegestora]]," - ",Tabela1[[#This Row],[nmunidadegestora]])</f>
        <v>410047 - Agência de Desenvolvimento Regional de Curitibanos</v>
      </c>
      <c r="R1696" s="22" t="str">
        <f>CONCATENATE(Tabela1[[#This Row],[cdfuncao]]," - ",Tabela1[[#This Row],[nmfuncao]])</f>
        <v>4 - Administração</v>
      </c>
      <c r="S1696" s="23" t="e">
        <f>VLOOKUP(Tabela1[[#This Row],[cdsubacao]],LDO!$B$2:$E$115,4,0)</f>
        <v>#N/A</v>
      </c>
      <c r="T1696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697" spans="1:20" x14ac:dyDescent="0.25">
      <c r="A1697">
        <v>270025</v>
      </c>
      <c r="B1697" t="s">
        <v>430</v>
      </c>
      <c r="C1697">
        <v>4</v>
      </c>
      <c r="D1697" t="s">
        <v>169</v>
      </c>
      <c r="E1697">
        <v>900</v>
      </c>
      <c r="F1697" t="s">
        <v>176</v>
      </c>
      <c r="G1697">
        <v>3920</v>
      </c>
      <c r="H1697" t="s">
        <v>1121</v>
      </c>
      <c r="I1697">
        <v>44</v>
      </c>
      <c r="J1697" t="s">
        <v>219</v>
      </c>
      <c r="K1697" s="21">
        <v>500000</v>
      </c>
      <c r="L1697" s="21">
        <v>500000</v>
      </c>
      <c r="M1697" s="21">
        <v>81150.97</v>
      </c>
      <c r="N1697" s="21">
        <v>40260.97</v>
      </c>
      <c r="O1697" s="21">
        <v>40260.97</v>
      </c>
      <c r="P1697" s="22" t="e">
        <f>VLOOKUP(Tabela1[[#This Row],[cdsubacao]],LDO!$B$2:$D$115,3,0)</f>
        <v>#N/A</v>
      </c>
      <c r="Q1697" s="22" t="str">
        <f>CONCATENATE(Tabela1[[#This Row],[cdunidadegestora]]," - ",Tabela1[[#This Row],[nmunidadegestora]])</f>
        <v>270025 - Instituto de Metrologia de Santa Catarina</v>
      </c>
      <c r="R1697" s="22" t="str">
        <f>CONCATENATE(Tabela1[[#This Row],[cdfuncao]]," - ",Tabela1[[#This Row],[nmfuncao]])</f>
        <v>4 - Administração</v>
      </c>
      <c r="S1697" s="23" t="e">
        <f>VLOOKUP(Tabela1[[#This Row],[cdsubacao]],LDO!$B$2:$E$115,4,0)</f>
        <v>#N/A</v>
      </c>
      <c r="T1697" s="23" t="str">
        <f>CONCATENATE(Tabela1[[#This Row],[cdprograma]]," - ",Tabela1[[#This Row],[nmprograma]])</f>
        <v>900 - Gestão Administrativa - Poder Executivo</v>
      </c>
    </row>
    <row r="1698" spans="1:20" x14ac:dyDescent="0.25">
      <c r="A1698">
        <v>410057</v>
      </c>
      <c r="B1698" t="s">
        <v>249</v>
      </c>
      <c r="C1698">
        <v>12</v>
      </c>
      <c r="D1698" t="s">
        <v>188</v>
      </c>
      <c r="E1698">
        <v>610</v>
      </c>
      <c r="F1698" t="s">
        <v>189</v>
      </c>
      <c r="G1698">
        <v>13865</v>
      </c>
      <c r="H1698" t="s">
        <v>942</v>
      </c>
      <c r="I1698">
        <v>33</v>
      </c>
      <c r="J1698" t="s">
        <v>160</v>
      </c>
      <c r="K1698" s="21">
        <v>1144794</v>
      </c>
      <c r="L1698" s="21">
        <v>623445.67000000004</v>
      </c>
      <c r="M1698" s="21">
        <v>623445.67000000004</v>
      </c>
      <c r="N1698" s="21">
        <v>623445.67000000004</v>
      </c>
      <c r="O1698" s="21">
        <v>623445.67000000004</v>
      </c>
      <c r="P1698" s="22" t="e">
        <f>VLOOKUP(Tabela1[[#This Row],[cdsubacao]],LDO!$B$2:$D$115,3,0)</f>
        <v>#N/A</v>
      </c>
      <c r="Q1698" s="22" t="str">
        <f>CONCATENATE(Tabela1[[#This Row],[cdunidadegestora]]," - ",Tabela1[[#This Row],[nmunidadegestora]])</f>
        <v>410057 - Agência de Desenvolvimento Regional de Araranguá</v>
      </c>
      <c r="R1698" s="22" t="str">
        <f>CONCATENATE(Tabela1[[#This Row],[cdfuncao]]," - ",Tabela1[[#This Row],[nmfuncao]])</f>
        <v>12 - Educação</v>
      </c>
      <c r="S1698" s="23" t="e">
        <f>VLOOKUP(Tabela1[[#This Row],[cdsubacao]],LDO!$B$2:$E$115,4,0)</f>
        <v>#N/A</v>
      </c>
      <c r="T1698" s="23" t="str">
        <f>CONCATENATE(Tabela1[[#This Row],[cdprograma]]," - ",Tabela1[[#This Row],[nmprograma]])</f>
        <v>610 - Educação Básica com Qualidade e Equidade</v>
      </c>
    </row>
    <row r="1699" spans="1:20" x14ac:dyDescent="0.25">
      <c r="A1699">
        <v>470076</v>
      </c>
      <c r="B1699" t="s">
        <v>240</v>
      </c>
      <c r="C1699">
        <v>9</v>
      </c>
      <c r="D1699" t="s">
        <v>162</v>
      </c>
      <c r="E1699">
        <v>860</v>
      </c>
      <c r="F1699" t="s">
        <v>241</v>
      </c>
      <c r="G1699">
        <v>9348</v>
      </c>
      <c r="H1699" t="s">
        <v>1373</v>
      </c>
      <c r="I1699">
        <v>31</v>
      </c>
      <c r="J1699" t="s">
        <v>165</v>
      </c>
      <c r="K1699" s="21">
        <v>165000000</v>
      </c>
      <c r="L1699" s="21">
        <v>1106245168.6700001</v>
      </c>
      <c r="M1699" s="21">
        <v>1085982881.46</v>
      </c>
      <c r="N1699" s="21">
        <v>1085982881.46</v>
      </c>
      <c r="O1699" s="21">
        <v>1085982881.46</v>
      </c>
      <c r="P1699" s="22" t="e">
        <f>VLOOKUP(Tabela1[[#This Row],[cdsubacao]],LDO!$B$2:$D$115,3,0)</f>
        <v>#N/A</v>
      </c>
      <c r="Q1699" s="22" t="str">
        <f>CONCATENATE(Tabela1[[#This Row],[cdunidadegestora]]," - ",Tabela1[[#This Row],[nmunidadegestora]])</f>
        <v>470076 - Fundo Financeiro</v>
      </c>
      <c r="R1699" s="22" t="str">
        <f>CONCATENATE(Tabela1[[#This Row],[cdfuncao]]," - ",Tabela1[[#This Row],[nmfuncao]])</f>
        <v>9 - Previdência Social</v>
      </c>
      <c r="S1699" s="23" t="e">
        <f>VLOOKUP(Tabela1[[#This Row],[cdsubacao]],LDO!$B$2:$E$115,4,0)</f>
        <v>#N/A</v>
      </c>
      <c r="T1699" s="23" t="str">
        <f>CONCATENATE(Tabela1[[#This Row],[cdprograma]]," - ",Tabela1[[#This Row],[nmprograma]])</f>
        <v>860 - Gestão Previdenciária</v>
      </c>
    </row>
    <row r="1700" spans="1:20" x14ac:dyDescent="0.25">
      <c r="A1700">
        <v>440022</v>
      </c>
      <c r="B1700" t="s">
        <v>412</v>
      </c>
      <c r="C1700">
        <v>20</v>
      </c>
      <c r="D1700" t="s">
        <v>203</v>
      </c>
      <c r="E1700">
        <v>300</v>
      </c>
      <c r="F1700" t="s">
        <v>247</v>
      </c>
      <c r="G1700">
        <v>1126</v>
      </c>
      <c r="H1700" t="s">
        <v>922</v>
      </c>
      <c r="I1700">
        <v>33</v>
      </c>
      <c r="J1700" t="s">
        <v>160</v>
      </c>
      <c r="K1700" s="21">
        <v>0</v>
      </c>
      <c r="L1700" s="21">
        <v>133210.48000000001</v>
      </c>
      <c r="M1700" s="21">
        <v>133210.48000000001</v>
      </c>
      <c r="N1700" s="21">
        <v>133210.48000000001</v>
      </c>
      <c r="O1700" s="21">
        <v>133210.48000000001</v>
      </c>
      <c r="P1700" s="22" t="e">
        <f>VLOOKUP(Tabela1[[#This Row],[cdsubacao]],LDO!$B$2:$D$115,3,0)</f>
        <v>#N/A</v>
      </c>
      <c r="Q1700" s="22" t="str">
        <f>CONCATENATE(Tabela1[[#This Row],[cdunidadegestora]]," - ",Tabela1[[#This Row],[nmunidadegestora]])</f>
        <v>440022 - Companhia Integrada de Desenvolvimento Agrícola de Santa Catarina</v>
      </c>
      <c r="R1700" s="22" t="str">
        <f>CONCATENATE(Tabela1[[#This Row],[cdfuncao]]," - ",Tabela1[[#This Row],[nmfuncao]])</f>
        <v>20 - Agricultura</v>
      </c>
      <c r="S1700" s="23" t="e">
        <f>VLOOKUP(Tabela1[[#This Row],[cdsubacao]],LDO!$B$2:$E$115,4,0)</f>
        <v>#N/A</v>
      </c>
      <c r="T1700" s="23" t="str">
        <f>CONCATENATE(Tabela1[[#This Row],[cdprograma]]," - ",Tabela1[[#This Row],[nmprograma]])</f>
        <v>300 - Qualidade de Vida no Campo e na Cidade</v>
      </c>
    </row>
    <row r="1701" spans="1:20" x14ac:dyDescent="0.25">
      <c r="A1701">
        <v>270001</v>
      </c>
      <c r="B1701" t="s">
        <v>418</v>
      </c>
      <c r="C1701">
        <v>4</v>
      </c>
      <c r="D1701" t="s">
        <v>169</v>
      </c>
      <c r="E1701">
        <v>900</v>
      </c>
      <c r="F1701" t="s">
        <v>176</v>
      </c>
      <c r="G1701">
        <v>12434</v>
      </c>
      <c r="H1701" t="s">
        <v>1007</v>
      </c>
      <c r="I1701">
        <v>33</v>
      </c>
      <c r="J1701" t="s">
        <v>160</v>
      </c>
      <c r="K1701" s="21">
        <v>280000</v>
      </c>
      <c r="L1701" s="21">
        <v>380000</v>
      </c>
      <c r="M1701" s="21">
        <v>279274.26</v>
      </c>
      <c r="N1701" s="21">
        <v>261825.03</v>
      </c>
      <c r="O1701" s="21">
        <v>261825.03</v>
      </c>
      <c r="P1701" s="22" t="e">
        <f>VLOOKUP(Tabela1[[#This Row],[cdsubacao]],LDO!$B$2:$D$115,3,0)</f>
        <v>#N/A</v>
      </c>
      <c r="Q1701" s="22" t="str">
        <f>CONCATENATE(Tabela1[[#This Row],[cdunidadegestora]]," - ",Tabela1[[#This Row],[nmunidadegestora]])</f>
        <v>270001 - Secretaria de Estado do Desenvolvimento Econômico Sustentável</v>
      </c>
      <c r="R1701" s="22" t="str">
        <f>CONCATENATE(Tabela1[[#This Row],[cdfuncao]]," - ",Tabela1[[#This Row],[nmfuncao]])</f>
        <v>4 - Administração</v>
      </c>
      <c r="S1701" s="23" t="e">
        <f>VLOOKUP(Tabela1[[#This Row],[cdsubacao]],LDO!$B$2:$E$115,4,0)</f>
        <v>#N/A</v>
      </c>
      <c r="T1701" s="23" t="str">
        <f>CONCATENATE(Tabela1[[#This Row],[cdprograma]]," - ",Tabela1[[#This Row],[nmprograma]])</f>
        <v>900 - Gestão Administrativa - Poder Executivo</v>
      </c>
    </row>
    <row r="1702" spans="1:20" x14ac:dyDescent="0.25">
      <c r="A1702">
        <v>160084</v>
      </c>
      <c r="B1702" t="s">
        <v>370</v>
      </c>
      <c r="C1702">
        <v>6</v>
      </c>
      <c r="D1702" t="s">
        <v>182</v>
      </c>
      <c r="E1702">
        <v>707</v>
      </c>
      <c r="F1702" t="s">
        <v>336</v>
      </c>
      <c r="G1702">
        <v>13224</v>
      </c>
      <c r="H1702" t="s">
        <v>1071</v>
      </c>
      <c r="I1702">
        <v>33</v>
      </c>
      <c r="J1702" t="s">
        <v>160</v>
      </c>
      <c r="K1702" s="21">
        <v>2300000</v>
      </c>
      <c r="L1702" s="21">
        <v>3839721.26</v>
      </c>
      <c r="M1702" s="21">
        <v>3384135.71</v>
      </c>
      <c r="N1702" s="21">
        <v>2956517.42</v>
      </c>
      <c r="O1702" s="21">
        <v>2956517.42</v>
      </c>
      <c r="P1702" s="22" t="e">
        <f>VLOOKUP(Tabela1[[#This Row],[cdsubacao]],LDO!$B$2:$D$115,3,0)</f>
        <v>#N/A</v>
      </c>
      <c r="Q1702" s="22" t="str">
        <f>CONCATENATE(Tabela1[[#This Row],[cdunidadegestora]]," - ",Tabela1[[#This Row],[nmunidadegestora]])</f>
        <v>160084 - Fundo de Melhoria da Polícia Civil</v>
      </c>
      <c r="R1702" s="22" t="str">
        <f>CONCATENATE(Tabela1[[#This Row],[cdfuncao]]," - ",Tabela1[[#This Row],[nmfuncao]])</f>
        <v>6 - Segurança Pública</v>
      </c>
      <c r="S1702" s="23" t="e">
        <f>VLOOKUP(Tabela1[[#This Row],[cdsubacao]],LDO!$B$2:$E$115,4,0)</f>
        <v>#N/A</v>
      </c>
      <c r="T1702" s="23" t="str">
        <f>CONCATENATE(Tabela1[[#This Row],[cdprograma]]," - ",Tabela1[[#This Row],[nmprograma]])</f>
        <v>707 - Suporte Institucional Integrado</v>
      </c>
    </row>
    <row r="1703" spans="1:20" x14ac:dyDescent="0.25">
      <c r="A1703">
        <v>450022</v>
      </c>
      <c r="B1703" t="s">
        <v>358</v>
      </c>
      <c r="C1703">
        <v>12</v>
      </c>
      <c r="D1703" t="s">
        <v>188</v>
      </c>
      <c r="E1703">
        <v>630</v>
      </c>
      <c r="F1703" t="s">
        <v>359</v>
      </c>
      <c r="G1703">
        <v>5314</v>
      </c>
      <c r="H1703" t="s">
        <v>1109</v>
      </c>
      <c r="I1703">
        <v>44</v>
      </c>
      <c r="J1703" t="s">
        <v>219</v>
      </c>
      <c r="K1703" s="21">
        <v>9100000</v>
      </c>
      <c r="L1703" s="21">
        <v>54952789.189999998</v>
      </c>
      <c r="M1703" s="21">
        <v>54629933.979999997</v>
      </c>
      <c r="N1703" s="21">
        <v>54526484.670000002</v>
      </c>
      <c r="O1703" s="21">
        <v>54526484.670000002</v>
      </c>
      <c r="P1703" s="22" t="str">
        <f>VLOOKUP(Tabela1[[#This Row],[cdsubacao]],LDO!$B$2:$D$115,3,0)</f>
        <v>LDO</v>
      </c>
      <c r="Q1703" s="22" t="str">
        <f>CONCATENATE(Tabela1[[#This Row],[cdunidadegestora]]," - ",Tabela1[[#This Row],[nmunidadegestora]])</f>
        <v>450022 - Fundação Universidade do Estado de Santa Catarina</v>
      </c>
      <c r="R1703" s="22" t="str">
        <f>CONCATENATE(Tabela1[[#This Row],[cdfuncao]]," - ",Tabela1[[#This Row],[nmfuncao]])</f>
        <v>12 - Educação</v>
      </c>
      <c r="S1703" s="23" t="str">
        <f>VLOOKUP(Tabela1[[#This Row],[cdsubacao]],LDO!$B$2:$E$115,4,0)</f>
        <v>5314 - Aquisição, construção e reforma de bens imóveis – UDESC/Fpolis</v>
      </c>
      <c r="T1703" s="23" t="str">
        <f>CONCATENATE(Tabela1[[#This Row],[cdprograma]]," - ",Tabela1[[#This Row],[nmprograma]])</f>
        <v>630 - Gestão do Ensino Superior</v>
      </c>
    </row>
    <row r="1704" spans="1:20" x14ac:dyDescent="0.25">
      <c r="A1704">
        <v>480091</v>
      </c>
      <c r="B1704" t="s">
        <v>157</v>
      </c>
      <c r="C1704">
        <v>10</v>
      </c>
      <c r="D1704" t="s">
        <v>158</v>
      </c>
      <c r="E1704">
        <v>101</v>
      </c>
      <c r="F1704" t="s">
        <v>254</v>
      </c>
      <c r="G1704">
        <v>14238</v>
      </c>
      <c r="H1704" t="s">
        <v>1374</v>
      </c>
      <c r="I1704">
        <v>44</v>
      </c>
      <c r="J1704" t="s">
        <v>219</v>
      </c>
      <c r="K1704" s="21">
        <v>100000</v>
      </c>
      <c r="L1704" s="21">
        <v>100000</v>
      </c>
      <c r="M1704" s="21">
        <v>0</v>
      </c>
      <c r="N1704" s="21">
        <v>0</v>
      </c>
      <c r="O1704" s="21">
        <v>0</v>
      </c>
      <c r="P1704" s="22" t="e">
        <f>VLOOKUP(Tabela1[[#This Row],[cdsubacao]],LDO!$B$2:$D$115,3,0)</f>
        <v>#N/A</v>
      </c>
      <c r="Q1704" s="22" t="str">
        <f>CONCATENATE(Tabela1[[#This Row],[cdunidadegestora]]," - ",Tabela1[[#This Row],[nmunidadegestora]])</f>
        <v>480091 - Fundo Estadual de Saúde</v>
      </c>
      <c r="R1704" s="22" t="str">
        <f>CONCATENATE(Tabela1[[#This Row],[cdfuncao]]," - ",Tabela1[[#This Row],[nmfuncao]])</f>
        <v>10 - Saúde</v>
      </c>
      <c r="S1704" s="23" t="e">
        <f>VLOOKUP(Tabela1[[#This Row],[cdsubacao]],LDO!$B$2:$E$115,4,0)</f>
        <v>#N/A</v>
      </c>
      <c r="T1704" s="23" t="str">
        <f>CONCATENATE(Tabela1[[#This Row],[cdprograma]]," - ",Tabela1[[#This Row],[nmprograma]])</f>
        <v>101 - Acelera Santa Catarina</v>
      </c>
    </row>
    <row r="1705" spans="1:20" x14ac:dyDescent="0.25">
      <c r="A1705">
        <v>160091</v>
      </c>
      <c r="B1705" t="s">
        <v>442</v>
      </c>
      <c r="C1705">
        <v>6</v>
      </c>
      <c r="D1705" t="s">
        <v>182</v>
      </c>
      <c r="E1705">
        <v>707</v>
      </c>
      <c r="F1705" t="s">
        <v>336</v>
      </c>
      <c r="G1705">
        <v>13186</v>
      </c>
      <c r="H1705" t="s">
        <v>1371</v>
      </c>
      <c r="I1705">
        <v>33</v>
      </c>
      <c r="J1705" t="s">
        <v>160</v>
      </c>
      <c r="K1705" s="21">
        <v>0</v>
      </c>
      <c r="L1705" s="21">
        <v>1121203.24</v>
      </c>
      <c r="M1705" s="21">
        <v>595631.68999999994</v>
      </c>
      <c r="N1705" s="21">
        <v>438111.69</v>
      </c>
      <c r="O1705" s="21">
        <v>438111.69</v>
      </c>
      <c r="P1705" s="22" t="e">
        <f>VLOOKUP(Tabela1[[#This Row],[cdsubacao]],LDO!$B$2:$D$115,3,0)</f>
        <v>#N/A</v>
      </c>
      <c r="Q1705" s="22" t="str">
        <f>CONCATENATE(Tabela1[[#This Row],[cdunidadegestora]]," - ",Tabela1[[#This Row],[nmunidadegestora]])</f>
        <v>160091 - Fundo para Melhoria da Segurança Pública</v>
      </c>
      <c r="R1705" s="22" t="str">
        <f>CONCATENATE(Tabela1[[#This Row],[cdfuncao]]," - ",Tabela1[[#This Row],[nmfuncao]])</f>
        <v>6 - Segurança Pública</v>
      </c>
      <c r="S1705" s="23" t="e">
        <f>VLOOKUP(Tabela1[[#This Row],[cdsubacao]],LDO!$B$2:$E$115,4,0)</f>
        <v>#N/A</v>
      </c>
      <c r="T1705" s="23" t="str">
        <f>CONCATENATE(Tabela1[[#This Row],[cdprograma]]," - ",Tabela1[[#This Row],[nmprograma]])</f>
        <v>707 - Suporte Institucional Integrado</v>
      </c>
    </row>
    <row r="1706" spans="1:20" x14ac:dyDescent="0.25">
      <c r="A1706">
        <v>530025</v>
      </c>
      <c r="B1706" t="s">
        <v>238</v>
      </c>
      <c r="C1706">
        <v>26</v>
      </c>
      <c r="D1706" t="s">
        <v>179</v>
      </c>
      <c r="E1706">
        <v>105</v>
      </c>
      <c r="F1706" t="s">
        <v>1429</v>
      </c>
      <c r="G1706">
        <v>70</v>
      </c>
      <c r="H1706" t="s">
        <v>1375</v>
      </c>
      <c r="I1706">
        <v>44</v>
      </c>
      <c r="J1706" t="s">
        <v>219</v>
      </c>
      <c r="K1706" s="21">
        <v>26000000</v>
      </c>
      <c r="L1706" s="21">
        <v>1464274.7</v>
      </c>
      <c r="M1706" s="21">
        <v>1464274.7</v>
      </c>
      <c r="N1706" s="21">
        <v>1464274.7</v>
      </c>
      <c r="O1706" s="21">
        <v>1464274.7</v>
      </c>
      <c r="P1706" s="22" t="str">
        <f>VLOOKUP(Tabela1[[#This Row],[cdsubacao]],LDO!$B$2:$D$115,3,0)</f>
        <v>LDO</v>
      </c>
      <c r="Q1706" s="22" t="str">
        <f>CONCATENATE(Tabela1[[#This Row],[cdunidadegestora]]," - ",Tabela1[[#This Row],[nmunidadegestora]])</f>
        <v>530025 - Departamento Estadual de Infraestrutura</v>
      </c>
      <c r="R1706" s="22" t="str">
        <f>CONCATENATE(Tabela1[[#This Row],[cdfuncao]]," - ",Tabela1[[#This Row],[nmfuncao]])</f>
        <v>26 - Transporte</v>
      </c>
      <c r="S1706" s="23" t="str">
        <f>VLOOKUP(Tabela1[[#This Row],[cdsubacao]],LDO!$B$2:$E$115,4,0)</f>
        <v>70 - Manutenção e Melhorias das pontes Colombo Machado Salles e Pedro Ivo Campos - Florianópolis</v>
      </c>
      <c r="T1706" s="23" t="str">
        <f>CONCATENATE(Tabela1[[#This Row],[cdprograma]]," - ",Tabela1[[#This Row],[nmprograma]])</f>
        <v>105 - Mobilidade Urbana</v>
      </c>
    </row>
    <row r="1707" spans="1:20" x14ac:dyDescent="0.25">
      <c r="A1707">
        <v>450001</v>
      </c>
      <c r="B1707" t="s">
        <v>318</v>
      </c>
      <c r="C1707">
        <v>12</v>
      </c>
      <c r="D1707" t="s">
        <v>188</v>
      </c>
      <c r="E1707">
        <v>627</v>
      </c>
      <c r="F1707" t="s">
        <v>663</v>
      </c>
      <c r="G1707">
        <v>9785</v>
      </c>
      <c r="H1707" t="s">
        <v>1376</v>
      </c>
      <c r="I1707">
        <v>33</v>
      </c>
      <c r="J1707" t="s">
        <v>160</v>
      </c>
      <c r="K1707" s="21">
        <v>45900000</v>
      </c>
      <c r="L1707" s="21">
        <v>27900000</v>
      </c>
      <c r="M1707" s="21">
        <v>25306173.010000002</v>
      </c>
      <c r="N1707" s="21">
        <v>25306173.010000002</v>
      </c>
      <c r="O1707" s="21">
        <v>17711501.010000002</v>
      </c>
      <c r="P1707" s="22" t="e">
        <f>VLOOKUP(Tabela1[[#This Row],[cdsubacao]],LDO!$B$2:$D$115,3,0)</f>
        <v>#N/A</v>
      </c>
      <c r="Q1707" s="22" t="str">
        <f>CONCATENATE(Tabela1[[#This Row],[cdunidadegestora]]," - ",Tabela1[[#This Row],[nmunidadegestora]])</f>
        <v>450001 - Secretaria de Estado da Educação</v>
      </c>
      <c r="R1707" s="22" t="str">
        <f>CONCATENATE(Tabela1[[#This Row],[cdfuncao]]," - ",Tabela1[[#This Row],[nmfuncao]])</f>
        <v>12 - Educação</v>
      </c>
      <c r="S1707" s="23" t="e">
        <f>VLOOKUP(Tabela1[[#This Row],[cdsubacao]],LDO!$B$2:$E$115,4,0)</f>
        <v>#N/A</v>
      </c>
      <c r="T1707" s="23" t="str">
        <f>CONCATENATE(Tabela1[[#This Row],[cdprograma]]," - ",Tabela1[[#This Row],[nmprograma]])</f>
        <v>627 - Acesso à Educação Superior</v>
      </c>
    </row>
    <row r="1708" spans="1:20" x14ac:dyDescent="0.25">
      <c r="A1708">
        <v>410058</v>
      </c>
      <c r="B1708" t="s">
        <v>243</v>
      </c>
      <c r="C1708">
        <v>4</v>
      </c>
      <c r="D1708" t="s">
        <v>169</v>
      </c>
      <c r="E1708">
        <v>900</v>
      </c>
      <c r="F1708" t="s">
        <v>176</v>
      </c>
      <c r="G1708">
        <v>13878</v>
      </c>
      <c r="H1708" t="s">
        <v>1377</v>
      </c>
      <c r="I1708">
        <v>44</v>
      </c>
      <c r="J1708" t="s">
        <v>219</v>
      </c>
      <c r="K1708" s="21">
        <v>1000</v>
      </c>
      <c r="L1708" s="21">
        <v>0</v>
      </c>
      <c r="M1708" s="21">
        <v>0</v>
      </c>
      <c r="N1708" s="21">
        <v>0</v>
      </c>
      <c r="O1708" s="21">
        <v>0</v>
      </c>
      <c r="P1708" s="22" t="e">
        <f>VLOOKUP(Tabela1[[#This Row],[cdsubacao]],LDO!$B$2:$D$115,3,0)</f>
        <v>#N/A</v>
      </c>
      <c r="Q1708" s="22" t="str">
        <f>CONCATENATE(Tabela1[[#This Row],[cdunidadegestora]]," - ",Tabela1[[#This Row],[nmunidadegestora]])</f>
        <v>410058 - Agência de Desenvolvimento Regional de Joinville</v>
      </c>
      <c r="R1708" s="22" t="str">
        <f>CONCATENATE(Tabela1[[#This Row],[cdfuncao]]," - ",Tabela1[[#This Row],[nmfuncao]])</f>
        <v>4 - Administração</v>
      </c>
      <c r="S1708" s="23" t="e">
        <f>VLOOKUP(Tabela1[[#This Row],[cdsubacao]],LDO!$B$2:$E$115,4,0)</f>
        <v>#N/A</v>
      </c>
      <c r="T1708" s="23" t="str">
        <f>CONCATENATE(Tabela1[[#This Row],[cdprograma]]," - ",Tabela1[[#This Row],[nmprograma]])</f>
        <v>900 - Gestão Administrativa - Poder Executivo</v>
      </c>
    </row>
    <row r="1709" spans="1:20" x14ac:dyDescent="0.25">
      <c r="A1709">
        <v>480091</v>
      </c>
      <c r="B1709" t="s">
        <v>157</v>
      </c>
      <c r="C1709">
        <v>10</v>
      </c>
      <c r="D1709" t="s">
        <v>158</v>
      </c>
      <c r="E1709">
        <v>430</v>
      </c>
      <c r="F1709" t="s">
        <v>159</v>
      </c>
      <c r="G1709">
        <v>11438</v>
      </c>
      <c r="H1709" t="s">
        <v>1234</v>
      </c>
      <c r="I1709">
        <v>44</v>
      </c>
      <c r="J1709" t="s">
        <v>219</v>
      </c>
      <c r="K1709" s="21">
        <v>0</v>
      </c>
      <c r="L1709" s="21">
        <v>474205.34</v>
      </c>
      <c r="M1709" s="21">
        <v>0</v>
      </c>
      <c r="N1709" s="21">
        <v>0</v>
      </c>
      <c r="O1709" s="21">
        <v>0</v>
      </c>
      <c r="P1709" s="22" t="e">
        <f>VLOOKUP(Tabela1[[#This Row],[cdsubacao]],LDO!$B$2:$D$115,3,0)</f>
        <v>#N/A</v>
      </c>
      <c r="Q1709" s="22" t="str">
        <f>CONCATENATE(Tabela1[[#This Row],[cdunidadegestora]]," - ",Tabela1[[#This Row],[nmunidadegestora]])</f>
        <v>480091 - Fundo Estadual de Saúde</v>
      </c>
      <c r="R1709" s="22" t="str">
        <f>CONCATENATE(Tabela1[[#This Row],[cdfuncao]]," - ",Tabela1[[#This Row],[nmfuncao]])</f>
        <v>10 - Saúde</v>
      </c>
      <c r="S1709" s="23" t="e">
        <f>VLOOKUP(Tabela1[[#This Row],[cdsubacao]],LDO!$B$2:$E$115,4,0)</f>
        <v>#N/A</v>
      </c>
      <c r="T1709" s="23" t="str">
        <f>CONCATENATE(Tabela1[[#This Row],[cdprograma]]," - ",Tabela1[[#This Row],[nmprograma]])</f>
        <v>430 - Atenção de Média e Alta Complexidade Ambulatorial e Hospitalar</v>
      </c>
    </row>
    <row r="1710" spans="1:20" x14ac:dyDescent="0.25">
      <c r="A1710">
        <v>410045</v>
      </c>
      <c r="B1710" t="s">
        <v>534</v>
      </c>
      <c r="C1710">
        <v>12</v>
      </c>
      <c r="D1710" t="s">
        <v>188</v>
      </c>
      <c r="E1710">
        <v>610</v>
      </c>
      <c r="F1710" t="s">
        <v>189</v>
      </c>
      <c r="G1710">
        <v>11490</v>
      </c>
      <c r="H1710" t="s">
        <v>231</v>
      </c>
      <c r="I1710">
        <v>44</v>
      </c>
      <c r="J1710" t="s">
        <v>219</v>
      </c>
      <c r="K1710" s="21">
        <v>0</v>
      </c>
      <c r="L1710" s="21">
        <v>215187.44</v>
      </c>
      <c r="M1710" s="21">
        <v>215187.44</v>
      </c>
      <c r="N1710" s="21">
        <v>215187.44</v>
      </c>
      <c r="O1710" s="21">
        <v>215187.44</v>
      </c>
      <c r="P1710" s="22" t="e">
        <f>VLOOKUP(Tabela1[[#This Row],[cdsubacao]],LDO!$B$2:$D$115,3,0)</f>
        <v>#N/A</v>
      </c>
      <c r="Q1710" s="22" t="str">
        <f>CONCATENATE(Tabela1[[#This Row],[cdunidadegestora]]," - ",Tabela1[[#This Row],[nmunidadegestora]])</f>
        <v>410045 - Agência de Desenvolvimento Regional de Videira</v>
      </c>
      <c r="R1710" s="22" t="str">
        <f>CONCATENATE(Tabela1[[#This Row],[cdfuncao]]," - ",Tabela1[[#This Row],[nmfuncao]])</f>
        <v>12 - Educação</v>
      </c>
      <c r="S1710" s="23" t="e">
        <f>VLOOKUP(Tabela1[[#This Row],[cdsubacao]],LDO!$B$2:$E$115,4,0)</f>
        <v>#N/A</v>
      </c>
      <c r="T1710" s="23" t="str">
        <f>CONCATENATE(Tabela1[[#This Row],[cdprograma]]," - ",Tabela1[[#This Row],[nmprograma]])</f>
        <v>610 - Educação Básica com Qualidade e Equidade</v>
      </c>
    </row>
    <row r="1711" spans="1:20" x14ac:dyDescent="0.25">
      <c r="A1711">
        <v>150091</v>
      </c>
      <c r="B1711" t="s">
        <v>1378</v>
      </c>
      <c r="C1711">
        <v>14</v>
      </c>
      <c r="D1711" t="s">
        <v>216</v>
      </c>
      <c r="E1711">
        <v>745</v>
      </c>
      <c r="F1711" t="s">
        <v>226</v>
      </c>
      <c r="G1711">
        <v>14178</v>
      </c>
      <c r="H1711" t="s">
        <v>1379</v>
      </c>
      <c r="I1711">
        <v>33</v>
      </c>
      <c r="J1711" t="s">
        <v>160</v>
      </c>
      <c r="K1711" s="21">
        <v>31269414</v>
      </c>
      <c r="L1711" s="21">
        <v>20989496.149999999</v>
      </c>
      <c r="M1711" s="21">
        <v>5078019.7699999996</v>
      </c>
      <c r="N1711" s="21">
        <v>5078019.7699999996</v>
      </c>
      <c r="O1711" s="21">
        <v>5078019.7699999996</v>
      </c>
      <c r="P1711" s="22" t="e">
        <f>VLOOKUP(Tabela1[[#This Row],[cdsubacao]],LDO!$B$2:$D$115,3,0)</f>
        <v>#N/A</v>
      </c>
      <c r="Q1711" s="22" t="str">
        <f>CONCATENATE(Tabela1[[#This Row],[cdunidadegestora]]," - ",Tabela1[[#This Row],[nmunidadegestora]])</f>
        <v>150091 - Fundo de Acesso à Justiça</v>
      </c>
      <c r="R1711" s="22" t="str">
        <f>CONCATENATE(Tabela1[[#This Row],[cdfuncao]]," - ",Tabela1[[#This Row],[nmfuncao]])</f>
        <v>14 - Direitos da Cidadania</v>
      </c>
      <c r="S1711" s="23" t="e">
        <f>VLOOKUP(Tabela1[[#This Row],[cdsubacao]],LDO!$B$2:$E$115,4,0)</f>
        <v>#N/A</v>
      </c>
      <c r="T1711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1712" spans="1:20" x14ac:dyDescent="0.25">
      <c r="A1712">
        <v>160091</v>
      </c>
      <c r="B1712" t="s">
        <v>442</v>
      </c>
      <c r="C1712">
        <v>6</v>
      </c>
      <c r="D1712" t="s">
        <v>182</v>
      </c>
      <c r="E1712">
        <v>707</v>
      </c>
      <c r="F1712" t="s">
        <v>336</v>
      </c>
      <c r="G1712">
        <v>13165</v>
      </c>
      <c r="H1712" t="s">
        <v>1380</v>
      </c>
      <c r="I1712">
        <v>33</v>
      </c>
      <c r="J1712" t="s">
        <v>160</v>
      </c>
      <c r="K1712" s="21">
        <v>899433</v>
      </c>
      <c r="L1712" s="21">
        <v>796518.68</v>
      </c>
      <c r="M1712" s="21">
        <v>796518.68</v>
      </c>
      <c r="N1712" s="21">
        <v>795093.68</v>
      </c>
      <c r="O1712" s="21">
        <v>794618.68</v>
      </c>
      <c r="P1712" s="22" t="e">
        <f>VLOOKUP(Tabela1[[#This Row],[cdsubacao]],LDO!$B$2:$D$115,3,0)</f>
        <v>#N/A</v>
      </c>
      <c r="Q1712" s="22" t="str">
        <f>CONCATENATE(Tabela1[[#This Row],[cdunidadegestora]]," - ",Tabela1[[#This Row],[nmunidadegestora]])</f>
        <v>160091 - Fundo para Melhoria da Segurança Pública</v>
      </c>
      <c r="R1712" s="22" t="str">
        <f>CONCATENATE(Tabela1[[#This Row],[cdfuncao]]," - ",Tabela1[[#This Row],[nmfuncao]])</f>
        <v>6 - Segurança Pública</v>
      </c>
      <c r="S1712" s="23" t="e">
        <f>VLOOKUP(Tabela1[[#This Row],[cdsubacao]],LDO!$B$2:$E$115,4,0)</f>
        <v>#N/A</v>
      </c>
      <c r="T1712" s="23" t="str">
        <f>CONCATENATE(Tabela1[[#This Row],[cdprograma]]," - ",Tabela1[[#This Row],[nmprograma]])</f>
        <v>707 - Suporte Institucional Integrado</v>
      </c>
    </row>
    <row r="1713" spans="1:20" x14ac:dyDescent="0.25">
      <c r="A1713">
        <v>230022</v>
      </c>
      <c r="B1713" t="s">
        <v>294</v>
      </c>
      <c r="C1713">
        <v>8</v>
      </c>
      <c r="D1713" t="s">
        <v>253</v>
      </c>
      <c r="E1713">
        <v>510</v>
      </c>
      <c r="F1713" t="s">
        <v>454</v>
      </c>
      <c r="G1713">
        <v>11094</v>
      </c>
      <c r="H1713" t="s">
        <v>636</v>
      </c>
      <c r="I1713">
        <v>33</v>
      </c>
      <c r="J1713" t="s">
        <v>160</v>
      </c>
      <c r="K1713" s="21">
        <v>0</v>
      </c>
      <c r="L1713" s="21">
        <v>4600000</v>
      </c>
      <c r="M1713" s="21">
        <v>4598875.0199999996</v>
      </c>
      <c r="N1713" s="21">
        <v>4598875.0199999996</v>
      </c>
      <c r="O1713" s="21">
        <v>4598875.0199999996</v>
      </c>
      <c r="P1713" s="22" t="e">
        <f>VLOOKUP(Tabela1[[#This Row],[cdsubacao]],LDO!$B$2:$D$115,3,0)</f>
        <v>#N/A</v>
      </c>
      <c r="Q1713" s="22" t="str">
        <f>CONCATENATE(Tabela1[[#This Row],[cdunidadegestora]]," - ",Tabela1[[#This Row],[nmunidadegestora]])</f>
        <v>230022 - Fundação  Catarinense de Cultura</v>
      </c>
      <c r="R1713" s="22" t="str">
        <f>CONCATENATE(Tabela1[[#This Row],[cdfuncao]]," - ",Tabela1[[#This Row],[nmfuncao]])</f>
        <v>8 - Assistência Social</v>
      </c>
      <c r="S1713" s="23" t="e">
        <f>VLOOKUP(Tabela1[[#This Row],[cdsubacao]],LDO!$B$2:$E$115,4,0)</f>
        <v>#N/A</v>
      </c>
      <c r="T1713" s="23" t="str">
        <f>CONCATENATE(Tabela1[[#This Row],[cdprograma]]," - ",Tabela1[[#This Row],[nmprograma]])</f>
        <v>510 - 2010, 2011, 2012, 2013, 2014, 2015: Proteção Social Básica e Especial; 2016: Sistema Único de Assistência Social - SUAS; 2017, 2018, 2019: Gestão do SUAS</v>
      </c>
    </row>
    <row r="1714" spans="1:20" x14ac:dyDescent="0.25">
      <c r="A1714">
        <v>440093</v>
      </c>
      <c r="B1714" t="s">
        <v>220</v>
      </c>
      <c r="C1714">
        <v>20</v>
      </c>
      <c r="D1714" t="s">
        <v>203</v>
      </c>
      <c r="E1714">
        <v>320</v>
      </c>
      <c r="F1714" t="s">
        <v>221</v>
      </c>
      <c r="G1714">
        <v>11409</v>
      </c>
      <c r="H1714" t="s">
        <v>1051</v>
      </c>
      <c r="I1714">
        <v>33</v>
      </c>
      <c r="J1714" t="s">
        <v>160</v>
      </c>
      <c r="K1714" s="21">
        <v>0</v>
      </c>
      <c r="L1714" s="21">
        <v>2825845.31</v>
      </c>
      <c r="M1714" s="21">
        <v>559173</v>
      </c>
      <c r="N1714" s="21">
        <v>0</v>
      </c>
      <c r="O1714" s="21">
        <v>0</v>
      </c>
      <c r="P1714" s="22" t="e">
        <f>VLOOKUP(Tabela1[[#This Row],[cdsubacao]],LDO!$B$2:$D$115,3,0)</f>
        <v>#N/A</v>
      </c>
      <c r="Q1714" s="22" t="str">
        <f>CONCATENATE(Tabela1[[#This Row],[cdunidadegestora]]," - ",Tabela1[[#This Row],[nmunidadegestora]])</f>
        <v>440093 - Fundo Estadual de Desenvolvimento Rural</v>
      </c>
      <c r="R1714" s="22" t="str">
        <f>CONCATENATE(Tabela1[[#This Row],[cdfuncao]]," - ",Tabela1[[#This Row],[nmfuncao]])</f>
        <v>20 - Agricultura</v>
      </c>
      <c r="S1714" s="23" t="e">
        <f>VLOOKUP(Tabela1[[#This Row],[cdsubacao]],LDO!$B$2:$E$115,4,0)</f>
        <v>#N/A</v>
      </c>
      <c r="T1714" s="23" t="str">
        <f>CONCATENATE(Tabela1[[#This Row],[cdprograma]]," - ",Tabela1[[#This Row],[nmprograma]])</f>
        <v>320 - Agricultura Familiar</v>
      </c>
    </row>
    <row r="1715" spans="1:20" x14ac:dyDescent="0.25">
      <c r="A1715">
        <v>530023</v>
      </c>
      <c r="B1715" t="s">
        <v>198</v>
      </c>
      <c r="C1715">
        <v>26</v>
      </c>
      <c r="D1715" t="s">
        <v>179</v>
      </c>
      <c r="E1715">
        <v>115</v>
      </c>
      <c r="F1715" t="s">
        <v>275</v>
      </c>
      <c r="G1715">
        <v>11580</v>
      </c>
      <c r="H1715" t="s">
        <v>1381</v>
      </c>
      <c r="I1715">
        <v>44</v>
      </c>
      <c r="J1715" t="s">
        <v>219</v>
      </c>
      <c r="K1715" s="21">
        <v>50500</v>
      </c>
      <c r="L1715" s="21">
        <v>0</v>
      </c>
      <c r="M1715" s="21">
        <v>0</v>
      </c>
      <c r="N1715" s="21">
        <v>0</v>
      </c>
      <c r="O1715" s="21">
        <v>0</v>
      </c>
      <c r="P1715" s="22" t="e">
        <f>VLOOKUP(Tabela1[[#This Row],[cdsubacao]],LDO!$B$2:$D$115,3,0)</f>
        <v>#N/A</v>
      </c>
      <c r="Q1715" s="22" t="str">
        <f>CONCATENATE(Tabela1[[#This Row],[cdunidadegestora]]," - ",Tabela1[[#This Row],[nmunidadegestora]])</f>
        <v>530023 - Departamento de Transportes e Terminais</v>
      </c>
      <c r="R1715" s="22" t="str">
        <f>CONCATENATE(Tabela1[[#This Row],[cdfuncao]]," - ",Tabela1[[#This Row],[nmfuncao]])</f>
        <v>26 - Transporte</v>
      </c>
      <c r="S1715" s="23" t="e">
        <f>VLOOKUP(Tabela1[[#This Row],[cdsubacao]],LDO!$B$2:$E$115,4,0)</f>
        <v>#N/A</v>
      </c>
      <c r="T1715" s="23" t="str">
        <f>CONCATENATE(Tabela1[[#This Row],[cdprograma]]," - ",Tabela1[[#This Row],[nmprograma]])</f>
        <v>115 - Gestão do Sistema de Transporte Intermunicipal de Pessoas</v>
      </c>
    </row>
    <row r="1716" spans="1:20" x14ac:dyDescent="0.25">
      <c r="A1716">
        <v>470022</v>
      </c>
      <c r="B1716" t="s">
        <v>161</v>
      </c>
      <c r="C1716">
        <v>9</v>
      </c>
      <c r="D1716" t="s">
        <v>162</v>
      </c>
      <c r="E1716">
        <v>900</v>
      </c>
      <c r="F1716" t="s">
        <v>176</v>
      </c>
      <c r="G1716">
        <v>13006</v>
      </c>
      <c r="H1716" t="s">
        <v>1382</v>
      </c>
      <c r="I1716">
        <v>33</v>
      </c>
      <c r="J1716" t="s">
        <v>160</v>
      </c>
      <c r="K1716" s="21">
        <v>53300000</v>
      </c>
      <c r="L1716" s="21">
        <v>53300000</v>
      </c>
      <c r="M1716" s="21">
        <v>53290000</v>
      </c>
      <c r="N1716" s="21">
        <v>47859301.920000002</v>
      </c>
      <c r="O1716" s="21">
        <v>47859301.920000002</v>
      </c>
      <c r="P1716" s="22" t="e">
        <f>VLOOKUP(Tabela1[[#This Row],[cdsubacao]],LDO!$B$2:$D$115,3,0)</f>
        <v>#N/A</v>
      </c>
      <c r="Q1716" s="22" t="str">
        <f>CONCATENATE(Tabela1[[#This Row],[cdunidadegestora]]," - ",Tabela1[[#This Row],[nmunidadegestora]])</f>
        <v>470022 - Instituto de Previdência do Estado de Santa Catarina</v>
      </c>
      <c r="R1716" s="22" t="str">
        <f>CONCATENATE(Tabela1[[#This Row],[cdfuncao]]," - ",Tabela1[[#This Row],[nmfuncao]])</f>
        <v>9 - Previdência Social</v>
      </c>
      <c r="S1716" s="23" t="e">
        <f>VLOOKUP(Tabela1[[#This Row],[cdsubacao]],LDO!$B$2:$E$115,4,0)</f>
        <v>#N/A</v>
      </c>
      <c r="T1716" s="23" t="str">
        <f>CONCATENATE(Tabela1[[#This Row],[cdprograma]]," - ",Tabela1[[#This Row],[nmprograma]])</f>
        <v>900 - Gestão Administrativa - Poder Executivo</v>
      </c>
    </row>
    <row r="1717" spans="1:20" x14ac:dyDescent="0.25">
      <c r="A1717">
        <v>160097</v>
      </c>
      <c r="B1717" t="s">
        <v>181</v>
      </c>
      <c r="C1717">
        <v>6</v>
      </c>
      <c r="D1717" t="s">
        <v>182</v>
      </c>
      <c r="E1717">
        <v>707</v>
      </c>
      <c r="F1717" t="s">
        <v>336</v>
      </c>
      <c r="G1717">
        <v>11799</v>
      </c>
      <c r="H1717" t="s">
        <v>337</v>
      </c>
      <c r="I1717">
        <v>44</v>
      </c>
      <c r="J1717" t="s">
        <v>219</v>
      </c>
      <c r="K1717" s="21">
        <v>1500000</v>
      </c>
      <c r="L1717" s="21">
        <v>1050421.45</v>
      </c>
      <c r="M1717" s="21">
        <v>883996.36</v>
      </c>
      <c r="N1717" s="21">
        <v>567085.54</v>
      </c>
      <c r="O1717" s="21">
        <v>556297.04</v>
      </c>
      <c r="P1717" s="22" t="e">
        <f>VLOOKUP(Tabela1[[#This Row],[cdsubacao]],LDO!$B$2:$D$115,3,0)</f>
        <v>#N/A</v>
      </c>
      <c r="Q1717" s="22" t="str">
        <f>CONCATENATE(Tabela1[[#This Row],[cdunidadegestora]]," - ",Tabela1[[#This Row],[nmunidadegestora]])</f>
        <v>160097 - Fundo de Melhoria da Polícia Militar</v>
      </c>
      <c r="R1717" s="22" t="str">
        <f>CONCATENATE(Tabela1[[#This Row],[cdfuncao]]," - ",Tabela1[[#This Row],[nmfuncao]])</f>
        <v>6 - Segurança Pública</v>
      </c>
      <c r="S1717" s="23" t="e">
        <f>VLOOKUP(Tabela1[[#This Row],[cdsubacao]],LDO!$B$2:$E$115,4,0)</f>
        <v>#N/A</v>
      </c>
      <c r="T1717" s="23" t="str">
        <f>CONCATENATE(Tabela1[[#This Row],[cdprograma]]," - ",Tabela1[[#This Row],[nmprograma]])</f>
        <v>707 - Suporte Institucional Integrado</v>
      </c>
    </row>
    <row r="1718" spans="1:20" x14ac:dyDescent="0.25">
      <c r="A1718">
        <v>520002</v>
      </c>
      <c r="B1718" t="s">
        <v>171</v>
      </c>
      <c r="C1718">
        <v>2</v>
      </c>
      <c r="D1718" t="s">
        <v>349</v>
      </c>
      <c r="E1718">
        <v>930</v>
      </c>
      <c r="F1718" t="s">
        <v>350</v>
      </c>
      <c r="G1718">
        <v>6786</v>
      </c>
      <c r="H1718" t="s">
        <v>1183</v>
      </c>
      <c r="I1718">
        <v>33</v>
      </c>
      <c r="J1718" t="s">
        <v>160</v>
      </c>
      <c r="K1718" s="21">
        <v>0</v>
      </c>
      <c r="L1718" s="21">
        <v>526300</v>
      </c>
      <c r="M1718" s="21">
        <v>526300</v>
      </c>
      <c r="N1718" s="21">
        <v>431605.76000000001</v>
      </c>
      <c r="O1718" s="21">
        <v>431605.76000000001</v>
      </c>
      <c r="P1718" s="22" t="e">
        <f>VLOOKUP(Tabela1[[#This Row],[cdsubacao]],LDO!$B$2:$D$115,3,0)</f>
        <v>#N/A</v>
      </c>
      <c r="Q1718" s="22" t="str">
        <f>CONCATENATE(Tabela1[[#This Row],[cdunidadegestora]]," - ",Tabela1[[#This Row],[nmunidadegestora]])</f>
        <v>520002 - Encargos Gerais do Estado</v>
      </c>
      <c r="R1718" s="22" t="str">
        <f>CONCATENATE(Tabela1[[#This Row],[cdfuncao]]," - ",Tabela1[[#This Row],[nmfuncao]])</f>
        <v>2 - Judiciária</v>
      </c>
      <c r="S1718" s="23" t="e">
        <f>VLOOKUP(Tabela1[[#This Row],[cdsubacao]],LDO!$B$2:$E$115,4,0)</f>
        <v>#N/A</v>
      </c>
      <c r="T1718" s="23" t="str">
        <f>CONCATENATE(Tabela1[[#This Row],[cdprograma]]," - ",Tabela1[[#This Row],[nmprograma]])</f>
        <v>930 - Gestão Administrativa - Poder Judiciário</v>
      </c>
    </row>
    <row r="1719" spans="1:20" x14ac:dyDescent="0.25">
      <c r="A1719">
        <v>270001</v>
      </c>
      <c r="B1719" t="s">
        <v>418</v>
      </c>
      <c r="C1719">
        <v>18</v>
      </c>
      <c r="D1719" t="s">
        <v>192</v>
      </c>
      <c r="E1719">
        <v>900</v>
      </c>
      <c r="F1719" t="s">
        <v>176</v>
      </c>
      <c r="G1719">
        <v>5039</v>
      </c>
      <c r="H1719" t="s">
        <v>1383</v>
      </c>
      <c r="I1719">
        <v>33</v>
      </c>
      <c r="J1719" t="s">
        <v>160</v>
      </c>
      <c r="K1719" s="21">
        <v>50000</v>
      </c>
      <c r="L1719" s="21">
        <v>10000</v>
      </c>
      <c r="M1719" s="21">
        <v>5200</v>
      </c>
      <c r="N1719" s="21">
        <v>2198.5</v>
      </c>
      <c r="O1719" s="21">
        <v>2198.5</v>
      </c>
      <c r="P1719" s="22" t="e">
        <f>VLOOKUP(Tabela1[[#This Row],[cdsubacao]],LDO!$B$2:$D$115,3,0)</f>
        <v>#N/A</v>
      </c>
      <c r="Q1719" s="22" t="str">
        <f>CONCATENATE(Tabela1[[#This Row],[cdunidadegestora]]," - ",Tabela1[[#This Row],[nmunidadegestora]])</f>
        <v>270001 - Secretaria de Estado do Desenvolvimento Econômico Sustentável</v>
      </c>
      <c r="R1719" s="22" t="str">
        <f>CONCATENATE(Tabela1[[#This Row],[cdfuncao]]," - ",Tabela1[[#This Row],[nmfuncao]])</f>
        <v>18 - Gestão Ambiental</v>
      </c>
      <c r="S1719" s="23" t="e">
        <f>VLOOKUP(Tabela1[[#This Row],[cdsubacao]],LDO!$B$2:$E$115,4,0)</f>
        <v>#N/A</v>
      </c>
      <c r="T1719" s="23" t="str">
        <f>CONCATENATE(Tabela1[[#This Row],[cdprograma]]," - ",Tabela1[[#This Row],[nmprograma]])</f>
        <v>900 - Gestão Administrativa - Poder Executivo</v>
      </c>
    </row>
    <row r="1720" spans="1:20" x14ac:dyDescent="0.25">
      <c r="A1720">
        <v>260096</v>
      </c>
      <c r="B1720" t="s">
        <v>252</v>
      </c>
      <c r="C1720">
        <v>8</v>
      </c>
      <c r="D1720" t="s">
        <v>253</v>
      </c>
      <c r="E1720">
        <v>101</v>
      </c>
      <c r="F1720" t="s">
        <v>254</v>
      </c>
      <c r="G1720">
        <v>12742</v>
      </c>
      <c r="H1720" t="s">
        <v>1384</v>
      </c>
      <c r="I1720">
        <v>44</v>
      </c>
      <c r="J1720" t="s">
        <v>219</v>
      </c>
      <c r="K1720" s="21">
        <v>235278</v>
      </c>
      <c r="L1720" s="21">
        <v>1711814.42</v>
      </c>
      <c r="M1720" s="21">
        <v>950806.54</v>
      </c>
      <c r="N1720" s="21">
        <v>0</v>
      </c>
      <c r="O1720" s="21">
        <v>0</v>
      </c>
      <c r="P1720" s="22" t="e">
        <f>VLOOKUP(Tabela1[[#This Row],[cdsubacao]],LDO!$B$2:$D$115,3,0)</f>
        <v>#N/A</v>
      </c>
      <c r="Q1720" s="22" t="str">
        <f>CONCATENATE(Tabela1[[#This Row],[cdunidadegestora]]," - ",Tabela1[[#This Row],[nmunidadegestora]])</f>
        <v>260096 - Fundo Estadual de Combate e Erradicação da Pobreza</v>
      </c>
      <c r="R1720" s="22" t="str">
        <f>CONCATENATE(Tabela1[[#This Row],[cdfuncao]]," - ",Tabela1[[#This Row],[nmfuncao]])</f>
        <v>8 - Assistência Social</v>
      </c>
      <c r="S1720" s="23" t="e">
        <f>VLOOKUP(Tabela1[[#This Row],[cdsubacao]],LDO!$B$2:$E$115,4,0)</f>
        <v>#N/A</v>
      </c>
      <c r="T1720" s="23" t="str">
        <f>CONCATENATE(Tabela1[[#This Row],[cdprograma]]," - ",Tabela1[[#This Row],[nmprograma]])</f>
        <v>101 - Acelera Santa Catarina</v>
      </c>
    </row>
    <row r="1721" spans="1:20" x14ac:dyDescent="0.25">
      <c r="A1721">
        <v>410048</v>
      </c>
      <c r="B1721" t="s">
        <v>187</v>
      </c>
      <c r="C1721">
        <v>4</v>
      </c>
      <c r="D1721" t="s">
        <v>169</v>
      </c>
      <c r="E1721">
        <v>850</v>
      </c>
      <c r="F1721" t="s">
        <v>163</v>
      </c>
      <c r="G1721">
        <v>13842</v>
      </c>
      <c r="H1721" t="s">
        <v>1329</v>
      </c>
      <c r="I1721">
        <v>33</v>
      </c>
      <c r="J1721" t="s">
        <v>160</v>
      </c>
      <c r="K1721" s="21">
        <v>60000</v>
      </c>
      <c r="L1721" s="21">
        <v>167500.13</v>
      </c>
      <c r="M1721" s="21">
        <v>167500.13</v>
      </c>
      <c r="N1721" s="21">
        <v>167500.13</v>
      </c>
      <c r="O1721" s="21">
        <v>167500.13</v>
      </c>
      <c r="P1721" s="22" t="e">
        <f>VLOOKUP(Tabela1[[#This Row],[cdsubacao]],LDO!$B$2:$D$115,3,0)</f>
        <v>#N/A</v>
      </c>
      <c r="Q1721" s="22" t="str">
        <f>CONCATENATE(Tabela1[[#This Row],[cdunidadegestora]]," - ",Tabela1[[#This Row],[nmunidadegestora]])</f>
        <v>410048 - Agência de Desenvolvimento Regional de Rio do Sul</v>
      </c>
      <c r="R1721" s="22" t="str">
        <f>CONCATENATE(Tabela1[[#This Row],[cdfuncao]]," - ",Tabela1[[#This Row],[nmfuncao]])</f>
        <v>4 - Administração</v>
      </c>
      <c r="S1721" s="23" t="e">
        <f>VLOOKUP(Tabela1[[#This Row],[cdsubacao]],LDO!$B$2:$E$115,4,0)</f>
        <v>#N/A</v>
      </c>
      <c r="T172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22" spans="1:20" x14ac:dyDescent="0.25">
      <c r="A1722">
        <v>230021</v>
      </c>
      <c r="B1722" t="s">
        <v>333</v>
      </c>
      <c r="C1722">
        <v>27</v>
      </c>
      <c r="D1722" t="s">
        <v>345</v>
      </c>
      <c r="E1722">
        <v>650</v>
      </c>
      <c r="F1722" t="s">
        <v>422</v>
      </c>
      <c r="G1722">
        <v>11130</v>
      </c>
      <c r="H1722" t="s">
        <v>423</v>
      </c>
      <c r="I1722">
        <v>44</v>
      </c>
      <c r="J1722" t="s">
        <v>219</v>
      </c>
      <c r="K1722" s="21">
        <v>0</v>
      </c>
      <c r="L1722" s="21">
        <v>45230</v>
      </c>
      <c r="M1722" s="21">
        <v>45230</v>
      </c>
      <c r="N1722" s="21">
        <v>45230</v>
      </c>
      <c r="O1722" s="21">
        <v>45230</v>
      </c>
      <c r="P1722" s="22" t="e">
        <f>VLOOKUP(Tabela1[[#This Row],[cdsubacao]],LDO!$B$2:$D$115,3,0)</f>
        <v>#N/A</v>
      </c>
      <c r="Q1722" s="22" t="str">
        <f>CONCATENATE(Tabela1[[#This Row],[cdunidadegestora]]," - ",Tabela1[[#This Row],[nmunidadegestora]])</f>
        <v>230021 - Fundação Catarinense de Esporte</v>
      </c>
      <c r="R1722" s="22" t="str">
        <f>CONCATENATE(Tabela1[[#This Row],[cdfuncao]]," - ",Tabela1[[#This Row],[nmfuncao]])</f>
        <v>27 - Desporto e Lazer</v>
      </c>
      <c r="S1722" s="23" t="e">
        <f>VLOOKUP(Tabela1[[#This Row],[cdsubacao]],LDO!$B$2:$E$115,4,0)</f>
        <v>#N/A</v>
      </c>
      <c r="T1722" s="23" t="str">
        <f>CONCATENATE(Tabela1[[#This Row],[cdprograma]]," - ",Tabela1[[#This Row],[nmprograma]])</f>
        <v>650 - Desenvolvimento e Fortalecimento do Esporte e do Lazer</v>
      </c>
    </row>
    <row r="1723" spans="1:20" x14ac:dyDescent="0.25">
      <c r="A1723">
        <v>270024</v>
      </c>
      <c r="B1723" t="s">
        <v>372</v>
      </c>
      <c r="C1723">
        <v>19</v>
      </c>
      <c r="D1723" t="s">
        <v>373</v>
      </c>
      <c r="E1723">
        <v>900</v>
      </c>
      <c r="F1723" t="s">
        <v>176</v>
      </c>
      <c r="G1723">
        <v>8003</v>
      </c>
      <c r="H1723" t="s">
        <v>1334</v>
      </c>
      <c r="I1723">
        <v>44</v>
      </c>
      <c r="J1723" t="s">
        <v>219</v>
      </c>
      <c r="K1723" s="21">
        <v>667000</v>
      </c>
      <c r="L1723" s="21">
        <v>701519.02</v>
      </c>
      <c r="M1723" s="21">
        <v>368068.03</v>
      </c>
      <c r="N1723" s="21">
        <v>366956.05</v>
      </c>
      <c r="O1723" s="21">
        <v>366956.05</v>
      </c>
      <c r="P1723" s="22" t="e">
        <f>VLOOKUP(Tabela1[[#This Row],[cdsubacao]],LDO!$B$2:$D$115,3,0)</f>
        <v>#N/A</v>
      </c>
      <c r="Q1723" s="22" t="str">
        <f>CONCATENATE(Tabela1[[#This Row],[cdunidadegestora]]," - ",Tabela1[[#This Row],[nmunidadegestora]])</f>
        <v>270024 - Fundação de Amparo à Pesquisa e Inovação do Estado de Santa Catarina</v>
      </c>
      <c r="R1723" s="22" t="str">
        <f>CONCATENATE(Tabela1[[#This Row],[cdfuncao]]," - ",Tabela1[[#This Row],[nmfuncao]])</f>
        <v>19 - Ciência e Tecnologia</v>
      </c>
      <c r="S1723" s="23" t="e">
        <f>VLOOKUP(Tabela1[[#This Row],[cdsubacao]],LDO!$B$2:$E$115,4,0)</f>
        <v>#N/A</v>
      </c>
      <c r="T1723" s="23" t="str">
        <f>CONCATENATE(Tabela1[[#This Row],[cdprograma]]," - ",Tabela1[[#This Row],[nmprograma]])</f>
        <v>900 - Gestão Administrativa - Poder Executivo</v>
      </c>
    </row>
    <row r="1724" spans="1:20" x14ac:dyDescent="0.25">
      <c r="A1724">
        <v>230023</v>
      </c>
      <c r="B1724" t="s">
        <v>439</v>
      </c>
      <c r="C1724">
        <v>23</v>
      </c>
      <c r="D1724" t="s">
        <v>258</v>
      </c>
      <c r="E1724">
        <v>640</v>
      </c>
      <c r="F1724" t="s">
        <v>259</v>
      </c>
      <c r="G1724">
        <v>14119</v>
      </c>
      <c r="H1724" t="s">
        <v>838</v>
      </c>
      <c r="I1724">
        <v>44</v>
      </c>
      <c r="J1724" t="s">
        <v>219</v>
      </c>
      <c r="K1724" s="21">
        <v>109337</v>
      </c>
      <c r="L1724" s="21">
        <v>4113.5</v>
      </c>
      <c r="M1724" s="21">
        <v>4113.5</v>
      </c>
      <c r="N1724" s="21">
        <v>4113.5</v>
      </c>
      <c r="O1724" s="21">
        <v>4113.5</v>
      </c>
      <c r="P1724" s="22" t="e">
        <f>VLOOKUP(Tabela1[[#This Row],[cdsubacao]],LDO!$B$2:$D$115,3,0)</f>
        <v>#N/A</v>
      </c>
      <c r="Q1724" s="22" t="str">
        <f>CONCATENATE(Tabela1[[#This Row],[cdunidadegestora]]," - ",Tabela1[[#This Row],[nmunidadegestora]])</f>
        <v>230023 - Santa Catarina Turismo S.A.</v>
      </c>
      <c r="R1724" s="22" t="str">
        <f>CONCATENATE(Tabela1[[#This Row],[cdfuncao]]," - ",Tabela1[[#This Row],[nmfuncao]])</f>
        <v>23 - Comércio e Serviços</v>
      </c>
      <c r="S1724" s="23" t="e">
        <f>VLOOKUP(Tabela1[[#This Row],[cdsubacao]],LDO!$B$2:$E$115,4,0)</f>
        <v>#N/A</v>
      </c>
      <c r="T1724" s="23" t="str">
        <f>CONCATENATE(Tabela1[[#This Row],[cdprograma]]," - ",Tabela1[[#This Row],[nmprograma]])</f>
        <v>640 - Desenvolvimento do Turismo Catarinense</v>
      </c>
    </row>
    <row r="1725" spans="1:20" x14ac:dyDescent="0.25">
      <c r="A1725">
        <v>480091</v>
      </c>
      <c r="B1725" t="s">
        <v>157</v>
      </c>
      <c r="C1725">
        <v>10</v>
      </c>
      <c r="D1725" t="s">
        <v>158</v>
      </c>
      <c r="E1725">
        <v>410</v>
      </c>
      <c r="F1725" t="s">
        <v>629</v>
      </c>
      <c r="G1725">
        <v>11227</v>
      </c>
      <c r="H1725" t="s">
        <v>747</v>
      </c>
      <c r="I1725">
        <v>44</v>
      </c>
      <c r="J1725" t="s">
        <v>219</v>
      </c>
      <c r="K1725" s="21">
        <v>80000</v>
      </c>
      <c r="L1725" s="21">
        <v>261781</v>
      </c>
      <c r="M1725" s="21">
        <v>754.6</v>
      </c>
      <c r="N1725" s="21">
        <v>754.6</v>
      </c>
      <c r="O1725" s="21">
        <v>754.6</v>
      </c>
      <c r="P1725" s="22" t="e">
        <f>VLOOKUP(Tabela1[[#This Row],[cdsubacao]],LDO!$B$2:$D$115,3,0)</f>
        <v>#N/A</v>
      </c>
      <c r="Q1725" s="22" t="str">
        <f>CONCATENATE(Tabela1[[#This Row],[cdunidadegestora]]," - ",Tabela1[[#This Row],[nmunidadegestora]])</f>
        <v>480091 - Fundo Estadual de Saúde</v>
      </c>
      <c r="R1725" s="22" t="str">
        <f>CONCATENATE(Tabela1[[#This Row],[cdfuncao]]," - ",Tabela1[[#This Row],[nmfuncao]])</f>
        <v>10 - Saúde</v>
      </c>
      <c r="S1725" s="23" t="e">
        <f>VLOOKUP(Tabela1[[#This Row],[cdsubacao]],LDO!$B$2:$E$115,4,0)</f>
        <v>#N/A</v>
      </c>
      <c r="T1725" s="23" t="str">
        <f>CONCATENATE(Tabela1[[#This Row],[cdprograma]]," - ",Tabela1[[#This Row],[nmprograma]])</f>
        <v>410 - Vigilância em Saúde</v>
      </c>
    </row>
    <row r="1726" spans="1:20" x14ac:dyDescent="0.25">
      <c r="A1726">
        <v>530025</v>
      </c>
      <c r="B1726" t="s">
        <v>238</v>
      </c>
      <c r="C1726">
        <v>26</v>
      </c>
      <c r="D1726" t="s">
        <v>179</v>
      </c>
      <c r="E1726">
        <v>110</v>
      </c>
      <c r="F1726" t="s">
        <v>228</v>
      </c>
      <c r="G1726">
        <v>12452</v>
      </c>
      <c r="H1726" t="s">
        <v>554</v>
      </c>
      <c r="I1726">
        <v>44</v>
      </c>
      <c r="J1726" t="s">
        <v>219</v>
      </c>
      <c r="K1726" s="21">
        <v>500000</v>
      </c>
      <c r="L1726" s="21">
        <v>0</v>
      </c>
      <c r="M1726" s="21">
        <v>0</v>
      </c>
      <c r="N1726" s="21">
        <v>0</v>
      </c>
      <c r="O1726" s="21">
        <v>0</v>
      </c>
      <c r="P1726" s="22" t="e">
        <f>VLOOKUP(Tabela1[[#This Row],[cdsubacao]],LDO!$B$2:$D$115,3,0)</f>
        <v>#N/A</v>
      </c>
      <c r="Q1726" s="22" t="str">
        <f>CONCATENATE(Tabela1[[#This Row],[cdunidadegestora]]," - ",Tabela1[[#This Row],[nmunidadegestora]])</f>
        <v>530025 - Departamento Estadual de Infraestrutura</v>
      </c>
      <c r="R1726" s="22" t="str">
        <f>CONCATENATE(Tabela1[[#This Row],[cdfuncao]]," - ",Tabela1[[#This Row],[nmfuncao]])</f>
        <v>26 - Transporte</v>
      </c>
      <c r="S1726" s="23" t="e">
        <f>VLOOKUP(Tabela1[[#This Row],[cdsubacao]],LDO!$B$2:$E$115,4,0)</f>
        <v>#N/A</v>
      </c>
      <c r="T1726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727" spans="1:20" x14ac:dyDescent="0.25">
      <c r="A1727">
        <v>530001</v>
      </c>
      <c r="B1727" t="s">
        <v>178</v>
      </c>
      <c r="C1727">
        <v>26</v>
      </c>
      <c r="D1727" t="s">
        <v>179</v>
      </c>
      <c r="E1727">
        <v>900</v>
      </c>
      <c r="F1727" t="s">
        <v>176</v>
      </c>
      <c r="G1727">
        <v>8474</v>
      </c>
      <c r="H1727" t="s">
        <v>1125</v>
      </c>
      <c r="I1727">
        <v>44</v>
      </c>
      <c r="J1727" t="s">
        <v>219</v>
      </c>
      <c r="K1727" s="21">
        <v>150000</v>
      </c>
      <c r="L1727" s="21">
        <v>1760000</v>
      </c>
      <c r="M1727" s="21">
        <v>0</v>
      </c>
      <c r="N1727" s="21">
        <v>0</v>
      </c>
      <c r="O1727" s="21">
        <v>0</v>
      </c>
      <c r="P1727" s="22" t="e">
        <f>VLOOKUP(Tabela1[[#This Row],[cdsubacao]],LDO!$B$2:$D$115,3,0)</f>
        <v>#N/A</v>
      </c>
      <c r="Q1727" s="22" t="str">
        <f>CONCATENATE(Tabela1[[#This Row],[cdunidadegestora]]," - ",Tabela1[[#This Row],[nmunidadegestora]])</f>
        <v>530001 - Secretaria de Estado da Infraestrutura e Mobilidade</v>
      </c>
      <c r="R1727" s="22" t="str">
        <f>CONCATENATE(Tabela1[[#This Row],[cdfuncao]]," - ",Tabela1[[#This Row],[nmfuncao]])</f>
        <v>26 - Transporte</v>
      </c>
      <c r="S1727" s="23" t="e">
        <f>VLOOKUP(Tabela1[[#This Row],[cdsubacao]],LDO!$B$2:$E$115,4,0)</f>
        <v>#N/A</v>
      </c>
      <c r="T1727" s="23" t="str">
        <f>CONCATENATE(Tabela1[[#This Row],[cdprograma]]," - ",Tabela1[[#This Row],[nmprograma]])</f>
        <v>900 - Gestão Administrativa - Poder Executivo</v>
      </c>
    </row>
    <row r="1728" spans="1:20" x14ac:dyDescent="0.25">
      <c r="A1728">
        <v>270001</v>
      </c>
      <c r="B1728" t="s">
        <v>418</v>
      </c>
      <c r="C1728">
        <v>19</v>
      </c>
      <c r="D1728" t="s">
        <v>373</v>
      </c>
      <c r="E1728">
        <v>346</v>
      </c>
      <c r="F1728" t="s">
        <v>419</v>
      </c>
      <c r="G1728">
        <v>12987</v>
      </c>
      <c r="H1728" t="s">
        <v>426</v>
      </c>
      <c r="I1728">
        <v>33</v>
      </c>
      <c r="J1728" t="s">
        <v>160</v>
      </c>
      <c r="K1728" s="21">
        <v>448000</v>
      </c>
      <c r="L1728" s="21">
        <v>410000</v>
      </c>
      <c r="M1728" s="21">
        <v>0</v>
      </c>
      <c r="N1728" s="21">
        <v>0</v>
      </c>
      <c r="O1728" s="21">
        <v>0</v>
      </c>
      <c r="P1728" s="22" t="e">
        <f>VLOOKUP(Tabela1[[#This Row],[cdsubacao]],LDO!$B$2:$D$115,3,0)</f>
        <v>#N/A</v>
      </c>
      <c r="Q1728" s="22" t="str">
        <f>CONCATENATE(Tabela1[[#This Row],[cdunidadegestora]]," - ",Tabela1[[#This Row],[nmunidadegestora]])</f>
        <v>270001 - Secretaria de Estado do Desenvolvimento Econômico Sustentável</v>
      </c>
      <c r="R1728" s="22" t="str">
        <f>CONCATENATE(Tabela1[[#This Row],[cdfuncao]]," - ",Tabela1[[#This Row],[nmfuncao]])</f>
        <v>19 - Ciência e Tecnologia</v>
      </c>
      <c r="S1728" s="23" t="e">
        <f>VLOOKUP(Tabela1[[#This Row],[cdsubacao]],LDO!$B$2:$E$115,4,0)</f>
        <v>#N/A</v>
      </c>
      <c r="T1728" s="23" t="str">
        <f>CONCATENATE(Tabela1[[#This Row],[cdprograma]]," - ",Tabela1[[#This Row],[nmprograma]])</f>
        <v>346 - Tecnologia e Inovação para o Desenvolvimento Sustentável</v>
      </c>
    </row>
    <row r="1729" spans="1:20" x14ac:dyDescent="0.25">
      <c r="A1729">
        <v>410007</v>
      </c>
      <c r="B1729" t="s">
        <v>675</v>
      </c>
      <c r="C1729">
        <v>4</v>
      </c>
      <c r="D1729" t="s">
        <v>169</v>
      </c>
      <c r="E1729">
        <v>850</v>
      </c>
      <c r="F1729" t="s">
        <v>163</v>
      </c>
      <c r="G1729">
        <v>1635</v>
      </c>
      <c r="H1729" t="s">
        <v>699</v>
      </c>
      <c r="I1729">
        <v>31</v>
      </c>
      <c r="J1729" t="s">
        <v>165</v>
      </c>
      <c r="K1729" s="21">
        <v>0</v>
      </c>
      <c r="L1729" s="21">
        <v>93203.45</v>
      </c>
      <c r="M1729" s="21">
        <v>93203.45</v>
      </c>
      <c r="N1729" s="21">
        <v>55904.43</v>
      </c>
      <c r="O1729" s="21">
        <v>55904.43</v>
      </c>
      <c r="P1729" s="22" t="e">
        <f>VLOOKUP(Tabela1[[#This Row],[cdsubacao]],LDO!$B$2:$D$115,3,0)</f>
        <v>#N/A</v>
      </c>
      <c r="Q1729" s="22" t="str">
        <f>CONCATENATE(Tabela1[[#This Row],[cdunidadegestora]]," - ",Tabela1[[#This Row],[nmunidadegestora]])</f>
        <v>410007 - Controladoria Geral do Estado</v>
      </c>
      <c r="R1729" s="22" t="str">
        <f>CONCATENATE(Tabela1[[#This Row],[cdfuncao]]," - ",Tabela1[[#This Row],[nmfuncao]])</f>
        <v>4 - Administração</v>
      </c>
      <c r="S1729" s="23" t="e">
        <f>VLOOKUP(Tabela1[[#This Row],[cdsubacao]],LDO!$B$2:$E$115,4,0)</f>
        <v>#N/A</v>
      </c>
      <c r="T172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30" spans="1:20" x14ac:dyDescent="0.25">
      <c r="A1730">
        <v>410056</v>
      </c>
      <c r="B1730" t="s">
        <v>223</v>
      </c>
      <c r="C1730">
        <v>12</v>
      </c>
      <c r="D1730" t="s">
        <v>188</v>
      </c>
      <c r="E1730">
        <v>610</v>
      </c>
      <c r="F1730" t="s">
        <v>189</v>
      </c>
      <c r="G1730">
        <v>13828</v>
      </c>
      <c r="H1730" t="s">
        <v>466</v>
      </c>
      <c r="I1730">
        <v>44</v>
      </c>
      <c r="J1730" t="s">
        <v>219</v>
      </c>
      <c r="K1730" s="21">
        <v>62930</v>
      </c>
      <c r="L1730" s="21">
        <v>0</v>
      </c>
      <c r="M1730" s="21">
        <v>0</v>
      </c>
      <c r="N1730" s="21">
        <v>0</v>
      </c>
      <c r="O1730" s="21">
        <v>0</v>
      </c>
      <c r="P1730" s="22" t="e">
        <f>VLOOKUP(Tabela1[[#This Row],[cdsubacao]],LDO!$B$2:$D$115,3,0)</f>
        <v>#N/A</v>
      </c>
      <c r="Q1730" s="22" t="str">
        <f>CONCATENATE(Tabela1[[#This Row],[cdunidadegestora]]," - ",Tabela1[[#This Row],[nmunidadegestora]])</f>
        <v>410056 - Agência de Desenvolvimento Regional de Criciúma</v>
      </c>
      <c r="R1730" s="22" t="str">
        <f>CONCATENATE(Tabela1[[#This Row],[cdfuncao]]," - ",Tabela1[[#This Row],[nmfuncao]])</f>
        <v>12 - Educação</v>
      </c>
      <c r="S1730" s="23" t="e">
        <f>VLOOKUP(Tabela1[[#This Row],[cdsubacao]],LDO!$B$2:$E$115,4,0)</f>
        <v>#N/A</v>
      </c>
      <c r="T1730" s="23" t="str">
        <f>CONCATENATE(Tabela1[[#This Row],[cdprograma]]," - ",Tabela1[[#This Row],[nmprograma]])</f>
        <v>610 - Educação Básica com Qualidade e Equidade</v>
      </c>
    </row>
    <row r="1731" spans="1:20" x14ac:dyDescent="0.25">
      <c r="A1731">
        <v>470093</v>
      </c>
      <c r="B1731" t="s">
        <v>341</v>
      </c>
      <c r="C1731">
        <v>4</v>
      </c>
      <c r="D1731" t="s">
        <v>169</v>
      </c>
      <c r="E1731">
        <v>900</v>
      </c>
      <c r="F1731" t="s">
        <v>176</v>
      </c>
      <c r="G1731">
        <v>12750</v>
      </c>
      <c r="H1731" t="s">
        <v>602</v>
      </c>
      <c r="I1731">
        <v>44</v>
      </c>
      <c r="J1731" t="s">
        <v>219</v>
      </c>
      <c r="K1731" s="21">
        <v>18253162</v>
      </c>
      <c r="L1731" s="21">
        <v>18153162</v>
      </c>
      <c r="M1731" s="21">
        <v>0</v>
      </c>
      <c r="N1731" s="21">
        <v>0</v>
      </c>
      <c r="O1731" s="21">
        <v>0</v>
      </c>
      <c r="P1731" s="22" t="e">
        <f>VLOOKUP(Tabela1[[#This Row],[cdsubacao]],LDO!$B$2:$D$115,3,0)</f>
        <v>#N/A</v>
      </c>
      <c r="Q1731" s="22" t="str">
        <f>CONCATENATE(Tabela1[[#This Row],[cdunidadegestora]]," - ",Tabela1[[#This Row],[nmunidadegestora]])</f>
        <v>470093 - Fundo Patrimonial</v>
      </c>
      <c r="R1731" s="22" t="str">
        <f>CONCATENATE(Tabela1[[#This Row],[cdfuncao]]," - ",Tabela1[[#This Row],[nmfuncao]])</f>
        <v>4 - Administração</v>
      </c>
      <c r="S1731" s="23" t="e">
        <f>VLOOKUP(Tabela1[[#This Row],[cdsubacao]],LDO!$B$2:$E$115,4,0)</f>
        <v>#N/A</v>
      </c>
      <c r="T1731" s="23" t="str">
        <f>CONCATENATE(Tabela1[[#This Row],[cdprograma]]," - ",Tabela1[[#This Row],[nmprograma]])</f>
        <v>900 - Gestão Administrativa - Poder Executivo</v>
      </c>
    </row>
    <row r="1732" spans="1:20" x14ac:dyDescent="0.25">
      <c r="A1732">
        <v>260098</v>
      </c>
      <c r="B1732" t="s">
        <v>657</v>
      </c>
      <c r="C1732">
        <v>14</v>
      </c>
      <c r="D1732" t="s">
        <v>216</v>
      </c>
      <c r="E1732">
        <v>745</v>
      </c>
      <c r="F1732" t="s">
        <v>226</v>
      </c>
      <c r="G1732">
        <v>14241</v>
      </c>
      <c r="H1732" t="s">
        <v>1385</v>
      </c>
      <c r="I1732">
        <v>33</v>
      </c>
      <c r="J1732" t="s">
        <v>160</v>
      </c>
      <c r="K1732" s="21">
        <v>126000</v>
      </c>
      <c r="L1732" s="21">
        <v>176000</v>
      </c>
      <c r="M1732" s="21">
        <v>0</v>
      </c>
      <c r="N1732" s="21">
        <v>0</v>
      </c>
      <c r="O1732" s="21">
        <v>0</v>
      </c>
      <c r="P1732" s="22" t="e">
        <f>VLOOKUP(Tabela1[[#This Row],[cdsubacao]],LDO!$B$2:$D$115,3,0)</f>
        <v>#N/A</v>
      </c>
      <c r="Q1732" s="22" t="str">
        <f>CONCATENATE(Tabela1[[#This Row],[cdunidadegestora]]," - ",Tabela1[[#This Row],[nmunidadegestora]])</f>
        <v>260098 - Fundo Estadual do Idoso</v>
      </c>
      <c r="R1732" s="22" t="str">
        <f>CONCATENATE(Tabela1[[#This Row],[cdfuncao]]," - ",Tabela1[[#This Row],[nmfuncao]])</f>
        <v>14 - Direitos da Cidadania</v>
      </c>
      <c r="S1732" s="23" t="e">
        <f>VLOOKUP(Tabela1[[#This Row],[cdsubacao]],LDO!$B$2:$E$115,4,0)</f>
        <v>#N/A</v>
      </c>
      <c r="T1732" s="23" t="str">
        <f>CONCATENATE(Tabela1[[#This Row],[cdprograma]]," - ",Tabela1[[#This Row],[nmprograma]])</f>
        <v>745 - 2012, 2013, 2014, 2015, 2016: Cidadania e Direitos Humanos; 2017, 2018, 2019, 2020: Fortalecendo Direitos</v>
      </c>
    </row>
    <row r="1733" spans="1:20" x14ac:dyDescent="0.25">
      <c r="A1733">
        <v>450001</v>
      </c>
      <c r="B1733" t="s">
        <v>318</v>
      </c>
      <c r="C1733">
        <v>12</v>
      </c>
      <c r="D1733" t="s">
        <v>188</v>
      </c>
      <c r="E1733">
        <v>610</v>
      </c>
      <c r="F1733" t="s">
        <v>189</v>
      </c>
      <c r="G1733">
        <v>10673</v>
      </c>
      <c r="H1733" t="s">
        <v>901</v>
      </c>
      <c r="I1733">
        <v>33</v>
      </c>
      <c r="J1733" t="s">
        <v>160</v>
      </c>
      <c r="K1733" s="21">
        <v>350000</v>
      </c>
      <c r="L1733" s="21">
        <v>424190.5</v>
      </c>
      <c r="M1733" s="21">
        <v>0</v>
      </c>
      <c r="N1733" s="21">
        <v>0</v>
      </c>
      <c r="O1733" s="21">
        <v>0</v>
      </c>
      <c r="P1733" s="22" t="e">
        <f>VLOOKUP(Tabela1[[#This Row],[cdsubacao]],LDO!$B$2:$D$115,3,0)</f>
        <v>#N/A</v>
      </c>
      <c r="Q1733" s="22" t="str">
        <f>CONCATENATE(Tabela1[[#This Row],[cdunidadegestora]]," - ",Tabela1[[#This Row],[nmunidadegestora]])</f>
        <v>450001 - Secretaria de Estado da Educação</v>
      </c>
      <c r="R1733" s="22" t="str">
        <f>CONCATENATE(Tabela1[[#This Row],[cdfuncao]]," - ",Tabela1[[#This Row],[nmfuncao]])</f>
        <v>12 - Educação</v>
      </c>
      <c r="S1733" s="23" t="e">
        <f>VLOOKUP(Tabela1[[#This Row],[cdsubacao]],LDO!$B$2:$E$115,4,0)</f>
        <v>#N/A</v>
      </c>
      <c r="T1733" s="23" t="str">
        <f>CONCATENATE(Tabela1[[#This Row],[cdprograma]]," - ",Tabela1[[#This Row],[nmprograma]])</f>
        <v>610 - Educação Básica com Qualidade e Equidade</v>
      </c>
    </row>
    <row r="1734" spans="1:20" x14ac:dyDescent="0.25">
      <c r="A1734">
        <v>410056</v>
      </c>
      <c r="B1734" t="s">
        <v>223</v>
      </c>
      <c r="C1734">
        <v>12</v>
      </c>
      <c r="D1734" t="s">
        <v>188</v>
      </c>
      <c r="E1734">
        <v>610</v>
      </c>
      <c r="F1734" t="s">
        <v>189</v>
      </c>
      <c r="G1734">
        <v>13821</v>
      </c>
      <c r="H1734" t="s">
        <v>1302</v>
      </c>
      <c r="I1734">
        <v>44</v>
      </c>
      <c r="J1734" t="s">
        <v>219</v>
      </c>
      <c r="K1734" s="21">
        <v>45896</v>
      </c>
      <c r="L1734" s="21">
        <v>0</v>
      </c>
      <c r="M1734" s="21">
        <v>0</v>
      </c>
      <c r="N1734" s="21">
        <v>0</v>
      </c>
      <c r="O1734" s="21">
        <v>0</v>
      </c>
      <c r="P1734" s="22" t="e">
        <f>VLOOKUP(Tabela1[[#This Row],[cdsubacao]],LDO!$B$2:$D$115,3,0)</f>
        <v>#N/A</v>
      </c>
      <c r="Q1734" s="22" t="str">
        <f>CONCATENATE(Tabela1[[#This Row],[cdunidadegestora]]," - ",Tabela1[[#This Row],[nmunidadegestora]])</f>
        <v>410056 - Agência de Desenvolvimento Regional de Criciúma</v>
      </c>
      <c r="R1734" s="22" t="str">
        <f>CONCATENATE(Tabela1[[#This Row],[cdfuncao]]," - ",Tabela1[[#This Row],[nmfuncao]])</f>
        <v>12 - Educação</v>
      </c>
      <c r="S1734" s="23" t="e">
        <f>VLOOKUP(Tabela1[[#This Row],[cdsubacao]],LDO!$B$2:$E$115,4,0)</f>
        <v>#N/A</v>
      </c>
      <c r="T1734" s="23" t="str">
        <f>CONCATENATE(Tabela1[[#This Row],[cdprograma]]," - ",Tabela1[[#This Row],[nmprograma]])</f>
        <v>610 - Educação Básica com Qualidade e Equidade</v>
      </c>
    </row>
    <row r="1735" spans="1:20" x14ac:dyDescent="0.25">
      <c r="A1735">
        <v>530001</v>
      </c>
      <c r="B1735" t="s">
        <v>178</v>
      </c>
      <c r="C1735">
        <v>26</v>
      </c>
      <c r="D1735" t="s">
        <v>179</v>
      </c>
      <c r="E1735">
        <v>115</v>
      </c>
      <c r="F1735" t="s">
        <v>275</v>
      </c>
      <c r="G1735">
        <v>14280</v>
      </c>
      <c r="H1735" t="s">
        <v>1386</v>
      </c>
      <c r="I1735">
        <v>33</v>
      </c>
      <c r="J1735" t="s">
        <v>160</v>
      </c>
      <c r="K1735" s="21">
        <v>0</v>
      </c>
      <c r="L1735" s="21">
        <v>60000</v>
      </c>
      <c r="M1735" s="21">
        <v>0</v>
      </c>
      <c r="N1735" s="21">
        <v>0</v>
      </c>
      <c r="O1735" s="21">
        <v>0</v>
      </c>
      <c r="P1735" s="22" t="e">
        <f>VLOOKUP(Tabela1[[#This Row],[cdsubacao]],LDO!$B$2:$D$115,3,0)</f>
        <v>#N/A</v>
      </c>
      <c r="Q1735" s="22" t="str">
        <f>CONCATENATE(Tabela1[[#This Row],[cdunidadegestora]]," - ",Tabela1[[#This Row],[nmunidadegestora]])</f>
        <v>530001 - Secretaria de Estado da Infraestrutura e Mobilidade</v>
      </c>
      <c r="R1735" s="22" t="str">
        <f>CONCATENATE(Tabela1[[#This Row],[cdfuncao]]," - ",Tabela1[[#This Row],[nmfuncao]])</f>
        <v>26 - Transporte</v>
      </c>
      <c r="S1735" s="23" t="e">
        <f>VLOOKUP(Tabela1[[#This Row],[cdsubacao]],LDO!$B$2:$E$115,4,0)</f>
        <v>#N/A</v>
      </c>
      <c r="T1735" s="23" t="str">
        <f>CONCATENATE(Tabela1[[#This Row],[cdprograma]]," - ",Tabela1[[#This Row],[nmprograma]])</f>
        <v>115 - Gestão do Sistema de Transporte Intermunicipal de Pessoas</v>
      </c>
    </row>
    <row r="1736" spans="1:20" x14ac:dyDescent="0.25">
      <c r="A1736">
        <v>530001</v>
      </c>
      <c r="B1736" t="s">
        <v>178</v>
      </c>
      <c r="C1736">
        <v>26</v>
      </c>
      <c r="D1736" t="s">
        <v>179</v>
      </c>
      <c r="E1736">
        <v>140</v>
      </c>
      <c r="F1736" t="s">
        <v>279</v>
      </c>
      <c r="G1736">
        <v>14225</v>
      </c>
      <c r="H1736" t="s">
        <v>1387</v>
      </c>
      <c r="I1736">
        <v>44</v>
      </c>
      <c r="J1736" t="s">
        <v>219</v>
      </c>
      <c r="K1736" s="21">
        <v>1000000</v>
      </c>
      <c r="L1736" s="21">
        <v>1000000</v>
      </c>
      <c r="M1736" s="21">
        <v>0</v>
      </c>
      <c r="N1736" s="21">
        <v>0</v>
      </c>
      <c r="O1736" s="21">
        <v>0</v>
      </c>
      <c r="P1736" s="22" t="e">
        <f>VLOOKUP(Tabela1[[#This Row],[cdsubacao]],LDO!$B$2:$D$115,3,0)</f>
        <v>#N/A</v>
      </c>
      <c r="Q1736" s="22" t="str">
        <f>CONCATENATE(Tabela1[[#This Row],[cdunidadegestora]]," - ",Tabela1[[#This Row],[nmunidadegestora]])</f>
        <v>530001 - Secretaria de Estado da Infraestrutura e Mobilidade</v>
      </c>
      <c r="R1736" s="22" t="str">
        <f>CONCATENATE(Tabela1[[#This Row],[cdfuncao]]," - ",Tabela1[[#This Row],[nmfuncao]])</f>
        <v>26 - Transporte</v>
      </c>
      <c r="S1736" s="23" t="e">
        <f>VLOOKUP(Tabela1[[#This Row],[cdsubacao]],LDO!$B$2:$E$115,4,0)</f>
        <v>#N/A</v>
      </c>
      <c r="T1736" s="23" t="str">
        <f>CONCATENATE(Tabela1[[#This Row],[cdprograma]]," - ",Tabela1[[#This Row],[nmprograma]])</f>
        <v>140 - Reabilitação e Aumento de Capacidade de Rodovias</v>
      </c>
    </row>
    <row r="1737" spans="1:20" x14ac:dyDescent="0.25">
      <c r="A1737">
        <v>410040</v>
      </c>
      <c r="B1737" t="s">
        <v>206</v>
      </c>
      <c r="C1737">
        <v>4</v>
      </c>
      <c r="D1737" t="s">
        <v>169</v>
      </c>
      <c r="E1737">
        <v>850</v>
      </c>
      <c r="F1737" t="s">
        <v>163</v>
      </c>
      <c r="G1737">
        <v>13676</v>
      </c>
      <c r="H1737" t="s">
        <v>1388</v>
      </c>
      <c r="I1737">
        <v>33</v>
      </c>
      <c r="J1737" t="s">
        <v>160</v>
      </c>
      <c r="K1737" s="21">
        <v>17396</v>
      </c>
      <c r="L1737" s="21">
        <v>0</v>
      </c>
      <c r="M1737" s="21">
        <v>0</v>
      </c>
      <c r="N1737" s="21">
        <v>0</v>
      </c>
      <c r="O1737" s="21">
        <v>0</v>
      </c>
      <c r="P1737" s="22" t="e">
        <f>VLOOKUP(Tabela1[[#This Row],[cdsubacao]],LDO!$B$2:$D$115,3,0)</f>
        <v>#N/A</v>
      </c>
      <c r="Q1737" s="22" t="str">
        <f>CONCATENATE(Tabela1[[#This Row],[cdunidadegestora]]," - ",Tabela1[[#This Row],[nmunidadegestora]])</f>
        <v>410040 - Agência de Desenvolvimento Regional de Chapecó</v>
      </c>
      <c r="R1737" s="22" t="str">
        <f>CONCATENATE(Tabela1[[#This Row],[cdfuncao]]," - ",Tabela1[[#This Row],[nmfuncao]])</f>
        <v>4 - Administração</v>
      </c>
      <c r="S1737" s="23" t="e">
        <f>VLOOKUP(Tabela1[[#This Row],[cdsubacao]],LDO!$B$2:$E$115,4,0)</f>
        <v>#N/A</v>
      </c>
      <c r="T173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38" spans="1:20" x14ac:dyDescent="0.25">
      <c r="A1738">
        <v>230021</v>
      </c>
      <c r="B1738" t="s">
        <v>333</v>
      </c>
      <c r="C1738">
        <v>12</v>
      </c>
      <c r="D1738" t="s">
        <v>188</v>
      </c>
      <c r="E1738">
        <v>900</v>
      </c>
      <c r="F1738" t="s">
        <v>176</v>
      </c>
      <c r="G1738">
        <v>4324</v>
      </c>
      <c r="H1738" t="s">
        <v>920</v>
      </c>
      <c r="I1738">
        <v>44</v>
      </c>
      <c r="J1738" t="s">
        <v>219</v>
      </c>
      <c r="K1738" s="21">
        <v>0</v>
      </c>
      <c r="L1738" s="21">
        <v>18221.34</v>
      </c>
      <c r="M1738" s="21">
        <v>18221.34</v>
      </c>
      <c r="N1738" s="21">
        <v>14551.34</v>
      </c>
      <c r="O1738" s="21">
        <v>14551.34</v>
      </c>
      <c r="P1738" s="22" t="e">
        <f>VLOOKUP(Tabela1[[#This Row],[cdsubacao]],LDO!$B$2:$D$115,3,0)</f>
        <v>#N/A</v>
      </c>
      <c r="Q1738" s="22" t="str">
        <f>CONCATENATE(Tabela1[[#This Row],[cdunidadegestora]]," - ",Tabela1[[#This Row],[nmunidadegestora]])</f>
        <v>230021 - Fundação Catarinense de Esporte</v>
      </c>
      <c r="R1738" s="22" t="str">
        <f>CONCATENATE(Tabela1[[#This Row],[cdfuncao]]," - ",Tabela1[[#This Row],[nmfuncao]])</f>
        <v>12 - Educação</v>
      </c>
      <c r="S1738" s="23" t="e">
        <f>VLOOKUP(Tabela1[[#This Row],[cdsubacao]],LDO!$B$2:$E$115,4,0)</f>
        <v>#N/A</v>
      </c>
      <c r="T1738" s="23" t="str">
        <f>CONCATENATE(Tabela1[[#This Row],[cdprograma]]," - ",Tabela1[[#This Row],[nmprograma]])</f>
        <v>900 - Gestão Administrativa - Poder Executivo</v>
      </c>
    </row>
    <row r="1739" spans="1:20" x14ac:dyDescent="0.25">
      <c r="A1739">
        <v>450001</v>
      </c>
      <c r="B1739" t="s">
        <v>318</v>
      </c>
      <c r="C1739">
        <v>12</v>
      </c>
      <c r="D1739" t="s">
        <v>188</v>
      </c>
      <c r="E1739">
        <v>623</v>
      </c>
      <c r="F1739" t="s">
        <v>1085</v>
      </c>
      <c r="G1739">
        <v>9759</v>
      </c>
      <c r="H1739" t="s">
        <v>1389</v>
      </c>
      <c r="I1739">
        <v>33</v>
      </c>
      <c r="J1739" t="s">
        <v>160</v>
      </c>
      <c r="K1739" s="21">
        <v>10500000</v>
      </c>
      <c r="L1739" s="21">
        <v>24500000</v>
      </c>
      <c r="M1739" s="21">
        <v>21069331.100000001</v>
      </c>
      <c r="N1739" s="21">
        <v>21069331.100000001</v>
      </c>
      <c r="O1739" s="21">
        <v>21041731.100000001</v>
      </c>
      <c r="P1739" s="22" t="e">
        <f>VLOOKUP(Tabela1[[#This Row],[cdsubacao]],LDO!$B$2:$D$115,3,0)</f>
        <v>#N/A</v>
      </c>
      <c r="Q1739" s="22" t="str">
        <f>CONCATENATE(Tabela1[[#This Row],[cdunidadegestora]]," - ",Tabela1[[#This Row],[nmunidadegestora]])</f>
        <v>450001 - Secretaria de Estado da Educação</v>
      </c>
      <c r="R1739" s="22" t="str">
        <f>CONCATENATE(Tabela1[[#This Row],[cdfuncao]]," - ",Tabela1[[#This Row],[nmfuncao]])</f>
        <v>12 - Educação</v>
      </c>
      <c r="S1739" s="23" t="e">
        <f>VLOOKUP(Tabela1[[#This Row],[cdsubacao]],LDO!$B$2:$E$115,4,0)</f>
        <v>#N/A</v>
      </c>
      <c r="T1739" s="23" t="str">
        <f>CONCATENATE(Tabela1[[#This Row],[cdprograma]]," - ",Tabela1[[#This Row],[nmprograma]])</f>
        <v>623 - 2016: Autonomia de gestão escolar - SED; 2017, 2018, 2019, 2020: Gestão Democrática da Educação</v>
      </c>
    </row>
    <row r="1740" spans="1:20" x14ac:dyDescent="0.25">
      <c r="A1740">
        <v>410056</v>
      </c>
      <c r="B1740" t="s">
        <v>223</v>
      </c>
      <c r="C1740">
        <v>4</v>
      </c>
      <c r="D1740" t="s">
        <v>169</v>
      </c>
      <c r="E1740">
        <v>850</v>
      </c>
      <c r="F1740" t="s">
        <v>163</v>
      </c>
      <c r="G1740">
        <v>13808</v>
      </c>
      <c r="H1740" t="s">
        <v>1287</v>
      </c>
      <c r="I1740">
        <v>31</v>
      </c>
      <c r="J1740" t="s">
        <v>165</v>
      </c>
      <c r="K1740" s="21">
        <v>3320000</v>
      </c>
      <c r="L1740" s="21">
        <v>556647.78</v>
      </c>
      <c r="M1740" s="21">
        <v>556647.78</v>
      </c>
      <c r="N1740" s="21">
        <v>556647.78</v>
      </c>
      <c r="O1740" s="21">
        <v>556647.78</v>
      </c>
      <c r="P1740" s="22" t="e">
        <f>VLOOKUP(Tabela1[[#This Row],[cdsubacao]],LDO!$B$2:$D$115,3,0)</f>
        <v>#N/A</v>
      </c>
      <c r="Q1740" s="22" t="str">
        <f>CONCATENATE(Tabela1[[#This Row],[cdunidadegestora]]," - ",Tabela1[[#This Row],[nmunidadegestora]])</f>
        <v>410056 - Agência de Desenvolvimento Regional de Criciúma</v>
      </c>
      <c r="R1740" s="22" t="str">
        <f>CONCATENATE(Tabela1[[#This Row],[cdfuncao]]," - ",Tabela1[[#This Row],[nmfuncao]])</f>
        <v>4 - Administração</v>
      </c>
      <c r="S1740" s="23" t="e">
        <f>VLOOKUP(Tabela1[[#This Row],[cdsubacao]],LDO!$B$2:$E$115,4,0)</f>
        <v>#N/A</v>
      </c>
      <c r="T1740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41" spans="1:20" x14ac:dyDescent="0.25">
      <c r="A1741">
        <v>540096</v>
      </c>
      <c r="B1741" t="s">
        <v>235</v>
      </c>
      <c r="C1741">
        <v>14</v>
      </c>
      <c r="D1741" t="s">
        <v>216</v>
      </c>
      <c r="E1741">
        <v>740</v>
      </c>
      <c r="F1741" t="s">
        <v>236</v>
      </c>
      <c r="G1741">
        <v>10929</v>
      </c>
      <c r="H1741" t="s">
        <v>1390</v>
      </c>
      <c r="I1741">
        <v>33</v>
      </c>
      <c r="J1741" t="s">
        <v>160</v>
      </c>
      <c r="K1741" s="21">
        <v>1200000</v>
      </c>
      <c r="L1741" s="21">
        <v>1727636.98</v>
      </c>
      <c r="M1741" s="21">
        <v>1610651.55</v>
      </c>
      <c r="N1741" s="21">
        <v>1610616.55</v>
      </c>
      <c r="O1741" s="21">
        <v>1610616.55</v>
      </c>
      <c r="P1741" s="22" t="e">
        <f>VLOOKUP(Tabela1[[#This Row],[cdsubacao]],LDO!$B$2:$D$115,3,0)</f>
        <v>#N/A</v>
      </c>
      <c r="Q1741" s="22" t="str">
        <f>CONCATENATE(Tabela1[[#This Row],[cdunidadegestora]]," - ",Tabela1[[#This Row],[nmunidadegestora]])</f>
        <v>540096 - Fundo Penitenciário do Estado de Santa Catarina - FUPESC</v>
      </c>
      <c r="R1741" s="22" t="str">
        <f>CONCATENATE(Tabela1[[#This Row],[cdfuncao]]," - ",Tabela1[[#This Row],[nmfuncao]])</f>
        <v>14 - Direitos da Cidadania</v>
      </c>
      <c r="S1741" s="23" t="e">
        <f>VLOOKUP(Tabela1[[#This Row],[cdsubacao]],LDO!$B$2:$E$115,4,0)</f>
        <v>#N/A</v>
      </c>
      <c r="T1741" s="23" t="str">
        <f>CONCATENATE(Tabela1[[#This Row],[cdprograma]]," - ",Tabela1[[#This Row],[nmprograma]])</f>
        <v>740 - Gestão do Sistema Prisional e Socioeducativo</v>
      </c>
    </row>
    <row r="1742" spans="1:20" x14ac:dyDescent="0.25">
      <c r="A1742">
        <v>520030</v>
      </c>
      <c r="B1742" t="s">
        <v>403</v>
      </c>
      <c r="C1742">
        <v>4</v>
      </c>
      <c r="D1742" t="s">
        <v>169</v>
      </c>
      <c r="E1742">
        <v>900</v>
      </c>
      <c r="F1742" t="s">
        <v>176</v>
      </c>
      <c r="G1742">
        <v>10941</v>
      </c>
      <c r="H1742" t="s">
        <v>1132</v>
      </c>
      <c r="I1742">
        <v>33</v>
      </c>
      <c r="J1742" t="s">
        <v>160</v>
      </c>
      <c r="K1742" s="21">
        <v>980000</v>
      </c>
      <c r="L1742" s="21">
        <v>972977.44</v>
      </c>
      <c r="M1742" s="21">
        <v>516165.48</v>
      </c>
      <c r="N1742" s="21">
        <v>459185.9</v>
      </c>
      <c r="O1742" s="21">
        <v>458086.09</v>
      </c>
      <c r="P1742" s="22" t="e">
        <f>VLOOKUP(Tabela1[[#This Row],[cdsubacao]],LDO!$B$2:$D$115,3,0)</f>
        <v>#N/A</v>
      </c>
      <c r="Q1742" s="22" t="str">
        <f>CONCATENATE(Tabela1[[#This Row],[cdunidadegestora]]," - ",Tabela1[[#This Row],[nmunidadegestora]])</f>
        <v>520030 - Fundação Escola de Governo - ENA</v>
      </c>
      <c r="R1742" s="22" t="str">
        <f>CONCATENATE(Tabela1[[#This Row],[cdfuncao]]," - ",Tabela1[[#This Row],[nmfuncao]])</f>
        <v>4 - Administração</v>
      </c>
      <c r="S1742" s="23" t="e">
        <f>VLOOKUP(Tabela1[[#This Row],[cdsubacao]],LDO!$B$2:$E$115,4,0)</f>
        <v>#N/A</v>
      </c>
      <c r="T1742" s="23" t="str">
        <f>CONCATENATE(Tabela1[[#This Row],[cdprograma]]," - ",Tabela1[[#This Row],[nmprograma]])</f>
        <v>900 - Gestão Administrativa - Poder Executivo</v>
      </c>
    </row>
    <row r="1743" spans="1:20" x14ac:dyDescent="0.25">
      <c r="A1743">
        <v>270029</v>
      </c>
      <c r="B1743" t="s">
        <v>755</v>
      </c>
      <c r="C1743">
        <v>17</v>
      </c>
      <c r="D1743" t="s">
        <v>946</v>
      </c>
      <c r="E1743">
        <v>950</v>
      </c>
      <c r="F1743" t="s">
        <v>756</v>
      </c>
      <c r="G1743">
        <v>13044</v>
      </c>
      <c r="H1743" t="s">
        <v>947</v>
      </c>
      <c r="I1743">
        <v>33</v>
      </c>
      <c r="J1743" t="s">
        <v>160</v>
      </c>
      <c r="K1743" s="21">
        <v>530000</v>
      </c>
      <c r="L1743" s="21">
        <v>507000</v>
      </c>
      <c r="M1743" s="21">
        <v>238244.91</v>
      </c>
      <c r="N1743" s="21">
        <v>158637.35</v>
      </c>
      <c r="O1743" s="21">
        <v>158527.35</v>
      </c>
      <c r="P1743" s="22" t="e">
        <f>VLOOKUP(Tabela1[[#This Row],[cdsubacao]],LDO!$B$2:$D$115,3,0)</f>
        <v>#N/A</v>
      </c>
      <c r="Q1743" s="22" t="str">
        <f>CONCATENATE(Tabela1[[#This Row],[cdunidadegestora]]," - ",Tabela1[[#This Row],[nmunidadegestora]])</f>
        <v>270029 - Agência de Regulação de Serviços Públicos de Santa Catarina - Aresc</v>
      </c>
      <c r="R1743" s="22" t="str">
        <f>CONCATENATE(Tabela1[[#This Row],[cdfuncao]]," - ",Tabela1[[#This Row],[nmfuncao]])</f>
        <v>17 - Saneamento</v>
      </c>
      <c r="S1743" s="23" t="e">
        <f>VLOOKUP(Tabela1[[#This Row],[cdsubacao]],LDO!$B$2:$E$115,4,0)</f>
        <v>#N/A</v>
      </c>
      <c r="T1743" s="23" t="str">
        <f>CONCATENATE(Tabela1[[#This Row],[cdprograma]]," - ",Tabela1[[#This Row],[nmprograma]])</f>
        <v>950 - Defesa dos Interesses Sociais</v>
      </c>
    </row>
    <row r="1744" spans="1:20" x14ac:dyDescent="0.25">
      <c r="A1744">
        <v>440023</v>
      </c>
      <c r="B1744" t="s">
        <v>202</v>
      </c>
      <c r="C1744">
        <v>20</v>
      </c>
      <c r="D1744" t="s">
        <v>203</v>
      </c>
      <c r="E1744">
        <v>310</v>
      </c>
      <c r="F1744" t="s">
        <v>204</v>
      </c>
      <c r="G1744">
        <v>12965</v>
      </c>
      <c r="H1744" t="s">
        <v>604</v>
      </c>
      <c r="I1744">
        <v>33</v>
      </c>
      <c r="J1744" t="s">
        <v>160</v>
      </c>
      <c r="K1744" s="21">
        <v>834705</v>
      </c>
      <c r="L1744" s="21">
        <v>416067.09</v>
      </c>
      <c r="M1744" s="21">
        <v>377809.02</v>
      </c>
      <c r="N1744" s="21">
        <v>377808.97</v>
      </c>
      <c r="O1744" s="21">
        <v>361270.37</v>
      </c>
      <c r="P1744" s="22" t="e">
        <f>VLOOKUP(Tabela1[[#This Row],[cdsubacao]],LDO!$B$2:$D$115,3,0)</f>
        <v>#N/A</v>
      </c>
      <c r="Q1744" s="22" t="str">
        <f>CONCATENATE(Tabela1[[#This Row],[cdunidadegestora]]," - ",Tabela1[[#This Row],[nmunidadegestora]])</f>
        <v>440023 - Empresa de Pesquisa Agropecuária e Extensão Rural de Santa Catarina S.A.</v>
      </c>
      <c r="R1744" s="22" t="str">
        <f>CONCATENATE(Tabela1[[#This Row],[cdfuncao]]," - ",Tabela1[[#This Row],[nmfuncao]])</f>
        <v>20 - Agricultura</v>
      </c>
      <c r="S1744" s="23" t="e">
        <f>VLOOKUP(Tabela1[[#This Row],[cdsubacao]],LDO!$B$2:$E$115,4,0)</f>
        <v>#N/A</v>
      </c>
      <c r="T1744" s="23" t="str">
        <f>CONCATENATE(Tabela1[[#This Row],[cdprograma]]," - ",Tabela1[[#This Row],[nmprograma]])</f>
        <v>310 - 2010, 2011, 2012, 2013, 2014, 2015, 2016, 2017, 2018, 2019: Agronegócio Competitivo; 2020: Desenvolvimento Agropecuário e Pesqueiro</v>
      </c>
    </row>
    <row r="1745" spans="1:20" x14ac:dyDescent="0.25">
      <c r="A1745">
        <v>410041</v>
      </c>
      <c r="B1745" t="s">
        <v>471</v>
      </c>
      <c r="C1745">
        <v>12</v>
      </c>
      <c r="D1745" t="s">
        <v>188</v>
      </c>
      <c r="E1745">
        <v>625</v>
      </c>
      <c r="F1745" t="s">
        <v>196</v>
      </c>
      <c r="G1745">
        <v>13715</v>
      </c>
      <c r="H1745" t="s">
        <v>898</v>
      </c>
      <c r="I1745">
        <v>31</v>
      </c>
      <c r="J1745" t="s">
        <v>165</v>
      </c>
      <c r="K1745" s="21">
        <v>3159857</v>
      </c>
      <c r="L1745" s="21">
        <v>1052574.33</v>
      </c>
      <c r="M1745" s="21">
        <v>1052574.33</v>
      </c>
      <c r="N1745" s="21">
        <v>1052574.33</v>
      </c>
      <c r="O1745" s="21">
        <v>1052574.33</v>
      </c>
      <c r="P1745" s="22" t="e">
        <f>VLOOKUP(Tabela1[[#This Row],[cdsubacao]],LDO!$B$2:$D$115,3,0)</f>
        <v>#N/A</v>
      </c>
      <c r="Q1745" s="22" t="str">
        <f>CONCATENATE(Tabela1[[#This Row],[cdunidadegestora]]," - ",Tabela1[[#This Row],[nmunidadegestora]])</f>
        <v>410041 - Agência de Desenvolvimento Regional de Xanxerê</v>
      </c>
      <c r="R1745" s="22" t="str">
        <f>CONCATENATE(Tabela1[[#This Row],[cdfuncao]]," - ",Tabela1[[#This Row],[nmfuncao]])</f>
        <v>12 - Educação</v>
      </c>
      <c r="S1745" s="23" t="e">
        <f>VLOOKUP(Tabela1[[#This Row],[cdsubacao]],LDO!$B$2:$E$115,4,0)</f>
        <v>#N/A</v>
      </c>
      <c r="T1745" s="23" t="str">
        <f>CONCATENATE(Tabela1[[#This Row],[cdprograma]]," - ",Tabela1[[#This Row],[nmprograma]])</f>
        <v>625 - Valorização dos Profissionais da Educação</v>
      </c>
    </row>
    <row r="1746" spans="1:20" x14ac:dyDescent="0.25">
      <c r="A1746">
        <v>410040</v>
      </c>
      <c r="B1746" t="s">
        <v>206</v>
      </c>
      <c r="C1746">
        <v>10</v>
      </c>
      <c r="D1746" t="s">
        <v>158</v>
      </c>
      <c r="E1746">
        <v>410</v>
      </c>
      <c r="F1746" t="s">
        <v>629</v>
      </c>
      <c r="G1746">
        <v>11254</v>
      </c>
      <c r="H1746" t="s">
        <v>963</v>
      </c>
      <c r="I1746">
        <v>33</v>
      </c>
      <c r="J1746" t="s">
        <v>160</v>
      </c>
      <c r="K1746" s="21">
        <v>0</v>
      </c>
      <c r="L1746" s="21">
        <v>5709.75</v>
      </c>
      <c r="M1746" s="21">
        <v>5709.75</v>
      </c>
      <c r="N1746" s="21">
        <v>5709.75</v>
      </c>
      <c r="O1746" s="21">
        <v>5709.75</v>
      </c>
      <c r="P1746" s="22" t="e">
        <f>VLOOKUP(Tabela1[[#This Row],[cdsubacao]],LDO!$B$2:$D$115,3,0)</f>
        <v>#N/A</v>
      </c>
      <c r="Q1746" s="22" t="str">
        <f>CONCATENATE(Tabela1[[#This Row],[cdunidadegestora]]," - ",Tabela1[[#This Row],[nmunidadegestora]])</f>
        <v>410040 - Agência de Desenvolvimento Regional de Chapecó</v>
      </c>
      <c r="R1746" s="22" t="str">
        <f>CONCATENATE(Tabela1[[#This Row],[cdfuncao]]," - ",Tabela1[[#This Row],[nmfuncao]])</f>
        <v>10 - Saúde</v>
      </c>
      <c r="S1746" s="23" t="e">
        <f>VLOOKUP(Tabela1[[#This Row],[cdsubacao]],LDO!$B$2:$E$115,4,0)</f>
        <v>#N/A</v>
      </c>
      <c r="T1746" s="23" t="str">
        <f>CONCATENATE(Tabela1[[#This Row],[cdprograma]]," - ",Tabela1[[#This Row],[nmprograma]])</f>
        <v>410 - Vigilância em Saúde</v>
      </c>
    </row>
    <row r="1747" spans="1:20" x14ac:dyDescent="0.25">
      <c r="A1747">
        <v>410007</v>
      </c>
      <c r="B1747" t="s">
        <v>675</v>
      </c>
      <c r="C1747">
        <v>4</v>
      </c>
      <c r="D1747" t="s">
        <v>169</v>
      </c>
      <c r="E1747">
        <v>830</v>
      </c>
      <c r="F1747" t="s">
        <v>575</v>
      </c>
      <c r="G1747">
        <v>14932</v>
      </c>
      <c r="H1747" t="s">
        <v>648</v>
      </c>
      <c r="I1747">
        <v>33</v>
      </c>
      <c r="J1747" t="s">
        <v>160</v>
      </c>
      <c r="K1747" s="21">
        <v>0</v>
      </c>
      <c r="L1747" s="21">
        <v>887975.03</v>
      </c>
      <c r="M1747" s="21">
        <v>454088.58</v>
      </c>
      <c r="N1747" s="21">
        <v>403382.61</v>
      </c>
      <c r="O1747" s="21">
        <v>403382.61</v>
      </c>
      <c r="P1747" s="22" t="e">
        <f>VLOOKUP(Tabela1[[#This Row],[cdsubacao]],LDO!$B$2:$D$115,3,0)</f>
        <v>#N/A</v>
      </c>
      <c r="Q1747" s="22" t="str">
        <f>CONCATENATE(Tabela1[[#This Row],[cdunidadegestora]]," - ",Tabela1[[#This Row],[nmunidadegestora]])</f>
        <v>410007 - Controladoria Geral do Estado</v>
      </c>
      <c r="R1747" s="22" t="str">
        <f>CONCATENATE(Tabela1[[#This Row],[cdfuncao]]," - ",Tabela1[[#This Row],[nmfuncao]])</f>
        <v>4 - Administração</v>
      </c>
      <c r="S1747" s="23" t="e">
        <f>VLOOKUP(Tabela1[[#This Row],[cdsubacao]],LDO!$B$2:$E$115,4,0)</f>
        <v>#N/A</v>
      </c>
      <c r="T1747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748" spans="1:20" x14ac:dyDescent="0.25">
      <c r="A1748">
        <v>410037</v>
      </c>
      <c r="B1748" t="s">
        <v>195</v>
      </c>
      <c r="C1748">
        <v>4</v>
      </c>
      <c r="D1748" t="s">
        <v>169</v>
      </c>
      <c r="E1748">
        <v>900</v>
      </c>
      <c r="F1748" t="s">
        <v>176</v>
      </c>
      <c r="G1748">
        <v>13610</v>
      </c>
      <c r="H1748" t="s">
        <v>1391</v>
      </c>
      <c r="I1748">
        <v>33</v>
      </c>
      <c r="J1748" t="s">
        <v>160</v>
      </c>
      <c r="K1748" s="21">
        <v>469200</v>
      </c>
      <c r="L1748" s="21">
        <v>299540.2</v>
      </c>
      <c r="M1748" s="21">
        <v>299540.2</v>
      </c>
      <c r="N1748" s="21">
        <v>299540.2</v>
      </c>
      <c r="O1748" s="21">
        <v>299540.2</v>
      </c>
      <c r="P1748" s="22" t="e">
        <f>VLOOKUP(Tabela1[[#This Row],[cdsubacao]],LDO!$B$2:$D$115,3,0)</f>
        <v>#N/A</v>
      </c>
      <c r="Q1748" s="22" t="str">
        <f>CONCATENATE(Tabela1[[#This Row],[cdunidadegestora]]," - ",Tabela1[[#This Row],[nmunidadegestora]])</f>
        <v>410037 - Agência de Desenvolvimento Regional de São Miguel do Oeste</v>
      </c>
      <c r="R1748" s="22" t="str">
        <f>CONCATENATE(Tabela1[[#This Row],[cdfuncao]]," - ",Tabela1[[#This Row],[nmfuncao]])</f>
        <v>4 - Administração</v>
      </c>
      <c r="S1748" s="23" t="e">
        <f>VLOOKUP(Tabela1[[#This Row],[cdsubacao]],LDO!$B$2:$E$115,4,0)</f>
        <v>#N/A</v>
      </c>
      <c r="T1748" s="23" t="str">
        <f>CONCATENATE(Tabela1[[#This Row],[cdprograma]]," - ",Tabela1[[#This Row],[nmprograma]])</f>
        <v>900 - Gestão Administrativa - Poder Executivo</v>
      </c>
    </row>
    <row r="1749" spans="1:20" x14ac:dyDescent="0.25">
      <c r="A1749">
        <v>270025</v>
      </c>
      <c r="B1749" t="s">
        <v>430</v>
      </c>
      <c r="C1749">
        <v>4</v>
      </c>
      <c r="D1749" t="s">
        <v>169</v>
      </c>
      <c r="E1749">
        <v>850</v>
      </c>
      <c r="F1749" t="s">
        <v>163</v>
      </c>
      <c r="G1749">
        <v>3133</v>
      </c>
      <c r="H1749" t="s">
        <v>1146</v>
      </c>
      <c r="I1749">
        <v>33</v>
      </c>
      <c r="J1749" t="s">
        <v>160</v>
      </c>
      <c r="K1749" s="21">
        <v>255000</v>
      </c>
      <c r="L1749" s="21">
        <v>379663.96</v>
      </c>
      <c r="M1749" s="21">
        <v>362625.89</v>
      </c>
      <c r="N1749" s="21">
        <v>362625.89</v>
      </c>
      <c r="O1749" s="21">
        <v>362625.89</v>
      </c>
      <c r="P1749" s="22" t="e">
        <f>VLOOKUP(Tabela1[[#This Row],[cdsubacao]],LDO!$B$2:$D$115,3,0)</f>
        <v>#N/A</v>
      </c>
      <c r="Q1749" s="22" t="str">
        <f>CONCATENATE(Tabela1[[#This Row],[cdunidadegestora]]," - ",Tabela1[[#This Row],[nmunidadegestora]])</f>
        <v>270025 - Instituto de Metrologia de Santa Catarina</v>
      </c>
      <c r="R1749" s="22" t="str">
        <f>CONCATENATE(Tabela1[[#This Row],[cdfuncao]]," - ",Tabela1[[#This Row],[nmfuncao]])</f>
        <v>4 - Administração</v>
      </c>
      <c r="S1749" s="23" t="e">
        <f>VLOOKUP(Tabela1[[#This Row],[cdsubacao]],LDO!$B$2:$E$115,4,0)</f>
        <v>#N/A</v>
      </c>
      <c r="T1749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50" spans="1:20" x14ac:dyDescent="0.25">
      <c r="A1750">
        <v>160084</v>
      </c>
      <c r="B1750" t="s">
        <v>370</v>
      </c>
      <c r="C1750">
        <v>6</v>
      </c>
      <c r="D1750" t="s">
        <v>182</v>
      </c>
      <c r="E1750">
        <v>707</v>
      </c>
      <c r="F1750" t="s">
        <v>336</v>
      </c>
      <c r="G1750">
        <v>11846</v>
      </c>
      <c r="H1750" t="s">
        <v>392</v>
      </c>
      <c r="I1750">
        <v>33</v>
      </c>
      <c r="J1750" t="s">
        <v>160</v>
      </c>
      <c r="K1750" s="21">
        <v>2700000</v>
      </c>
      <c r="L1750" s="21">
        <v>2169651.36</v>
      </c>
      <c r="M1750" s="21">
        <v>960843</v>
      </c>
      <c r="N1750" s="21">
        <v>701257.98</v>
      </c>
      <c r="O1750" s="21">
        <v>701257.98</v>
      </c>
      <c r="P1750" s="22" t="e">
        <f>VLOOKUP(Tabela1[[#This Row],[cdsubacao]],LDO!$B$2:$D$115,3,0)</f>
        <v>#N/A</v>
      </c>
      <c r="Q1750" s="22" t="str">
        <f>CONCATENATE(Tabela1[[#This Row],[cdunidadegestora]]," - ",Tabela1[[#This Row],[nmunidadegestora]])</f>
        <v>160084 - Fundo de Melhoria da Polícia Civil</v>
      </c>
      <c r="R1750" s="22" t="str">
        <f>CONCATENATE(Tabela1[[#This Row],[cdfuncao]]," - ",Tabela1[[#This Row],[nmfuncao]])</f>
        <v>6 - Segurança Pública</v>
      </c>
      <c r="S1750" s="23" t="e">
        <f>VLOOKUP(Tabela1[[#This Row],[cdsubacao]],LDO!$B$2:$E$115,4,0)</f>
        <v>#N/A</v>
      </c>
      <c r="T1750" s="23" t="str">
        <f>CONCATENATE(Tabela1[[#This Row],[cdprograma]]," - ",Tabela1[[#This Row],[nmprograma]])</f>
        <v>707 - Suporte Institucional Integrado</v>
      </c>
    </row>
    <row r="1751" spans="1:20" x14ac:dyDescent="0.25">
      <c r="A1751">
        <v>450001</v>
      </c>
      <c r="B1751" t="s">
        <v>318</v>
      </c>
      <c r="C1751">
        <v>12</v>
      </c>
      <c r="D1751" t="s">
        <v>188</v>
      </c>
      <c r="E1751">
        <v>900</v>
      </c>
      <c r="F1751" t="s">
        <v>176</v>
      </c>
      <c r="G1751">
        <v>4840</v>
      </c>
      <c r="H1751" t="s">
        <v>517</v>
      </c>
      <c r="I1751">
        <v>44</v>
      </c>
      <c r="J1751" t="s">
        <v>219</v>
      </c>
      <c r="K1751" s="21">
        <v>3000000</v>
      </c>
      <c r="L1751" s="21">
        <v>15567340.859999999</v>
      </c>
      <c r="M1751" s="21">
        <v>7983088.2999999998</v>
      </c>
      <c r="N1751" s="21">
        <v>197272.35</v>
      </c>
      <c r="O1751" s="21">
        <v>197272.35</v>
      </c>
      <c r="P1751" s="22" t="e">
        <f>VLOOKUP(Tabela1[[#This Row],[cdsubacao]],LDO!$B$2:$D$115,3,0)</f>
        <v>#N/A</v>
      </c>
      <c r="Q1751" s="22" t="str">
        <f>CONCATENATE(Tabela1[[#This Row],[cdunidadegestora]]," - ",Tabela1[[#This Row],[nmunidadegestora]])</f>
        <v>450001 - Secretaria de Estado da Educação</v>
      </c>
      <c r="R1751" s="22" t="str">
        <f>CONCATENATE(Tabela1[[#This Row],[cdfuncao]]," - ",Tabela1[[#This Row],[nmfuncao]])</f>
        <v>12 - Educação</v>
      </c>
      <c r="S1751" s="23" t="e">
        <f>VLOOKUP(Tabela1[[#This Row],[cdsubacao]],LDO!$B$2:$E$115,4,0)</f>
        <v>#N/A</v>
      </c>
      <c r="T1751" s="23" t="str">
        <f>CONCATENATE(Tabela1[[#This Row],[cdprograma]]," - ",Tabela1[[#This Row],[nmprograma]])</f>
        <v>900 - Gestão Administrativa - Poder Executivo</v>
      </c>
    </row>
    <row r="1752" spans="1:20" x14ac:dyDescent="0.25">
      <c r="A1752">
        <v>410043</v>
      </c>
      <c r="B1752" t="s">
        <v>185</v>
      </c>
      <c r="C1752">
        <v>4</v>
      </c>
      <c r="D1752" t="s">
        <v>169</v>
      </c>
      <c r="E1752">
        <v>900</v>
      </c>
      <c r="F1752" t="s">
        <v>176</v>
      </c>
      <c r="G1752">
        <v>13733</v>
      </c>
      <c r="H1752" t="s">
        <v>451</v>
      </c>
      <c r="I1752">
        <v>44</v>
      </c>
      <c r="J1752" t="s">
        <v>219</v>
      </c>
      <c r="K1752" s="21">
        <v>60000</v>
      </c>
      <c r="L1752" s="21">
        <v>0</v>
      </c>
      <c r="M1752" s="21">
        <v>0</v>
      </c>
      <c r="N1752" s="21">
        <v>0</v>
      </c>
      <c r="O1752" s="21">
        <v>0</v>
      </c>
      <c r="P1752" s="22" t="e">
        <f>VLOOKUP(Tabela1[[#This Row],[cdsubacao]],LDO!$B$2:$D$115,3,0)</f>
        <v>#N/A</v>
      </c>
      <c r="Q1752" s="22" t="str">
        <f>CONCATENATE(Tabela1[[#This Row],[cdunidadegestora]]," - ",Tabela1[[#This Row],[nmunidadegestora]])</f>
        <v>410043 - Agência de Desenvolvimento Regional de Joaçaba</v>
      </c>
      <c r="R1752" s="22" t="str">
        <f>CONCATENATE(Tabela1[[#This Row],[cdfuncao]]," - ",Tabela1[[#This Row],[nmfuncao]])</f>
        <v>4 - Administração</v>
      </c>
      <c r="S1752" s="23" t="e">
        <f>VLOOKUP(Tabela1[[#This Row],[cdsubacao]],LDO!$B$2:$E$115,4,0)</f>
        <v>#N/A</v>
      </c>
      <c r="T1752" s="23" t="str">
        <f>CONCATENATE(Tabela1[[#This Row],[cdprograma]]," - ",Tabela1[[#This Row],[nmprograma]])</f>
        <v>900 - Gestão Administrativa - Poder Executivo</v>
      </c>
    </row>
    <row r="1753" spans="1:20" x14ac:dyDescent="0.25">
      <c r="A1753">
        <v>440001</v>
      </c>
      <c r="B1753" t="s">
        <v>481</v>
      </c>
      <c r="C1753">
        <v>20</v>
      </c>
      <c r="D1753" t="s">
        <v>203</v>
      </c>
      <c r="E1753">
        <v>300</v>
      </c>
      <c r="F1753" t="s">
        <v>247</v>
      </c>
      <c r="G1753">
        <v>1373</v>
      </c>
      <c r="H1753" t="s">
        <v>1392</v>
      </c>
      <c r="I1753">
        <v>33</v>
      </c>
      <c r="J1753" t="s">
        <v>160</v>
      </c>
      <c r="K1753" s="21">
        <v>180000</v>
      </c>
      <c r="L1753" s="21">
        <v>112754.88</v>
      </c>
      <c r="M1753" s="21">
        <v>112754.88</v>
      </c>
      <c r="N1753" s="21">
        <v>112754.88</v>
      </c>
      <c r="O1753" s="21">
        <v>112754.88</v>
      </c>
      <c r="P1753" s="22" t="e">
        <f>VLOOKUP(Tabela1[[#This Row],[cdsubacao]],LDO!$B$2:$D$115,3,0)</f>
        <v>#N/A</v>
      </c>
      <c r="Q1753" s="22" t="str">
        <f>CONCATENATE(Tabela1[[#This Row],[cdunidadegestora]]," - ",Tabela1[[#This Row],[nmunidadegestora]])</f>
        <v>440001 - Secretaria de Estado da Agricultura, Pesca e Desenvolvimento Rural</v>
      </c>
      <c r="R1753" s="22" t="str">
        <f>CONCATENATE(Tabela1[[#This Row],[cdfuncao]]," - ",Tabela1[[#This Row],[nmfuncao]])</f>
        <v>20 - Agricultura</v>
      </c>
      <c r="S1753" s="23" t="e">
        <f>VLOOKUP(Tabela1[[#This Row],[cdsubacao]],LDO!$B$2:$E$115,4,0)</f>
        <v>#N/A</v>
      </c>
      <c r="T1753" s="23" t="str">
        <f>CONCATENATE(Tabela1[[#This Row],[cdprograma]]," - ",Tabela1[[#This Row],[nmprograma]])</f>
        <v>300 - Qualidade de Vida no Campo e na Cidade</v>
      </c>
    </row>
    <row r="1754" spans="1:20" x14ac:dyDescent="0.25">
      <c r="A1754">
        <v>530023</v>
      </c>
      <c r="B1754" t="s">
        <v>198</v>
      </c>
      <c r="C1754">
        <v>26</v>
      </c>
      <c r="D1754" t="s">
        <v>179</v>
      </c>
      <c r="E1754">
        <v>850</v>
      </c>
      <c r="F1754" t="s">
        <v>163</v>
      </c>
      <c r="G1754">
        <v>3391</v>
      </c>
      <c r="H1754" t="s">
        <v>706</v>
      </c>
      <c r="I1754">
        <v>33</v>
      </c>
      <c r="J1754" t="s">
        <v>160</v>
      </c>
      <c r="K1754" s="21">
        <v>390000</v>
      </c>
      <c r="L1754" s="21">
        <v>560686.69999999995</v>
      </c>
      <c r="M1754" s="21">
        <v>560686.69999999995</v>
      </c>
      <c r="N1754" s="21">
        <v>560686.69999999995</v>
      </c>
      <c r="O1754" s="21">
        <v>560686.69999999995</v>
      </c>
      <c r="P1754" s="22" t="e">
        <f>VLOOKUP(Tabela1[[#This Row],[cdsubacao]],LDO!$B$2:$D$115,3,0)</f>
        <v>#N/A</v>
      </c>
      <c r="Q1754" s="22" t="str">
        <f>CONCATENATE(Tabela1[[#This Row],[cdunidadegestora]]," - ",Tabela1[[#This Row],[nmunidadegestora]])</f>
        <v>530023 - Departamento de Transportes e Terminais</v>
      </c>
      <c r="R1754" s="22" t="str">
        <f>CONCATENATE(Tabela1[[#This Row],[cdfuncao]]," - ",Tabela1[[#This Row],[nmfuncao]])</f>
        <v>26 - Transporte</v>
      </c>
      <c r="S1754" s="23" t="e">
        <f>VLOOKUP(Tabela1[[#This Row],[cdsubacao]],LDO!$B$2:$E$115,4,0)</f>
        <v>#N/A</v>
      </c>
      <c r="T1754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55" spans="1:20" x14ac:dyDescent="0.25">
      <c r="A1755">
        <v>270024</v>
      </c>
      <c r="B1755" t="s">
        <v>372</v>
      </c>
      <c r="C1755">
        <v>19</v>
      </c>
      <c r="D1755" t="s">
        <v>373</v>
      </c>
      <c r="E1755">
        <v>230</v>
      </c>
      <c r="F1755" t="s">
        <v>568</v>
      </c>
      <c r="G1755">
        <v>78</v>
      </c>
      <c r="H1755" t="s">
        <v>1123</v>
      </c>
      <c r="I1755">
        <v>44</v>
      </c>
      <c r="J1755" t="s">
        <v>219</v>
      </c>
      <c r="K1755" s="21">
        <v>3317100</v>
      </c>
      <c r="L1755" s="21">
        <v>31400</v>
      </c>
      <c r="M1755" s="21">
        <v>0</v>
      </c>
      <c r="N1755" s="21">
        <v>0</v>
      </c>
      <c r="O1755" s="21">
        <v>0</v>
      </c>
      <c r="P1755" s="22" t="e">
        <f>VLOOKUP(Tabela1[[#This Row],[cdsubacao]],LDO!$B$2:$D$115,3,0)</f>
        <v>#N/A</v>
      </c>
      <c r="Q1755" s="22" t="str">
        <f>CONCATENATE(Tabela1[[#This Row],[cdunidadegestora]]," - ",Tabela1[[#This Row],[nmunidadegestora]])</f>
        <v>270024 - Fundação de Amparo à Pesquisa e Inovação do Estado de Santa Catarina</v>
      </c>
      <c r="R1755" s="22" t="str">
        <f>CONCATENATE(Tabela1[[#This Row],[cdfuncao]]," - ",Tabela1[[#This Row],[nmfuncao]])</f>
        <v>19 - Ciência e Tecnologia</v>
      </c>
      <c r="S1755" s="23" t="e">
        <f>VLOOKUP(Tabela1[[#This Row],[cdsubacao]],LDO!$B$2:$E$115,4,0)</f>
        <v>#N/A</v>
      </c>
      <c r="T1755" s="23" t="str">
        <f>CONCATENATE(Tabela1[[#This Row],[cdprograma]]," - ",Tabela1[[#This Row],[nmprograma]])</f>
        <v>230 - CTI - Fomento à Ciência, Tecnologia e Inovação</v>
      </c>
    </row>
    <row r="1756" spans="1:20" x14ac:dyDescent="0.25">
      <c r="A1756">
        <v>410047</v>
      </c>
      <c r="B1756" t="s">
        <v>269</v>
      </c>
      <c r="C1756">
        <v>4</v>
      </c>
      <c r="D1756" t="s">
        <v>169</v>
      </c>
      <c r="E1756">
        <v>900</v>
      </c>
      <c r="F1756" t="s">
        <v>176</v>
      </c>
      <c r="G1756">
        <v>13827</v>
      </c>
      <c r="H1756" t="s">
        <v>1393</v>
      </c>
      <c r="I1756">
        <v>33</v>
      </c>
      <c r="J1756" t="s">
        <v>160</v>
      </c>
      <c r="K1756" s="21">
        <v>32982</v>
      </c>
      <c r="L1756" s="21">
        <v>0</v>
      </c>
      <c r="M1756" s="21">
        <v>0</v>
      </c>
      <c r="N1756" s="21">
        <v>0</v>
      </c>
      <c r="O1756" s="21">
        <v>0</v>
      </c>
      <c r="P1756" s="22" t="e">
        <f>VLOOKUP(Tabela1[[#This Row],[cdsubacao]],LDO!$B$2:$D$115,3,0)</f>
        <v>#N/A</v>
      </c>
      <c r="Q1756" s="22" t="str">
        <f>CONCATENATE(Tabela1[[#This Row],[cdunidadegestora]]," - ",Tabela1[[#This Row],[nmunidadegestora]])</f>
        <v>410047 - Agência de Desenvolvimento Regional de Curitibanos</v>
      </c>
      <c r="R1756" s="22" t="str">
        <f>CONCATENATE(Tabela1[[#This Row],[cdfuncao]]," - ",Tabela1[[#This Row],[nmfuncao]])</f>
        <v>4 - Administração</v>
      </c>
      <c r="S1756" s="23" t="e">
        <f>VLOOKUP(Tabela1[[#This Row],[cdsubacao]],LDO!$B$2:$E$115,4,0)</f>
        <v>#N/A</v>
      </c>
      <c r="T1756" s="23" t="str">
        <f>CONCATENATE(Tabela1[[#This Row],[cdprograma]]," - ",Tabela1[[#This Row],[nmprograma]])</f>
        <v>900 - Gestão Administrativa - Poder Executivo</v>
      </c>
    </row>
    <row r="1757" spans="1:20" x14ac:dyDescent="0.25">
      <c r="A1757">
        <v>550091</v>
      </c>
      <c r="B1757" t="s">
        <v>513</v>
      </c>
      <c r="C1757">
        <v>6</v>
      </c>
      <c r="D1757" t="s">
        <v>182</v>
      </c>
      <c r="E1757">
        <v>730</v>
      </c>
      <c r="F1757" t="s">
        <v>315</v>
      </c>
      <c r="G1757">
        <v>11883</v>
      </c>
      <c r="H1757" t="s">
        <v>1145</v>
      </c>
      <c r="I1757">
        <v>33</v>
      </c>
      <c r="J1757" t="s">
        <v>160</v>
      </c>
      <c r="K1757" s="21">
        <v>417744</v>
      </c>
      <c r="L1757" s="21">
        <v>16839.150000000001</v>
      </c>
      <c r="M1757" s="21">
        <v>3050.13</v>
      </c>
      <c r="N1757" s="21">
        <v>3050.13</v>
      </c>
      <c r="O1757" s="21">
        <v>3050.13</v>
      </c>
      <c r="P1757" s="22" t="e">
        <f>VLOOKUP(Tabela1[[#This Row],[cdsubacao]],LDO!$B$2:$D$115,3,0)</f>
        <v>#N/A</v>
      </c>
      <c r="Q1757" s="22" t="str">
        <f>CONCATENATE(Tabela1[[#This Row],[cdunidadegestora]]," - ",Tabela1[[#This Row],[nmunidadegestora]])</f>
        <v>550091 - Fundo Estadual de Defesa Civil</v>
      </c>
      <c r="R1757" s="22" t="str">
        <f>CONCATENATE(Tabela1[[#This Row],[cdfuncao]]," - ",Tabela1[[#This Row],[nmfuncao]])</f>
        <v>6 - Segurança Pública</v>
      </c>
      <c r="S1757" s="23" t="e">
        <f>VLOOKUP(Tabela1[[#This Row],[cdsubacao]],LDO!$B$2:$E$115,4,0)</f>
        <v>#N/A</v>
      </c>
      <c r="T1757" s="23" t="str">
        <f>CONCATENATE(Tabela1[[#This Row],[cdprograma]]," - ",Tabela1[[#This Row],[nmprograma]])</f>
        <v>730 - Gestão de Riscos</v>
      </c>
    </row>
    <row r="1758" spans="1:20" x14ac:dyDescent="0.25">
      <c r="A1758">
        <v>410059</v>
      </c>
      <c r="B1758" t="s">
        <v>408</v>
      </c>
      <c r="C1758">
        <v>12</v>
      </c>
      <c r="D1758" t="s">
        <v>188</v>
      </c>
      <c r="E1758">
        <v>625</v>
      </c>
      <c r="F1758" t="s">
        <v>196</v>
      </c>
      <c r="G1758">
        <v>13970</v>
      </c>
      <c r="H1758" t="s">
        <v>409</v>
      </c>
      <c r="I1758">
        <v>31</v>
      </c>
      <c r="J1758" t="s">
        <v>165</v>
      </c>
      <c r="K1758" s="21">
        <v>4837319</v>
      </c>
      <c r="L1758" s="21">
        <v>1192923.82</v>
      </c>
      <c r="M1758" s="21">
        <v>1192923.82</v>
      </c>
      <c r="N1758" s="21">
        <v>1192923.82</v>
      </c>
      <c r="O1758" s="21">
        <v>1192923.82</v>
      </c>
      <c r="P1758" s="22" t="e">
        <f>VLOOKUP(Tabela1[[#This Row],[cdsubacao]],LDO!$B$2:$D$115,3,0)</f>
        <v>#N/A</v>
      </c>
      <c r="Q1758" s="22" t="str">
        <f>CONCATENATE(Tabela1[[#This Row],[cdunidadegestora]]," - ",Tabela1[[#This Row],[nmunidadegestora]])</f>
        <v>410059 - Agência de Desenvolvimento Regional de Jaraguá do Sul</v>
      </c>
      <c r="R1758" s="22" t="str">
        <f>CONCATENATE(Tabela1[[#This Row],[cdfuncao]]," - ",Tabela1[[#This Row],[nmfuncao]])</f>
        <v>12 - Educação</v>
      </c>
      <c r="S1758" s="23" t="e">
        <f>VLOOKUP(Tabela1[[#This Row],[cdsubacao]],LDO!$B$2:$E$115,4,0)</f>
        <v>#N/A</v>
      </c>
      <c r="T1758" s="23" t="str">
        <f>CONCATENATE(Tabela1[[#This Row],[cdprograma]]," - ",Tabela1[[#This Row],[nmprograma]])</f>
        <v>625 - Valorização dos Profissionais da Educação</v>
      </c>
    </row>
    <row r="1759" spans="1:20" x14ac:dyDescent="0.25">
      <c r="A1759">
        <v>470001</v>
      </c>
      <c r="B1759" t="s">
        <v>287</v>
      </c>
      <c r="C1759">
        <v>4</v>
      </c>
      <c r="D1759" t="s">
        <v>169</v>
      </c>
      <c r="E1759">
        <v>900</v>
      </c>
      <c r="F1759" t="s">
        <v>176</v>
      </c>
      <c r="G1759">
        <v>13017</v>
      </c>
      <c r="H1759" t="s">
        <v>1053</v>
      </c>
      <c r="I1759">
        <v>44</v>
      </c>
      <c r="J1759" t="s">
        <v>219</v>
      </c>
      <c r="K1759" s="21">
        <v>23061</v>
      </c>
      <c r="L1759" s="21">
        <v>0</v>
      </c>
      <c r="M1759" s="21">
        <v>0</v>
      </c>
      <c r="N1759" s="21">
        <v>0</v>
      </c>
      <c r="O1759" s="21">
        <v>0</v>
      </c>
      <c r="P1759" s="22" t="e">
        <f>VLOOKUP(Tabela1[[#This Row],[cdsubacao]],LDO!$B$2:$D$115,3,0)</f>
        <v>#N/A</v>
      </c>
      <c r="Q1759" s="22" t="str">
        <f>CONCATENATE(Tabela1[[#This Row],[cdunidadegestora]]," - ",Tabela1[[#This Row],[nmunidadegestora]])</f>
        <v>470001 - Secretaria de Estado da Administração</v>
      </c>
      <c r="R1759" s="22" t="str">
        <f>CONCATENATE(Tabela1[[#This Row],[cdfuncao]]," - ",Tabela1[[#This Row],[nmfuncao]])</f>
        <v>4 - Administração</v>
      </c>
      <c r="S1759" s="23" t="e">
        <f>VLOOKUP(Tabela1[[#This Row],[cdsubacao]],LDO!$B$2:$E$115,4,0)</f>
        <v>#N/A</v>
      </c>
      <c r="T1759" s="23" t="str">
        <f>CONCATENATE(Tabela1[[#This Row],[cdprograma]]," - ",Tabela1[[#This Row],[nmprograma]])</f>
        <v>900 - Gestão Administrativa - Poder Executivo</v>
      </c>
    </row>
    <row r="1760" spans="1:20" x14ac:dyDescent="0.25">
      <c r="A1760">
        <v>410051</v>
      </c>
      <c r="B1760" t="s">
        <v>230</v>
      </c>
      <c r="C1760">
        <v>12</v>
      </c>
      <c r="D1760" t="s">
        <v>188</v>
      </c>
      <c r="E1760">
        <v>625</v>
      </c>
      <c r="F1760" t="s">
        <v>196</v>
      </c>
      <c r="G1760">
        <v>13635</v>
      </c>
      <c r="H1760" t="s">
        <v>807</v>
      </c>
      <c r="I1760">
        <v>31</v>
      </c>
      <c r="J1760" t="s">
        <v>165</v>
      </c>
      <c r="K1760" s="21">
        <v>7369102</v>
      </c>
      <c r="L1760" s="21">
        <v>1694891.7</v>
      </c>
      <c r="M1760" s="21">
        <v>1694891.7</v>
      </c>
      <c r="N1760" s="21">
        <v>1694891.7</v>
      </c>
      <c r="O1760" s="21">
        <v>1694891.7</v>
      </c>
      <c r="P1760" s="22" t="e">
        <f>VLOOKUP(Tabela1[[#This Row],[cdsubacao]],LDO!$B$2:$D$115,3,0)</f>
        <v>#N/A</v>
      </c>
      <c r="Q1760" s="22" t="str">
        <f>CONCATENATE(Tabela1[[#This Row],[cdunidadegestora]]," - ",Tabela1[[#This Row],[nmunidadegestora]])</f>
        <v>410051 - Agência de Desenvolvimento Regional de Blumenau</v>
      </c>
      <c r="R1760" s="22" t="str">
        <f>CONCATENATE(Tabela1[[#This Row],[cdfuncao]]," - ",Tabela1[[#This Row],[nmfuncao]])</f>
        <v>12 - Educação</v>
      </c>
      <c r="S1760" s="23" t="e">
        <f>VLOOKUP(Tabela1[[#This Row],[cdsubacao]],LDO!$B$2:$E$115,4,0)</f>
        <v>#N/A</v>
      </c>
      <c r="T1760" s="23" t="str">
        <f>CONCATENATE(Tabela1[[#This Row],[cdprograma]]," - ",Tabela1[[#This Row],[nmprograma]])</f>
        <v>625 - Valorização dos Profissionais da Educação</v>
      </c>
    </row>
    <row r="1761" spans="1:20" x14ac:dyDescent="0.25">
      <c r="A1761">
        <v>480091</v>
      </c>
      <c r="B1761" t="s">
        <v>157</v>
      </c>
      <c r="C1761">
        <v>10</v>
      </c>
      <c r="D1761" t="s">
        <v>158</v>
      </c>
      <c r="E1761">
        <v>430</v>
      </c>
      <c r="F1761" t="s">
        <v>159</v>
      </c>
      <c r="G1761">
        <v>13318</v>
      </c>
      <c r="H1761" t="s">
        <v>1394</v>
      </c>
      <c r="I1761">
        <v>33</v>
      </c>
      <c r="J1761" t="s">
        <v>160</v>
      </c>
      <c r="K1761" s="21">
        <v>100000</v>
      </c>
      <c r="L1761" s="21">
        <v>0</v>
      </c>
      <c r="M1761" s="21">
        <v>0</v>
      </c>
      <c r="N1761" s="21">
        <v>0</v>
      </c>
      <c r="O1761" s="21">
        <v>0</v>
      </c>
      <c r="P1761" s="22" t="e">
        <f>VLOOKUP(Tabela1[[#This Row],[cdsubacao]],LDO!$B$2:$D$115,3,0)</f>
        <v>#N/A</v>
      </c>
      <c r="Q1761" s="22" t="str">
        <f>CONCATENATE(Tabela1[[#This Row],[cdunidadegestora]]," - ",Tabela1[[#This Row],[nmunidadegestora]])</f>
        <v>480091 - Fundo Estadual de Saúde</v>
      </c>
      <c r="R1761" s="22" t="str">
        <f>CONCATENATE(Tabela1[[#This Row],[cdfuncao]]," - ",Tabela1[[#This Row],[nmfuncao]])</f>
        <v>10 - Saúde</v>
      </c>
      <c r="S1761" s="23" t="e">
        <f>VLOOKUP(Tabela1[[#This Row],[cdsubacao]],LDO!$B$2:$E$115,4,0)</f>
        <v>#N/A</v>
      </c>
      <c r="T1761" s="23" t="str">
        <f>CONCATENATE(Tabela1[[#This Row],[cdprograma]]," - ",Tabela1[[#This Row],[nmprograma]])</f>
        <v>430 - Atenção de Média e Alta Complexidade Ambulatorial e Hospitalar</v>
      </c>
    </row>
    <row r="1762" spans="1:20" x14ac:dyDescent="0.25">
      <c r="A1762">
        <v>410040</v>
      </c>
      <c r="B1762" t="s">
        <v>206</v>
      </c>
      <c r="C1762">
        <v>10</v>
      </c>
      <c r="D1762" t="s">
        <v>158</v>
      </c>
      <c r="E1762">
        <v>400</v>
      </c>
      <c r="F1762" t="s">
        <v>166</v>
      </c>
      <c r="G1762">
        <v>11481</v>
      </c>
      <c r="H1762" t="s">
        <v>186</v>
      </c>
      <c r="I1762">
        <v>33</v>
      </c>
      <c r="J1762" t="s">
        <v>160</v>
      </c>
      <c r="K1762" s="21">
        <v>0</v>
      </c>
      <c r="L1762" s="21">
        <v>9280.4599999999991</v>
      </c>
      <c r="M1762" s="21">
        <v>9280.4599999999991</v>
      </c>
      <c r="N1762" s="21">
        <v>9280.4599999999991</v>
      </c>
      <c r="O1762" s="21">
        <v>9280.4599999999991</v>
      </c>
      <c r="P1762" s="22" t="e">
        <f>VLOOKUP(Tabela1[[#This Row],[cdsubacao]],LDO!$B$2:$D$115,3,0)</f>
        <v>#N/A</v>
      </c>
      <c r="Q1762" s="22" t="str">
        <f>CONCATENATE(Tabela1[[#This Row],[cdunidadegestora]]," - ",Tabela1[[#This Row],[nmunidadegestora]])</f>
        <v>410040 - Agência de Desenvolvimento Regional de Chapecó</v>
      </c>
      <c r="R1762" s="22" t="str">
        <f>CONCATENATE(Tabela1[[#This Row],[cdfuncao]]," - ",Tabela1[[#This Row],[nmfuncao]])</f>
        <v>10 - Saúde</v>
      </c>
      <c r="S1762" s="23" t="e">
        <f>VLOOKUP(Tabela1[[#This Row],[cdsubacao]],LDO!$B$2:$E$115,4,0)</f>
        <v>#N/A</v>
      </c>
      <c r="T1762" s="23" t="str">
        <f>CONCATENATE(Tabela1[[#This Row],[cdprograma]]," - ",Tabela1[[#This Row],[nmprograma]])</f>
        <v>400 - Gestão do SUS</v>
      </c>
    </row>
    <row r="1763" spans="1:20" x14ac:dyDescent="0.25">
      <c r="A1763">
        <v>230023</v>
      </c>
      <c r="B1763" t="s">
        <v>439</v>
      </c>
      <c r="C1763">
        <v>23</v>
      </c>
      <c r="D1763" t="s">
        <v>258</v>
      </c>
      <c r="E1763">
        <v>640</v>
      </c>
      <c r="F1763" t="s">
        <v>259</v>
      </c>
      <c r="G1763">
        <v>14119</v>
      </c>
      <c r="H1763" t="s">
        <v>838</v>
      </c>
      <c r="I1763">
        <v>33</v>
      </c>
      <c r="J1763" t="s">
        <v>160</v>
      </c>
      <c r="K1763" s="21">
        <v>644445</v>
      </c>
      <c r="L1763" s="21">
        <v>430714.92</v>
      </c>
      <c r="M1763" s="21">
        <v>430666.52</v>
      </c>
      <c r="N1763" s="21">
        <v>430666.52</v>
      </c>
      <c r="O1763" s="21">
        <v>430666.52</v>
      </c>
      <c r="P1763" s="22" t="e">
        <f>VLOOKUP(Tabela1[[#This Row],[cdsubacao]],LDO!$B$2:$D$115,3,0)</f>
        <v>#N/A</v>
      </c>
      <c r="Q1763" s="22" t="str">
        <f>CONCATENATE(Tabela1[[#This Row],[cdunidadegestora]]," - ",Tabela1[[#This Row],[nmunidadegestora]])</f>
        <v>230023 - Santa Catarina Turismo S.A.</v>
      </c>
      <c r="R1763" s="22" t="str">
        <f>CONCATENATE(Tabela1[[#This Row],[cdfuncao]]," - ",Tabela1[[#This Row],[nmfuncao]])</f>
        <v>23 - Comércio e Serviços</v>
      </c>
      <c r="S1763" s="23" t="e">
        <f>VLOOKUP(Tabela1[[#This Row],[cdsubacao]],LDO!$B$2:$E$115,4,0)</f>
        <v>#N/A</v>
      </c>
      <c r="T1763" s="23" t="str">
        <f>CONCATENATE(Tabela1[[#This Row],[cdprograma]]," - ",Tabela1[[#This Row],[nmprograma]])</f>
        <v>640 - Desenvolvimento do Turismo Catarinense</v>
      </c>
    </row>
    <row r="1764" spans="1:20" x14ac:dyDescent="0.25">
      <c r="A1764">
        <v>160091</v>
      </c>
      <c r="B1764" t="s">
        <v>442</v>
      </c>
      <c r="C1764">
        <v>6</v>
      </c>
      <c r="D1764" t="s">
        <v>182</v>
      </c>
      <c r="E1764">
        <v>707</v>
      </c>
      <c r="F1764" t="s">
        <v>336</v>
      </c>
      <c r="G1764">
        <v>11842</v>
      </c>
      <c r="H1764" t="s">
        <v>1395</v>
      </c>
      <c r="I1764">
        <v>44</v>
      </c>
      <c r="J1764" t="s">
        <v>219</v>
      </c>
      <c r="K1764" s="21">
        <v>0</v>
      </c>
      <c r="L1764" s="21">
        <v>505993.52</v>
      </c>
      <c r="M1764" s="21">
        <v>148785.41</v>
      </c>
      <c r="N1764" s="21">
        <v>79839.23</v>
      </c>
      <c r="O1764" s="21">
        <v>79839.23</v>
      </c>
      <c r="P1764" s="22" t="e">
        <f>VLOOKUP(Tabela1[[#This Row],[cdsubacao]],LDO!$B$2:$D$115,3,0)</f>
        <v>#N/A</v>
      </c>
      <c r="Q1764" s="22" t="str">
        <f>CONCATENATE(Tabela1[[#This Row],[cdunidadegestora]]," - ",Tabela1[[#This Row],[nmunidadegestora]])</f>
        <v>160091 - Fundo para Melhoria da Segurança Pública</v>
      </c>
      <c r="R1764" s="22" t="str">
        <f>CONCATENATE(Tabela1[[#This Row],[cdfuncao]]," - ",Tabela1[[#This Row],[nmfuncao]])</f>
        <v>6 - Segurança Pública</v>
      </c>
      <c r="S1764" s="23" t="e">
        <f>VLOOKUP(Tabela1[[#This Row],[cdsubacao]],LDO!$B$2:$E$115,4,0)</f>
        <v>#N/A</v>
      </c>
      <c r="T1764" s="23" t="str">
        <f>CONCATENATE(Tabela1[[#This Row],[cdprograma]]," - ",Tabela1[[#This Row],[nmprograma]])</f>
        <v>707 - Suporte Institucional Integrado</v>
      </c>
    </row>
    <row r="1765" spans="1:20" x14ac:dyDescent="0.25">
      <c r="A1765">
        <v>450001</v>
      </c>
      <c r="B1765" t="s">
        <v>318</v>
      </c>
      <c r="C1765">
        <v>12</v>
      </c>
      <c r="D1765" t="s">
        <v>188</v>
      </c>
      <c r="E1765">
        <v>610</v>
      </c>
      <c r="F1765" t="s">
        <v>189</v>
      </c>
      <c r="G1765">
        <v>11490</v>
      </c>
      <c r="H1765" t="s">
        <v>231</v>
      </c>
      <c r="I1765">
        <v>33</v>
      </c>
      <c r="J1765" t="s">
        <v>160</v>
      </c>
      <c r="K1765" s="21">
        <v>8000000</v>
      </c>
      <c r="L1765" s="21">
        <v>2570482.1</v>
      </c>
      <c r="M1765" s="21">
        <v>1474983.08</v>
      </c>
      <c r="N1765" s="21">
        <v>1069221.49</v>
      </c>
      <c r="O1765" s="21">
        <v>1069221.49</v>
      </c>
      <c r="P1765" s="22" t="e">
        <f>VLOOKUP(Tabela1[[#This Row],[cdsubacao]],LDO!$B$2:$D$115,3,0)</f>
        <v>#N/A</v>
      </c>
      <c r="Q1765" s="22" t="str">
        <f>CONCATENATE(Tabela1[[#This Row],[cdunidadegestora]]," - ",Tabela1[[#This Row],[nmunidadegestora]])</f>
        <v>450001 - Secretaria de Estado da Educação</v>
      </c>
      <c r="R1765" s="22" t="str">
        <f>CONCATENATE(Tabela1[[#This Row],[cdfuncao]]," - ",Tabela1[[#This Row],[nmfuncao]])</f>
        <v>12 - Educação</v>
      </c>
      <c r="S1765" s="23" t="e">
        <f>VLOOKUP(Tabela1[[#This Row],[cdsubacao]],LDO!$B$2:$E$115,4,0)</f>
        <v>#N/A</v>
      </c>
      <c r="T1765" s="23" t="str">
        <f>CONCATENATE(Tabela1[[#This Row],[cdprograma]]," - ",Tabela1[[#This Row],[nmprograma]])</f>
        <v>610 - Educação Básica com Qualidade e Equidade</v>
      </c>
    </row>
    <row r="1766" spans="1:20" x14ac:dyDescent="0.25">
      <c r="A1766">
        <v>160084</v>
      </c>
      <c r="B1766" t="s">
        <v>370</v>
      </c>
      <c r="C1766">
        <v>6</v>
      </c>
      <c r="D1766" t="s">
        <v>182</v>
      </c>
      <c r="E1766">
        <v>706</v>
      </c>
      <c r="F1766" t="s">
        <v>183</v>
      </c>
      <c r="G1766">
        <v>13098</v>
      </c>
      <c r="H1766" t="s">
        <v>1396</v>
      </c>
      <c r="I1766">
        <v>33</v>
      </c>
      <c r="J1766" t="s">
        <v>160</v>
      </c>
      <c r="K1766" s="21">
        <v>4500000</v>
      </c>
      <c r="L1766" s="21">
        <v>1450000</v>
      </c>
      <c r="M1766" s="21">
        <v>1405948</v>
      </c>
      <c r="N1766" s="21">
        <v>1288784.97</v>
      </c>
      <c r="O1766" s="21">
        <v>1288784.97</v>
      </c>
      <c r="P1766" s="22" t="e">
        <f>VLOOKUP(Tabela1[[#This Row],[cdsubacao]],LDO!$B$2:$D$115,3,0)</f>
        <v>#N/A</v>
      </c>
      <c r="Q1766" s="22" t="str">
        <f>CONCATENATE(Tabela1[[#This Row],[cdunidadegestora]]," - ",Tabela1[[#This Row],[nmunidadegestora]])</f>
        <v>160084 - Fundo de Melhoria da Polícia Civil</v>
      </c>
      <c r="R1766" s="22" t="str">
        <f>CONCATENATE(Tabela1[[#This Row],[cdfuncao]]," - ",Tabela1[[#This Row],[nmfuncao]])</f>
        <v>6 - Segurança Pública</v>
      </c>
      <c r="S1766" s="23" t="e">
        <f>VLOOKUP(Tabela1[[#This Row],[cdsubacao]],LDO!$B$2:$E$115,4,0)</f>
        <v>#N/A</v>
      </c>
      <c r="T1766" s="23" t="str">
        <f>CONCATENATE(Tabela1[[#This Row],[cdprograma]]," - ",Tabela1[[#This Row],[nmprograma]])</f>
        <v>706 - De Olho no Crime</v>
      </c>
    </row>
    <row r="1767" spans="1:20" x14ac:dyDescent="0.25">
      <c r="A1767">
        <v>410047</v>
      </c>
      <c r="B1767" t="s">
        <v>269</v>
      </c>
      <c r="C1767">
        <v>4</v>
      </c>
      <c r="D1767" t="s">
        <v>169</v>
      </c>
      <c r="E1767">
        <v>850</v>
      </c>
      <c r="F1767" t="s">
        <v>163</v>
      </c>
      <c r="G1767">
        <v>13822</v>
      </c>
      <c r="H1767" t="s">
        <v>1397</v>
      </c>
      <c r="I1767">
        <v>33</v>
      </c>
      <c r="J1767" t="s">
        <v>160</v>
      </c>
      <c r="K1767" s="21">
        <v>18965</v>
      </c>
      <c r="L1767" s="21">
        <v>4695</v>
      </c>
      <c r="M1767" s="21">
        <v>4695</v>
      </c>
      <c r="N1767" s="21">
        <v>4695</v>
      </c>
      <c r="O1767" s="21">
        <v>4695</v>
      </c>
      <c r="P1767" s="22" t="e">
        <f>VLOOKUP(Tabela1[[#This Row],[cdsubacao]],LDO!$B$2:$D$115,3,0)</f>
        <v>#N/A</v>
      </c>
      <c r="Q1767" s="22" t="str">
        <f>CONCATENATE(Tabela1[[#This Row],[cdunidadegestora]]," - ",Tabela1[[#This Row],[nmunidadegestora]])</f>
        <v>410047 - Agência de Desenvolvimento Regional de Curitibanos</v>
      </c>
      <c r="R1767" s="22" t="str">
        <f>CONCATENATE(Tabela1[[#This Row],[cdfuncao]]," - ",Tabela1[[#This Row],[nmfuncao]])</f>
        <v>4 - Administração</v>
      </c>
      <c r="S1767" s="23" t="e">
        <f>VLOOKUP(Tabela1[[#This Row],[cdsubacao]],LDO!$B$2:$E$115,4,0)</f>
        <v>#N/A</v>
      </c>
      <c r="T1767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68" spans="1:20" x14ac:dyDescent="0.25">
      <c r="A1768">
        <v>450001</v>
      </c>
      <c r="B1768" t="s">
        <v>318</v>
      </c>
      <c r="C1768">
        <v>12</v>
      </c>
      <c r="D1768" t="s">
        <v>188</v>
      </c>
      <c r="E1768">
        <v>626</v>
      </c>
      <c r="F1768" t="s">
        <v>816</v>
      </c>
      <c r="G1768">
        <v>12658</v>
      </c>
      <c r="H1768" t="s">
        <v>817</v>
      </c>
      <c r="I1768">
        <v>44</v>
      </c>
      <c r="J1768" t="s">
        <v>219</v>
      </c>
      <c r="K1768" s="21">
        <v>6000000</v>
      </c>
      <c r="L1768" s="21">
        <v>5711024.1799999997</v>
      </c>
      <c r="M1768" s="21">
        <v>233804.81</v>
      </c>
      <c r="N1768" s="21">
        <v>197708.6</v>
      </c>
      <c r="O1768" s="21">
        <v>197708.6</v>
      </c>
      <c r="P1768" s="22" t="e">
        <f>VLOOKUP(Tabela1[[#This Row],[cdsubacao]],LDO!$B$2:$D$115,3,0)</f>
        <v>#N/A</v>
      </c>
      <c r="Q1768" s="22" t="str">
        <f>CONCATENATE(Tabela1[[#This Row],[cdunidadegestora]]," - ",Tabela1[[#This Row],[nmunidadegestora]])</f>
        <v>450001 - Secretaria de Estado da Educação</v>
      </c>
      <c r="R1768" s="22" t="str">
        <f>CONCATENATE(Tabela1[[#This Row],[cdfuncao]]," - ",Tabela1[[#This Row],[nmfuncao]])</f>
        <v>12 - Educação</v>
      </c>
      <c r="S1768" s="23" t="e">
        <f>VLOOKUP(Tabela1[[#This Row],[cdsubacao]],LDO!$B$2:$E$115,4,0)</f>
        <v>#N/A</v>
      </c>
      <c r="T1768" s="23" t="str">
        <f>CONCATENATE(Tabela1[[#This Row],[cdprograma]]," - ",Tabela1[[#This Row],[nmprograma]])</f>
        <v>626 - Redução das Desigualdades e Valorização da Diversidade</v>
      </c>
    </row>
    <row r="1769" spans="1:20" x14ac:dyDescent="0.25">
      <c r="A1769">
        <v>520002</v>
      </c>
      <c r="B1769" t="s">
        <v>171</v>
      </c>
      <c r="C1769">
        <v>12</v>
      </c>
      <c r="D1769" t="s">
        <v>188</v>
      </c>
      <c r="E1769">
        <v>990</v>
      </c>
      <c r="F1769" t="s">
        <v>172</v>
      </c>
      <c r="G1769">
        <v>14226</v>
      </c>
      <c r="H1769" t="s">
        <v>580</v>
      </c>
      <c r="I1769">
        <v>46</v>
      </c>
      <c r="J1769" t="s">
        <v>174</v>
      </c>
      <c r="K1769" s="21">
        <v>0</v>
      </c>
      <c r="L1769" s="21">
        <v>11725239.51</v>
      </c>
      <c r="M1769" s="21">
        <v>11725239.51</v>
      </c>
      <c r="N1769" s="21">
        <v>11725239.51</v>
      </c>
      <c r="O1769" s="21">
        <v>11725239.51</v>
      </c>
      <c r="P1769" s="22" t="e">
        <f>VLOOKUP(Tabela1[[#This Row],[cdsubacao]],LDO!$B$2:$D$115,3,0)</f>
        <v>#N/A</v>
      </c>
      <c r="Q1769" s="22" t="str">
        <f>CONCATENATE(Tabela1[[#This Row],[cdunidadegestora]]," - ",Tabela1[[#This Row],[nmunidadegestora]])</f>
        <v>520002 - Encargos Gerais do Estado</v>
      </c>
      <c r="R1769" s="22" t="str">
        <f>CONCATENATE(Tabela1[[#This Row],[cdfuncao]]," - ",Tabela1[[#This Row],[nmfuncao]])</f>
        <v>12 - Educação</v>
      </c>
      <c r="S1769" s="23" t="e">
        <f>VLOOKUP(Tabela1[[#This Row],[cdsubacao]],LDO!$B$2:$E$115,4,0)</f>
        <v>#N/A</v>
      </c>
      <c r="T1769" s="23" t="str">
        <f>CONCATENATE(Tabela1[[#This Row],[cdprograma]]," - ",Tabela1[[#This Row],[nmprograma]])</f>
        <v>990 - Encargos Especiais</v>
      </c>
    </row>
    <row r="1770" spans="1:20" x14ac:dyDescent="0.25">
      <c r="A1770">
        <v>520092</v>
      </c>
      <c r="B1770" t="s">
        <v>667</v>
      </c>
      <c r="C1770">
        <v>4</v>
      </c>
      <c r="D1770" t="s">
        <v>169</v>
      </c>
      <c r="E1770">
        <v>830</v>
      </c>
      <c r="F1770" t="s">
        <v>575</v>
      </c>
      <c r="G1770">
        <v>14248</v>
      </c>
      <c r="H1770" t="s">
        <v>1209</v>
      </c>
      <c r="I1770">
        <v>44</v>
      </c>
      <c r="J1770" t="s">
        <v>219</v>
      </c>
      <c r="K1770" s="21">
        <v>100000</v>
      </c>
      <c r="L1770" s="21">
        <v>100000</v>
      </c>
      <c r="M1770" s="21">
        <v>0</v>
      </c>
      <c r="N1770" s="21">
        <v>0</v>
      </c>
      <c r="O1770" s="21">
        <v>0</v>
      </c>
      <c r="P1770" s="22" t="e">
        <f>VLOOKUP(Tabela1[[#This Row],[cdsubacao]],LDO!$B$2:$D$115,3,0)</f>
        <v>#N/A</v>
      </c>
      <c r="Q1770" s="22" t="str">
        <f>CONCATENATE(Tabela1[[#This Row],[cdunidadegestora]]," - ",Tabela1[[#This Row],[nmunidadegestora]])</f>
        <v>520092 - Fundo de Esforço Fiscal</v>
      </c>
      <c r="R1770" s="22" t="str">
        <f>CONCATENATE(Tabela1[[#This Row],[cdfuncao]]," - ",Tabela1[[#This Row],[nmfuncao]])</f>
        <v>4 - Administração</v>
      </c>
      <c r="S1770" s="23" t="e">
        <f>VLOOKUP(Tabela1[[#This Row],[cdsubacao]],LDO!$B$2:$E$115,4,0)</f>
        <v>#N/A</v>
      </c>
      <c r="T1770" s="23" t="str">
        <f>CONCATENATE(Tabela1[[#This Row],[cdprograma]]," - ",Tabela1[[#This Row],[nmprograma]])</f>
        <v>830 - 2010, 2011: Modernização da Administração Pública; 2012, 2013, 2014, 2015, 2016: Modernização da Administração Fazendária; 2017, 2018: Gestão Fiscal e Financeira; 2019: Modernização da Gestão Fiscal; 2020: Gestão Fiscal e Financeira</v>
      </c>
    </row>
    <row r="1771" spans="1:20" x14ac:dyDescent="0.25">
      <c r="A1771">
        <v>410056</v>
      </c>
      <c r="B1771" t="s">
        <v>223</v>
      </c>
      <c r="C1771">
        <v>10</v>
      </c>
      <c r="D1771" t="s">
        <v>158</v>
      </c>
      <c r="E1771">
        <v>400</v>
      </c>
      <c r="F1771" t="s">
        <v>166</v>
      </c>
      <c r="G1771">
        <v>11481</v>
      </c>
      <c r="H1771" t="s">
        <v>186</v>
      </c>
      <c r="I1771">
        <v>33</v>
      </c>
      <c r="J1771" t="s">
        <v>160</v>
      </c>
      <c r="K1771" s="21">
        <v>0</v>
      </c>
      <c r="L1771" s="21">
        <v>40251.22</v>
      </c>
      <c r="M1771" s="21">
        <v>40251.22</v>
      </c>
      <c r="N1771" s="21">
        <v>40251.22</v>
      </c>
      <c r="O1771" s="21">
        <v>40251.22</v>
      </c>
      <c r="P1771" s="22" t="e">
        <f>VLOOKUP(Tabela1[[#This Row],[cdsubacao]],LDO!$B$2:$D$115,3,0)</f>
        <v>#N/A</v>
      </c>
      <c r="Q1771" s="22" t="str">
        <f>CONCATENATE(Tabela1[[#This Row],[cdunidadegestora]]," - ",Tabela1[[#This Row],[nmunidadegestora]])</f>
        <v>410056 - Agência de Desenvolvimento Regional de Criciúma</v>
      </c>
      <c r="R1771" s="22" t="str">
        <f>CONCATENATE(Tabela1[[#This Row],[cdfuncao]]," - ",Tabela1[[#This Row],[nmfuncao]])</f>
        <v>10 - Saúde</v>
      </c>
      <c r="S1771" s="23" t="e">
        <f>VLOOKUP(Tabela1[[#This Row],[cdsubacao]],LDO!$B$2:$E$115,4,0)</f>
        <v>#N/A</v>
      </c>
      <c r="T1771" s="23" t="str">
        <f>CONCATENATE(Tabela1[[#This Row],[cdprograma]]," - ",Tabela1[[#This Row],[nmprograma]])</f>
        <v>400 - Gestão do SUS</v>
      </c>
    </row>
    <row r="1772" spans="1:20" x14ac:dyDescent="0.25">
      <c r="A1772">
        <v>480091</v>
      </c>
      <c r="B1772" t="s">
        <v>157</v>
      </c>
      <c r="C1772">
        <v>10</v>
      </c>
      <c r="D1772" t="s">
        <v>158</v>
      </c>
      <c r="E1772">
        <v>430</v>
      </c>
      <c r="F1772" t="s">
        <v>159</v>
      </c>
      <c r="G1772">
        <v>13266</v>
      </c>
      <c r="H1772" t="s">
        <v>752</v>
      </c>
      <c r="I1772">
        <v>44</v>
      </c>
      <c r="J1772" t="s">
        <v>219</v>
      </c>
      <c r="K1772" s="21">
        <v>5000</v>
      </c>
      <c r="L1772" s="21">
        <v>8911815.9399999995</v>
      </c>
      <c r="M1772" s="21">
        <v>63184.87</v>
      </c>
      <c r="N1772" s="21">
        <v>60784.87</v>
      </c>
      <c r="O1772" s="21">
        <v>60784.87</v>
      </c>
      <c r="P1772" s="22" t="e">
        <f>VLOOKUP(Tabela1[[#This Row],[cdsubacao]],LDO!$B$2:$D$115,3,0)</f>
        <v>#N/A</v>
      </c>
      <c r="Q1772" s="22" t="str">
        <f>CONCATENATE(Tabela1[[#This Row],[cdunidadegestora]]," - ",Tabela1[[#This Row],[nmunidadegestora]])</f>
        <v>480091 - Fundo Estadual de Saúde</v>
      </c>
      <c r="R1772" s="22" t="str">
        <f>CONCATENATE(Tabela1[[#This Row],[cdfuncao]]," - ",Tabela1[[#This Row],[nmfuncao]])</f>
        <v>10 - Saúde</v>
      </c>
      <c r="S1772" s="23" t="e">
        <f>VLOOKUP(Tabela1[[#This Row],[cdsubacao]],LDO!$B$2:$E$115,4,0)</f>
        <v>#N/A</v>
      </c>
      <c r="T1772" s="23" t="str">
        <f>CONCATENATE(Tabela1[[#This Row],[cdprograma]]," - ",Tabela1[[#This Row],[nmprograma]])</f>
        <v>430 - Atenção de Média e Alta Complexidade Ambulatorial e Hospitalar</v>
      </c>
    </row>
    <row r="1773" spans="1:20" x14ac:dyDescent="0.25">
      <c r="A1773">
        <v>450001</v>
      </c>
      <c r="B1773" t="s">
        <v>318</v>
      </c>
      <c r="C1773">
        <v>12</v>
      </c>
      <c r="D1773" t="s">
        <v>188</v>
      </c>
      <c r="E1773">
        <v>900</v>
      </c>
      <c r="F1773" t="s">
        <v>176</v>
      </c>
      <c r="G1773">
        <v>4840</v>
      </c>
      <c r="H1773" t="s">
        <v>517</v>
      </c>
      <c r="I1773">
        <v>31</v>
      </c>
      <c r="J1773" t="s">
        <v>165</v>
      </c>
      <c r="K1773" s="21">
        <v>0</v>
      </c>
      <c r="L1773" s="21">
        <v>2686888.21</v>
      </c>
      <c r="M1773" s="21">
        <v>1932659.14</v>
      </c>
      <c r="N1773" s="21">
        <v>1932659.14</v>
      </c>
      <c r="O1773" s="21">
        <v>1932659.14</v>
      </c>
      <c r="P1773" s="22" t="e">
        <f>VLOOKUP(Tabela1[[#This Row],[cdsubacao]],LDO!$B$2:$D$115,3,0)</f>
        <v>#N/A</v>
      </c>
      <c r="Q1773" s="22" t="str">
        <f>CONCATENATE(Tabela1[[#This Row],[cdunidadegestora]]," - ",Tabela1[[#This Row],[nmunidadegestora]])</f>
        <v>450001 - Secretaria de Estado da Educação</v>
      </c>
      <c r="R1773" s="22" t="str">
        <f>CONCATENATE(Tabela1[[#This Row],[cdfuncao]]," - ",Tabela1[[#This Row],[nmfuncao]])</f>
        <v>12 - Educação</v>
      </c>
      <c r="S1773" s="23" t="e">
        <f>VLOOKUP(Tabela1[[#This Row],[cdsubacao]],LDO!$B$2:$E$115,4,0)</f>
        <v>#N/A</v>
      </c>
      <c r="T1773" s="23" t="str">
        <f>CONCATENATE(Tabela1[[#This Row],[cdprograma]]," - ",Tabela1[[#This Row],[nmprograma]])</f>
        <v>900 - Gestão Administrativa - Poder Executivo</v>
      </c>
    </row>
    <row r="1774" spans="1:20" x14ac:dyDescent="0.25">
      <c r="A1774">
        <v>480091</v>
      </c>
      <c r="B1774" t="s">
        <v>157</v>
      </c>
      <c r="C1774">
        <v>10</v>
      </c>
      <c r="D1774" t="s">
        <v>158</v>
      </c>
      <c r="E1774">
        <v>430</v>
      </c>
      <c r="F1774" t="s">
        <v>159</v>
      </c>
      <c r="G1774">
        <v>5858</v>
      </c>
      <c r="H1774" t="s">
        <v>1398</v>
      </c>
      <c r="I1774">
        <v>33</v>
      </c>
      <c r="J1774" t="s">
        <v>160</v>
      </c>
      <c r="K1774" s="21">
        <v>14641000</v>
      </c>
      <c r="L1774" s="21">
        <v>6986031.5</v>
      </c>
      <c r="M1774" s="21">
        <v>6986031.5</v>
      </c>
      <c r="N1774" s="21">
        <v>6986031.5</v>
      </c>
      <c r="O1774" s="21">
        <v>6986031.5</v>
      </c>
      <c r="P1774" s="22" t="e">
        <f>VLOOKUP(Tabela1[[#This Row],[cdsubacao]],LDO!$B$2:$D$115,3,0)</f>
        <v>#N/A</v>
      </c>
      <c r="Q1774" s="22" t="str">
        <f>CONCATENATE(Tabela1[[#This Row],[cdunidadegestora]]," - ",Tabela1[[#This Row],[nmunidadegestora]])</f>
        <v>480091 - Fundo Estadual de Saúde</v>
      </c>
      <c r="R1774" s="22" t="str">
        <f>CONCATENATE(Tabela1[[#This Row],[cdfuncao]]," - ",Tabela1[[#This Row],[nmfuncao]])</f>
        <v>10 - Saúde</v>
      </c>
      <c r="S1774" s="23" t="e">
        <f>VLOOKUP(Tabela1[[#This Row],[cdsubacao]],LDO!$B$2:$E$115,4,0)</f>
        <v>#N/A</v>
      </c>
      <c r="T1774" s="23" t="str">
        <f>CONCATENATE(Tabela1[[#This Row],[cdprograma]]," - ",Tabela1[[#This Row],[nmprograma]])</f>
        <v>430 - Atenção de Média e Alta Complexidade Ambulatorial e Hospitalar</v>
      </c>
    </row>
    <row r="1775" spans="1:20" x14ac:dyDescent="0.25">
      <c r="A1775">
        <v>430001</v>
      </c>
      <c r="B1775" t="s">
        <v>347</v>
      </c>
      <c r="C1775">
        <v>4</v>
      </c>
      <c r="D1775" t="s">
        <v>169</v>
      </c>
      <c r="E1775">
        <v>900</v>
      </c>
      <c r="F1775" t="s">
        <v>176</v>
      </c>
      <c r="G1775">
        <v>4730</v>
      </c>
      <c r="H1775" t="s">
        <v>843</v>
      </c>
      <c r="I1775">
        <v>44</v>
      </c>
      <c r="J1775" t="s">
        <v>219</v>
      </c>
      <c r="K1775" s="21">
        <v>0</v>
      </c>
      <c r="L1775" s="21">
        <v>20948.060000000001</v>
      </c>
      <c r="M1775" s="21">
        <v>20948.060000000001</v>
      </c>
      <c r="N1775" s="21">
        <v>20948.060000000001</v>
      </c>
      <c r="O1775" s="21">
        <v>20948.060000000001</v>
      </c>
      <c r="P1775" s="22" t="e">
        <f>VLOOKUP(Tabela1[[#This Row],[cdsubacao]],LDO!$B$2:$D$115,3,0)</f>
        <v>#N/A</v>
      </c>
      <c r="Q1775" s="22" t="str">
        <f>CONCATENATE(Tabela1[[#This Row],[cdunidadegestora]]," - ",Tabela1[[#This Row],[nmunidadegestora]])</f>
        <v>430001 - Procuradoria-Geral junto ao Tribunal de Contas</v>
      </c>
      <c r="R1775" s="22" t="str">
        <f>CONCATENATE(Tabela1[[#This Row],[cdfuncao]]," - ",Tabela1[[#This Row],[nmfuncao]])</f>
        <v>4 - Administração</v>
      </c>
      <c r="S1775" s="23" t="e">
        <f>VLOOKUP(Tabela1[[#This Row],[cdsubacao]],LDO!$B$2:$E$115,4,0)</f>
        <v>#N/A</v>
      </c>
      <c r="T1775" s="23" t="str">
        <f>CONCATENATE(Tabela1[[#This Row],[cdprograma]]," - ",Tabela1[[#This Row],[nmprograma]])</f>
        <v>900 - Gestão Administrativa - Poder Executivo</v>
      </c>
    </row>
    <row r="1776" spans="1:20" x14ac:dyDescent="0.25">
      <c r="A1776">
        <v>270023</v>
      </c>
      <c r="B1776" t="s">
        <v>379</v>
      </c>
      <c r="C1776">
        <v>23</v>
      </c>
      <c r="D1776" t="s">
        <v>258</v>
      </c>
      <c r="E1776">
        <v>900</v>
      </c>
      <c r="F1776" t="s">
        <v>176</v>
      </c>
      <c r="G1776">
        <v>1821</v>
      </c>
      <c r="H1776" t="s">
        <v>380</v>
      </c>
      <c r="I1776">
        <v>44</v>
      </c>
      <c r="J1776" t="s">
        <v>219</v>
      </c>
      <c r="K1776" s="21">
        <v>0</v>
      </c>
      <c r="L1776" s="21">
        <v>2424.9499999999998</v>
      </c>
      <c r="M1776" s="21">
        <v>2424.9499999999998</v>
      </c>
      <c r="N1776" s="21">
        <v>2424.9499999999998</v>
      </c>
      <c r="O1776" s="21">
        <v>0</v>
      </c>
      <c r="P1776" s="22" t="e">
        <f>VLOOKUP(Tabela1[[#This Row],[cdsubacao]],LDO!$B$2:$D$115,3,0)</f>
        <v>#N/A</v>
      </c>
      <c r="Q1776" s="22" t="str">
        <f>CONCATENATE(Tabela1[[#This Row],[cdunidadegestora]]," - ",Tabela1[[#This Row],[nmunidadegestora]])</f>
        <v>270023 - Junta Comercial do Estado de Santa Catarina</v>
      </c>
      <c r="R1776" s="22" t="str">
        <f>CONCATENATE(Tabela1[[#This Row],[cdfuncao]]," - ",Tabela1[[#This Row],[nmfuncao]])</f>
        <v>23 - Comércio e Serviços</v>
      </c>
      <c r="S1776" s="23" t="e">
        <f>VLOOKUP(Tabela1[[#This Row],[cdsubacao]],LDO!$B$2:$E$115,4,0)</f>
        <v>#N/A</v>
      </c>
      <c r="T1776" s="23" t="str">
        <f>CONCATENATE(Tabela1[[#This Row],[cdprograma]]," - ",Tabela1[[#This Row],[nmprograma]])</f>
        <v>900 - Gestão Administrativa - Poder Executivo</v>
      </c>
    </row>
    <row r="1777" spans="1:20" x14ac:dyDescent="0.25">
      <c r="A1777">
        <v>270001</v>
      </c>
      <c r="B1777" t="s">
        <v>418</v>
      </c>
      <c r="C1777">
        <v>18</v>
      </c>
      <c r="D1777" t="s">
        <v>192</v>
      </c>
      <c r="E1777">
        <v>350</v>
      </c>
      <c r="F1777" t="s">
        <v>282</v>
      </c>
      <c r="G1777">
        <v>7658</v>
      </c>
      <c r="H1777" t="s">
        <v>731</v>
      </c>
      <c r="I1777">
        <v>44</v>
      </c>
      <c r="J1777" t="s">
        <v>219</v>
      </c>
      <c r="K1777" s="21">
        <v>0</v>
      </c>
      <c r="L1777" s="21">
        <v>27600</v>
      </c>
      <c r="M1777" s="21">
        <v>27600</v>
      </c>
      <c r="N1777" s="21">
        <v>27600</v>
      </c>
      <c r="O1777" s="21">
        <v>27600</v>
      </c>
      <c r="P1777" s="22" t="str">
        <f>VLOOKUP(Tabela1[[#This Row],[cdsubacao]],LDO!$B$2:$D$115,3,0)</f>
        <v>LDO</v>
      </c>
      <c r="Q1777" s="22" t="str">
        <f>CONCATENATE(Tabela1[[#This Row],[cdunidadegestora]]," - ",Tabela1[[#This Row],[nmunidadegestora]])</f>
        <v>270001 - Secretaria de Estado do Desenvolvimento Econômico Sustentável</v>
      </c>
      <c r="R1777" s="22" t="str">
        <f>CONCATENATE(Tabela1[[#This Row],[cdfuncao]]," - ",Tabela1[[#This Row],[nmfuncao]])</f>
        <v>18 - Gestão Ambiental</v>
      </c>
      <c r="S1777" s="23" t="str">
        <f>VLOOKUP(Tabela1[[#This Row],[cdsubacao]],LDO!$B$2:$E$115,4,0)</f>
        <v>7658 - Fortalecimento dos comitês de gerenciamento de bacias hidrográficas - SDS</v>
      </c>
      <c r="T1777" s="23" t="str">
        <f>CONCATENATE(Tabela1[[#This Row],[cdprograma]]," - ",Tabela1[[#This Row],[nmprograma]])</f>
        <v>350 - Gestão dos Recursos Hídricos</v>
      </c>
    </row>
    <row r="1778" spans="1:20" x14ac:dyDescent="0.25">
      <c r="A1778">
        <v>160097</v>
      </c>
      <c r="B1778" t="s">
        <v>181</v>
      </c>
      <c r="C1778">
        <v>6</v>
      </c>
      <c r="D1778" t="s">
        <v>182</v>
      </c>
      <c r="E1778">
        <v>708</v>
      </c>
      <c r="F1778" t="s">
        <v>615</v>
      </c>
      <c r="G1778">
        <v>12019</v>
      </c>
      <c r="H1778" t="s">
        <v>1118</v>
      </c>
      <c r="I1778">
        <v>44</v>
      </c>
      <c r="J1778" t="s">
        <v>219</v>
      </c>
      <c r="K1778" s="21">
        <v>0</v>
      </c>
      <c r="L1778" s="21">
        <v>15800</v>
      </c>
      <c r="M1778" s="21">
        <v>15800</v>
      </c>
      <c r="N1778" s="21">
        <v>15800</v>
      </c>
      <c r="O1778" s="21">
        <v>15800</v>
      </c>
      <c r="P1778" s="22" t="e">
        <f>VLOOKUP(Tabela1[[#This Row],[cdsubacao]],LDO!$B$2:$D$115,3,0)</f>
        <v>#N/A</v>
      </c>
      <c r="Q1778" s="22" t="str">
        <f>CONCATENATE(Tabela1[[#This Row],[cdunidadegestora]]," - ",Tabela1[[#This Row],[nmunidadegestora]])</f>
        <v>160097 - Fundo de Melhoria da Polícia Militar</v>
      </c>
      <c r="R1778" s="22" t="str">
        <f>CONCATENATE(Tabela1[[#This Row],[cdfuncao]]," - ",Tabela1[[#This Row],[nmfuncao]])</f>
        <v>6 - Segurança Pública</v>
      </c>
      <c r="S1778" s="23" t="e">
        <f>VLOOKUP(Tabela1[[#This Row],[cdsubacao]],LDO!$B$2:$E$115,4,0)</f>
        <v>#N/A</v>
      </c>
      <c r="T1778" s="23" t="str">
        <f>CONCATENATE(Tabela1[[#This Row],[cdprograma]]," - ",Tabela1[[#This Row],[nmprograma]])</f>
        <v>708 - Valorização do Servidor - Segurança Pública</v>
      </c>
    </row>
    <row r="1779" spans="1:20" x14ac:dyDescent="0.25">
      <c r="A1779">
        <v>530001</v>
      </c>
      <c r="B1779" t="s">
        <v>178</v>
      </c>
      <c r="C1779">
        <v>26</v>
      </c>
      <c r="D1779" t="s">
        <v>179</v>
      </c>
      <c r="E1779">
        <v>105</v>
      </c>
      <c r="F1779" t="s">
        <v>384</v>
      </c>
      <c r="G1779">
        <v>12933</v>
      </c>
      <c r="H1779" t="s">
        <v>1399</v>
      </c>
      <c r="I1779">
        <v>44</v>
      </c>
      <c r="J1779" t="s">
        <v>219</v>
      </c>
      <c r="K1779" s="21">
        <v>2000000</v>
      </c>
      <c r="L1779" s="21">
        <v>6000000</v>
      </c>
      <c r="M1779" s="21">
        <v>4000000</v>
      </c>
      <c r="N1779" s="21">
        <v>66999.360000000001</v>
      </c>
      <c r="O1779" s="21">
        <v>66999.360000000001</v>
      </c>
      <c r="P1779" s="22" t="e">
        <f>VLOOKUP(Tabela1[[#This Row],[cdsubacao]],LDO!$B$2:$D$115,3,0)</f>
        <v>#N/A</v>
      </c>
      <c r="Q1779" s="22" t="str">
        <f>CONCATENATE(Tabela1[[#This Row],[cdunidadegestora]]," - ",Tabela1[[#This Row],[nmunidadegestora]])</f>
        <v>530001 - Secretaria de Estado da Infraestrutura e Mobilidade</v>
      </c>
      <c r="R1779" s="22" t="str">
        <f>CONCATENATE(Tabela1[[#This Row],[cdfuncao]]," - ",Tabela1[[#This Row],[nmfuncao]])</f>
        <v>26 - Transporte</v>
      </c>
      <c r="S1779" s="23" t="e">
        <f>VLOOKUP(Tabela1[[#This Row],[cdsubacao]],LDO!$B$2:$E$115,4,0)</f>
        <v>#N/A</v>
      </c>
      <c r="T1779" s="23" t="str">
        <f>CONCATENATE(Tabela1[[#This Row],[cdprograma]]," - ",Tabela1[[#This Row],[nmprograma]])</f>
        <v>105 - 2010, 2011: ProPav Urbano; 2012, 2013, 2014, 2015, 2016, 2017, 2018, 2019, 2020: Mobilidade Urbana</v>
      </c>
    </row>
    <row r="1780" spans="1:20" x14ac:dyDescent="0.25">
      <c r="A1780">
        <v>270024</v>
      </c>
      <c r="B1780" t="s">
        <v>372</v>
      </c>
      <c r="C1780">
        <v>18</v>
      </c>
      <c r="D1780" t="s">
        <v>192</v>
      </c>
      <c r="E1780">
        <v>350</v>
      </c>
      <c r="F1780" t="s">
        <v>282</v>
      </c>
      <c r="G1780">
        <v>6516</v>
      </c>
      <c r="H1780" t="s">
        <v>428</v>
      </c>
      <c r="I1780">
        <v>33</v>
      </c>
      <c r="J1780" t="s">
        <v>160</v>
      </c>
      <c r="K1780" s="21">
        <v>0</v>
      </c>
      <c r="L1780" s="21">
        <v>360000</v>
      </c>
      <c r="M1780" s="21">
        <v>360000</v>
      </c>
      <c r="N1780" s="21">
        <v>360000</v>
      </c>
      <c r="O1780" s="21">
        <v>360000</v>
      </c>
      <c r="P1780" s="22" t="e">
        <f>VLOOKUP(Tabela1[[#This Row],[cdsubacao]],LDO!$B$2:$D$115,3,0)</f>
        <v>#N/A</v>
      </c>
      <c r="Q1780" s="22" t="str">
        <f>CONCATENATE(Tabela1[[#This Row],[cdunidadegestora]]," - ",Tabela1[[#This Row],[nmunidadegestora]])</f>
        <v>270024 - Fundação de Amparo à Pesquisa e Inovação do Estado de Santa Catarina</v>
      </c>
      <c r="R1780" s="22" t="str">
        <f>CONCATENATE(Tabela1[[#This Row],[cdfuncao]]," - ",Tabela1[[#This Row],[nmfuncao]])</f>
        <v>18 - Gestão Ambiental</v>
      </c>
      <c r="S1780" s="23" t="e">
        <f>VLOOKUP(Tabela1[[#This Row],[cdsubacao]],LDO!$B$2:$E$115,4,0)</f>
        <v>#N/A</v>
      </c>
      <c r="T1780" s="23" t="str">
        <f>CONCATENATE(Tabela1[[#This Row],[cdprograma]]," - ",Tabela1[[#This Row],[nmprograma]])</f>
        <v>350 - Gestão dos Recursos Hídricos</v>
      </c>
    </row>
    <row r="1781" spans="1:20" x14ac:dyDescent="0.25">
      <c r="A1781">
        <v>410047</v>
      </c>
      <c r="B1781" t="s">
        <v>269</v>
      </c>
      <c r="C1781">
        <v>12</v>
      </c>
      <c r="D1781" t="s">
        <v>188</v>
      </c>
      <c r="E1781">
        <v>610</v>
      </c>
      <c r="F1781" t="s">
        <v>189</v>
      </c>
      <c r="G1781">
        <v>13837</v>
      </c>
      <c r="H1781" t="s">
        <v>1214</v>
      </c>
      <c r="I1781">
        <v>33</v>
      </c>
      <c r="J1781" t="s">
        <v>160</v>
      </c>
      <c r="K1781" s="21">
        <v>105152</v>
      </c>
      <c r="L1781" s="21">
        <v>0</v>
      </c>
      <c r="M1781" s="21">
        <v>0</v>
      </c>
      <c r="N1781" s="21">
        <v>0</v>
      </c>
      <c r="O1781" s="21">
        <v>0</v>
      </c>
      <c r="P1781" s="22" t="e">
        <f>VLOOKUP(Tabela1[[#This Row],[cdsubacao]],LDO!$B$2:$D$115,3,0)</f>
        <v>#N/A</v>
      </c>
      <c r="Q1781" s="22" t="str">
        <f>CONCATENATE(Tabela1[[#This Row],[cdunidadegestora]]," - ",Tabela1[[#This Row],[nmunidadegestora]])</f>
        <v>410047 - Agência de Desenvolvimento Regional de Curitibanos</v>
      </c>
      <c r="R1781" s="22" t="str">
        <f>CONCATENATE(Tabela1[[#This Row],[cdfuncao]]," - ",Tabela1[[#This Row],[nmfuncao]])</f>
        <v>12 - Educação</v>
      </c>
      <c r="S1781" s="23" t="e">
        <f>VLOOKUP(Tabela1[[#This Row],[cdsubacao]],LDO!$B$2:$E$115,4,0)</f>
        <v>#N/A</v>
      </c>
      <c r="T1781" s="23" t="str">
        <f>CONCATENATE(Tabela1[[#This Row],[cdprograma]]," - ",Tabela1[[#This Row],[nmprograma]])</f>
        <v>610 - Educação Básica com Qualidade e Equidade</v>
      </c>
    </row>
    <row r="1782" spans="1:20" x14ac:dyDescent="0.25">
      <c r="A1782">
        <v>480091</v>
      </c>
      <c r="B1782" t="s">
        <v>157</v>
      </c>
      <c r="C1782">
        <v>10</v>
      </c>
      <c r="D1782" t="s">
        <v>158</v>
      </c>
      <c r="E1782">
        <v>430</v>
      </c>
      <c r="F1782" t="s">
        <v>159</v>
      </c>
      <c r="G1782">
        <v>11437</v>
      </c>
      <c r="H1782" t="s">
        <v>1025</v>
      </c>
      <c r="I1782">
        <v>44</v>
      </c>
      <c r="J1782" t="s">
        <v>219</v>
      </c>
      <c r="K1782" s="21">
        <v>0</v>
      </c>
      <c r="L1782" s="21">
        <v>5046096.0999999996</v>
      </c>
      <c r="M1782" s="21">
        <v>0</v>
      </c>
      <c r="N1782" s="21">
        <v>0</v>
      </c>
      <c r="O1782" s="21">
        <v>0</v>
      </c>
      <c r="P1782" s="22" t="e">
        <f>VLOOKUP(Tabela1[[#This Row],[cdsubacao]],LDO!$B$2:$D$115,3,0)</f>
        <v>#N/A</v>
      </c>
      <c r="Q1782" s="22" t="str">
        <f>CONCATENATE(Tabela1[[#This Row],[cdunidadegestora]]," - ",Tabela1[[#This Row],[nmunidadegestora]])</f>
        <v>480091 - Fundo Estadual de Saúde</v>
      </c>
      <c r="R1782" s="22" t="str">
        <f>CONCATENATE(Tabela1[[#This Row],[cdfuncao]]," - ",Tabela1[[#This Row],[nmfuncao]])</f>
        <v>10 - Saúde</v>
      </c>
      <c r="S1782" s="23" t="e">
        <f>VLOOKUP(Tabela1[[#This Row],[cdsubacao]],LDO!$B$2:$E$115,4,0)</f>
        <v>#N/A</v>
      </c>
      <c r="T1782" s="23" t="str">
        <f>CONCATENATE(Tabela1[[#This Row],[cdprograma]]," - ",Tabela1[[#This Row],[nmprograma]])</f>
        <v>430 - Atenção de Média e Alta Complexidade Ambulatorial e Hospitalar</v>
      </c>
    </row>
    <row r="1783" spans="1:20" x14ac:dyDescent="0.25">
      <c r="A1783">
        <v>410038</v>
      </c>
      <c r="B1783" t="s">
        <v>273</v>
      </c>
      <c r="C1783">
        <v>4</v>
      </c>
      <c r="D1783" t="s">
        <v>169</v>
      </c>
      <c r="E1783">
        <v>900</v>
      </c>
      <c r="F1783" t="s">
        <v>176</v>
      </c>
      <c r="G1783">
        <v>13641</v>
      </c>
      <c r="H1783" t="s">
        <v>1400</v>
      </c>
      <c r="I1783">
        <v>33</v>
      </c>
      <c r="J1783" t="s">
        <v>160</v>
      </c>
      <c r="K1783" s="21">
        <v>34000</v>
      </c>
      <c r="L1783" s="21">
        <v>0</v>
      </c>
      <c r="M1783" s="21">
        <v>0</v>
      </c>
      <c r="N1783" s="21">
        <v>0</v>
      </c>
      <c r="O1783" s="21">
        <v>0</v>
      </c>
      <c r="P1783" s="22" t="e">
        <f>VLOOKUP(Tabela1[[#This Row],[cdsubacao]],LDO!$B$2:$D$115,3,0)</f>
        <v>#N/A</v>
      </c>
      <c r="Q1783" s="22" t="str">
        <f>CONCATENATE(Tabela1[[#This Row],[cdunidadegestora]]," - ",Tabela1[[#This Row],[nmunidadegestora]])</f>
        <v>410038 - Agência de Desenvolvimento Regional de Maravilha</v>
      </c>
      <c r="R1783" s="22" t="str">
        <f>CONCATENATE(Tabela1[[#This Row],[cdfuncao]]," - ",Tabela1[[#This Row],[nmfuncao]])</f>
        <v>4 - Administração</v>
      </c>
      <c r="S1783" s="23" t="e">
        <f>VLOOKUP(Tabela1[[#This Row],[cdsubacao]],LDO!$B$2:$E$115,4,0)</f>
        <v>#N/A</v>
      </c>
      <c r="T1783" s="23" t="str">
        <f>CONCATENATE(Tabela1[[#This Row],[cdprograma]]," - ",Tabela1[[#This Row],[nmprograma]])</f>
        <v>900 - Gestão Administrativa - Poder Executivo</v>
      </c>
    </row>
    <row r="1784" spans="1:20" x14ac:dyDescent="0.25">
      <c r="A1784">
        <v>410062</v>
      </c>
      <c r="B1784" t="s">
        <v>213</v>
      </c>
      <c r="C1784">
        <v>12</v>
      </c>
      <c r="D1784" t="s">
        <v>188</v>
      </c>
      <c r="E1784">
        <v>610</v>
      </c>
      <c r="F1784" t="s">
        <v>189</v>
      </c>
      <c r="G1784">
        <v>13938</v>
      </c>
      <c r="H1784" t="s">
        <v>777</v>
      </c>
      <c r="I1784">
        <v>33</v>
      </c>
      <c r="J1784" t="s">
        <v>160</v>
      </c>
      <c r="K1784" s="21">
        <v>302103</v>
      </c>
      <c r="L1784" s="21">
        <v>0</v>
      </c>
      <c r="M1784" s="21">
        <v>0</v>
      </c>
      <c r="N1784" s="21">
        <v>0</v>
      </c>
      <c r="O1784" s="21">
        <v>0</v>
      </c>
      <c r="P1784" s="22" t="e">
        <f>VLOOKUP(Tabela1[[#This Row],[cdsubacao]],LDO!$B$2:$D$115,3,0)</f>
        <v>#N/A</v>
      </c>
      <c r="Q1784" s="22" t="str">
        <f>CONCATENATE(Tabela1[[#This Row],[cdunidadegestora]]," - ",Tabela1[[#This Row],[nmunidadegestora]])</f>
        <v>410062 - Agência de Desenvolvimento Regional de Lages</v>
      </c>
      <c r="R1784" s="22" t="str">
        <f>CONCATENATE(Tabela1[[#This Row],[cdfuncao]]," - ",Tabela1[[#This Row],[nmfuncao]])</f>
        <v>12 - Educação</v>
      </c>
      <c r="S1784" s="23" t="e">
        <f>VLOOKUP(Tabela1[[#This Row],[cdsubacao]],LDO!$B$2:$E$115,4,0)</f>
        <v>#N/A</v>
      </c>
      <c r="T1784" s="23" t="str">
        <f>CONCATENATE(Tabela1[[#This Row],[cdprograma]]," - ",Tabela1[[#This Row],[nmprograma]])</f>
        <v>610 - Educação Básica com Qualidade e Equidade</v>
      </c>
    </row>
    <row r="1785" spans="1:20" x14ac:dyDescent="0.25">
      <c r="A1785">
        <v>480091</v>
      </c>
      <c r="B1785" t="s">
        <v>157</v>
      </c>
      <c r="C1785">
        <v>10</v>
      </c>
      <c r="D1785" t="s">
        <v>158</v>
      </c>
      <c r="E1785">
        <v>101</v>
      </c>
      <c r="F1785" t="s">
        <v>254</v>
      </c>
      <c r="G1785">
        <v>12665</v>
      </c>
      <c r="H1785" t="s">
        <v>1401</v>
      </c>
      <c r="I1785">
        <v>44</v>
      </c>
      <c r="J1785" t="s">
        <v>219</v>
      </c>
      <c r="K1785" s="21">
        <v>1000000</v>
      </c>
      <c r="L1785" s="21">
        <v>1000000</v>
      </c>
      <c r="M1785" s="21">
        <v>0</v>
      </c>
      <c r="N1785" s="21">
        <v>0</v>
      </c>
      <c r="O1785" s="21">
        <v>0</v>
      </c>
      <c r="P1785" s="22" t="str">
        <f>VLOOKUP(Tabela1[[#This Row],[cdsubacao]],LDO!$B$2:$D$115,3,0)</f>
        <v>LDO</v>
      </c>
      <c r="Q1785" s="22" t="str">
        <f>CONCATENATE(Tabela1[[#This Row],[cdunidadegestora]]," - ",Tabela1[[#This Row],[nmunidadegestora]])</f>
        <v>480091 - Fundo Estadual de Saúde</v>
      </c>
      <c r="R1785" s="22" t="str">
        <f>CONCATENATE(Tabela1[[#This Row],[cdfuncao]]," - ",Tabela1[[#This Row],[nmfuncao]])</f>
        <v>10 - Saúde</v>
      </c>
      <c r="S1785" s="23" t="str">
        <f>VLOOKUP(Tabela1[[#This Row],[cdsubacao]],LDO!$B$2:$E$115,4,0)</f>
        <v>12665 - Equipar o Hospital Marieta Konder Bornhausen - Itajaí</v>
      </c>
      <c r="T1785" s="23" t="str">
        <f>CONCATENATE(Tabela1[[#This Row],[cdprograma]]," - ",Tabela1[[#This Row],[nmprograma]])</f>
        <v>101 - Acelera Santa Catarina</v>
      </c>
    </row>
    <row r="1786" spans="1:20" x14ac:dyDescent="0.25">
      <c r="A1786">
        <v>410058</v>
      </c>
      <c r="B1786" t="s">
        <v>243</v>
      </c>
      <c r="C1786">
        <v>12</v>
      </c>
      <c r="D1786" t="s">
        <v>188</v>
      </c>
      <c r="E1786">
        <v>610</v>
      </c>
      <c r="F1786" t="s">
        <v>189</v>
      </c>
      <c r="G1786">
        <v>13908</v>
      </c>
      <c r="H1786" t="s">
        <v>244</v>
      </c>
      <c r="I1786">
        <v>33</v>
      </c>
      <c r="J1786" t="s">
        <v>160</v>
      </c>
      <c r="K1786" s="21">
        <v>323769</v>
      </c>
      <c r="L1786" s="21">
        <v>0</v>
      </c>
      <c r="M1786" s="21">
        <v>0</v>
      </c>
      <c r="N1786" s="21">
        <v>0</v>
      </c>
      <c r="O1786" s="21">
        <v>0</v>
      </c>
      <c r="P1786" s="22" t="e">
        <f>VLOOKUP(Tabela1[[#This Row],[cdsubacao]],LDO!$B$2:$D$115,3,0)</f>
        <v>#N/A</v>
      </c>
      <c r="Q1786" s="22" t="str">
        <f>CONCATENATE(Tabela1[[#This Row],[cdunidadegestora]]," - ",Tabela1[[#This Row],[nmunidadegestora]])</f>
        <v>410058 - Agência de Desenvolvimento Regional de Joinville</v>
      </c>
      <c r="R1786" s="22" t="str">
        <f>CONCATENATE(Tabela1[[#This Row],[cdfuncao]]," - ",Tabela1[[#This Row],[nmfuncao]])</f>
        <v>12 - Educação</v>
      </c>
      <c r="S1786" s="23" t="e">
        <f>VLOOKUP(Tabela1[[#This Row],[cdsubacao]],LDO!$B$2:$E$115,4,0)</f>
        <v>#N/A</v>
      </c>
      <c r="T1786" s="23" t="str">
        <f>CONCATENATE(Tabela1[[#This Row],[cdprograma]]," - ",Tabela1[[#This Row],[nmprograma]])</f>
        <v>610 - Educação Básica com Qualidade e Equidade</v>
      </c>
    </row>
    <row r="1787" spans="1:20" x14ac:dyDescent="0.25">
      <c r="A1787">
        <v>480091</v>
      </c>
      <c r="B1787" t="s">
        <v>157</v>
      </c>
      <c r="C1787">
        <v>10</v>
      </c>
      <c r="D1787" t="s">
        <v>158</v>
      </c>
      <c r="E1787">
        <v>400</v>
      </c>
      <c r="F1787" t="s">
        <v>166</v>
      </c>
      <c r="G1787">
        <v>11428</v>
      </c>
      <c r="H1787" t="s">
        <v>1402</v>
      </c>
      <c r="I1787">
        <v>33</v>
      </c>
      <c r="J1787" t="s">
        <v>160</v>
      </c>
      <c r="K1787" s="21">
        <v>200000</v>
      </c>
      <c r="L1787" s="21">
        <v>0</v>
      </c>
      <c r="M1787" s="21">
        <v>0</v>
      </c>
      <c r="N1787" s="21">
        <v>0</v>
      </c>
      <c r="O1787" s="21">
        <v>0</v>
      </c>
      <c r="P1787" s="22" t="e">
        <f>VLOOKUP(Tabela1[[#This Row],[cdsubacao]],LDO!$B$2:$D$115,3,0)</f>
        <v>#N/A</v>
      </c>
      <c r="Q1787" s="22" t="str">
        <f>CONCATENATE(Tabela1[[#This Row],[cdunidadegestora]]," - ",Tabela1[[#This Row],[nmunidadegestora]])</f>
        <v>480091 - Fundo Estadual de Saúde</v>
      </c>
      <c r="R1787" s="22" t="str">
        <f>CONCATENATE(Tabela1[[#This Row],[cdfuncao]]," - ",Tabela1[[#This Row],[nmfuncao]])</f>
        <v>10 - Saúde</v>
      </c>
      <c r="S1787" s="23" t="e">
        <f>VLOOKUP(Tabela1[[#This Row],[cdsubacao]],LDO!$B$2:$E$115,4,0)</f>
        <v>#N/A</v>
      </c>
      <c r="T1787" s="23" t="str">
        <f>CONCATENATE(Tabela1[[#This Row],[cdprograma]]," - ",Tabela1[[#This Row],[nmprograma]])</f>
        <v>400 - Gestão do SUS</v>
      </c>
    </row>
    <row r="1788" spans="1:20" x14ac:dyDescent="0.25">
      <c r="A1788">
        <v>230021</v>
      </c>
      <c r="B1788" t="s">
        <v>333</v>
      </c>
      <c r="C1788">
        <v>4</v>
      </c>
      <c r="D1788" t="s">
        <v>169</v>
      </c>
      <c r="E1788">
        <v>210</v>
      </c>
      <c r="F1788" t="s">
        <v>261</v>
      </c>
      <c r="G1788">
        <v>14203</v>
      </c>
      <c r="H1788" t="s">
        <v>262</v>
      </c>
      <c r="I1788">
        <v>33</v>
      </c>
      <c r="J1788" t="s">
        <v>160</v>
      </c>
      <c r="K1788" s="21">
        <v>0</v>
      </c>
      <c r="L1788" s="21">
        <v>150</v>
      </c>
      <c r="M1788" s="21">
        <v>150</v>
      </c>
      <c r="N1788" s="21">
        <v>0</v>
      </c>
      <c r="O1788" s="21">
        <v>0</v>
      </c>
      <c r="P1788" s="22" t="e">
        <f>VLOOKUP(Tabela1[[#This Row],[cdsubacao]],LDO!$B$2:$D$115,3,0)</f>
        <v>#N/A</v>
      </c>
      <c r="Q1788" s="22" t="str">
        <f>CONCATENATE(Tabela1[[#This Row],[cdunidadegestora]]," - ",Tabela1[[#This Row],[nmunidadegestora]])</f>
        <v>230021 - Fundação Catarinense de Esporte</v>
      </c>
      <c r="R1788" s="22" t="str">
        <f>CONCATENATE(Tabela1[[#This Row],[cdfuncao]]," - ",Tabela1[[#This Row],[nmfuncao]])</f>
        <v>4 - Administração</v>
      </c>
      <c r="S1788" s="23" t="e">
        <f>VLOOKUP(Tabela1[[#This Row],[cdsubacao]],LDO!$B$2:$E$115,4,0)</f>
        <v>#N/A</v>
      </c>
      <c r="T1788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789" spans="1:20" x14ac:dyDescent="0.25">
      <c r="A1789">
        <v>540096</v>
      </c>
      <c r="B1789" t="s">
        <v>235</v>
      </c>
      <c r="C1789">
        <v>14</v>
      </c>
      <c r="D1789" t="s">
        <v>216</v>
      </c>
      <c r="E1789">
        <v>750</v>
      </c>
      <c r="F1789" t="s">
        <v>417</v>
      </c>
      <c r="G1789">
        <v>12536</v>
      </c>
      <c r="H1789" t="s">
        <v>1403</v>
      </c>
      <c r="I1789">
        <v>44</v>
      </c>
      <c r="J1789" t="s">
        <v>219</v>
      </c>
      <c r="K1789" s="21">
        <v>10000000</v>
      </c>
      <c r="L1789" s="21">
        <v>12954100</v>
      </c>
      <c r="M1789" s="21">
        <v>0</v>
      </c>
      <c r="N1789" s="21">
        <v>0</v>
      </c>
      <c r="O1789" s="21">
        <v>0</v>
      </c>
      <c r="P1789" s="22" t="str">
        <f>VLOOKUP(Tabela1[[#This Row],[cdsubacao]],LDO!$B$2:$D$115,3,0)</f>
        <v>LDO</v>
      </c>
      <c r="Q1789" s="22" t="str">
        <f>CONCATENATE(Tabela1[[#This Row],[cdunidadegestora]]," - ",Tabela1[[#This Row],[nmunidadegestora]])</f>
        <v>540096 - Fundo Penitenciário do Estado de Santa Catarina - FUPESC</v>
      </c>
      <c r="R1789" s="22" t="str">
        <f>CONCATENATE(Tabela1[[#This Row],[cdfuncao]]," - ",Tabela1[[#This Row],[nmfuncao]])</f>
        <v>14 - Direitos da Cidadania</v>
      </c>
      <c r="S1789" s="23" t="str">
        <f>VLOOKUP(Tabela1[[#This Row],[cdsubacao]],LDO!$B$2:$E$115,4,0)</f>
        <v>12536 - Construção presídio regional de Biguaçu </v>
      </c>
      <c r="T1789" s="23" t="str">
        <f>CONCATENATE(Tabela1[[#This Row],[cdprograma]]," - ",Tabela1[[#This Row],[nmprograma]])</f>
        <v>750 - Expansão e Modernização do Sistema Prisional e Socioeducativo</v>
      </c>
    </row>
    <row r="1790" spans="1:20" x14ac:dyDescent="0.25">
      <c r="A1790">
        <v>470091</v>
      </c>
      <c r="B1790" t="s">
        <v>289</v>
      </c>
      <c r="C1790">
        <v>4</v>
      </c>
      <c r="D1790" t="s">
        <v>169</v>
      </c>
      <c r="E1790">
        <v>900</v>
      </c>
      <c r="F1790" t="s">
        <v>176</v>
      </c>
      <c r="G1790">
        <v>12968</v>
      </c>
      <c r="H1790" t="s">
        <v>459</v>
      </c>
      <c r="I1790">
        <v>44</v>
      </c>
      <c r="J1790" t="s">
        <v>219</v>
      </c>
      <c r="K1790" s="21">
        <v>12692</v>
      </c>
      <c r="L1790" s="21">
        <v>12692</v>
      </c>
      <c r="M1790" s="21">
        <v>0</v>
      </c>
      <c r="N1790" s="21">
        <v>0</v>
      </c>
      <c r="O1790" s="21">
        <v>0</v>
      </c>
      <c r="P1790" s="22" t="e">
        <f>VLOOKUP(Tabela1[[#This Row],[cdsubacao]],LDO!$B$2:$D$115,3,0)</f>
        <v>#N/A</v>
      </c>
      <c r="Q1790" s="22" t="str">
        <f>CONCATENATE(Tabela1[[#This Row],[cdunidadegestora]]," - ",Tabela1[[#This Row],[nmunidadegestora]])</f>
        <v>470091 - Fundo de Materiais, Publicações e Impressos Oficiais</v>
      </c>
      <c r="R1790" s="22" t="str">
        <f>CONCATENATE(Tabela1[[#This Row],[cdfuncao]]," - ",Tabela1[[#This Row],[nmfuncao]])</f>
        <v>4 - Administração</v>
      </c>
      <c r="S1790" s="23" t="e">
        <f>VLOOKUP(Tabela1[[#This Row],[cdsubacao]],LDO!$B$2:$E$115,4,0)</f>
        <v>#N/A</v>
      </c>
      <c r="T1790" s="23" t="str">
        <f>CONCATENATE(Tabela1[[#This Row],[cdprograma]]," - ",Tabela1[[#This Row],[nmprograma]])</f>
        <v>900 - Gestão Administrativa - Poder Executivo</v>
      </c>
    </row>
    <row r="1791" spans="1:20" x14ac:dyDescent="0.25">
      <c r="A1791">
        <v>530001</v>
      </c>
      <c r="B1791" t="s">
        <v>178</v>
      </c>
      <c r="C1791">
        <v>26</v>
      </c>
      <c r="D1791" t="s">
        <v>179</v>
      </c>
      <c r="E1791">
        <v>130</v>
      </c>
      <c r="F1791" t="s">
        <v>208</v>
      </c>
      <c r="G1791">
        <v>14454</v>
      </c>
      <c r="H1791" t="s">
        <v>1404</v>
      </c>
      <c r="I1791">
        <v>44</v>
      </c>
      <c r="J1791" t="s">
        <v>219</v>
      </c>
      <c r="K1791" s="21">
        <v>0</v>
      </c>
      <c r="L1791" s="21">
        <v>70000</v>
      </c>
      <c r="M1791" s="21">
        <v>0</v>
      </c>
      <c r="N1791" s="21">
        <v>0</v>
      </c>
      <c r="O1791" s="21">
        <v>0</v>
      </c>
      <c r="P1791" s="22" t="e">
        <f>VLOOKUP(Tabela1[[#This Row],[cdsubacao]],LDO!$B$2:$D$115,3,0)</f>
        <v>#N/A</v>
      </c>
      <c r="Q1791" s="22" t="str">
        <f>CONCATENATE(Tabela1[[#This Row],[cdunidadegestora]]," - ",Tabela1[[#This Row],[nmunidadegestora]])</f>
        <v>530001 - Secretaria de Estado da Infraestrutura e Mobilidade</v>
      </c>
      <c r="R1791" s="22" t="str">
        <f>CONCATENATE(Tabela1[[#This Row],[cdfuncao]]," - ",Tabela1[[#This Row],[nmfuncao]])</f>
        <v>26 - Transporte</v>
      </c>
      <c r="S1791" s="23" t="e">
        <f>VLOOKUP(Tabela1[[#This Row],[cdsubacao]],LDO!$B$2:$E$115,4,0)</f>
        <v>#N/A</v>
      </c>
      <c r="T1791" s="23" t="str">
        <f>CONCATENATE(Tabela1[[#This Row],[cdprograma]]," - ",Tabela1[[#This Row],[nmprograma]])</f>
        <v>130 - Conservação e Segurança Rodoviária</v>
      </c>
    </row>
    <row r="1792" spans="1:20" x14ac:dyDescent="0.25">
      <c r="A1792">
        <v>160085</v>
      </c>
      <c r="B1792" t="s">
        <v>314</v>
      </c>
      <c r="C1792">
        <v>6</v>
      </c>
      <c r="D1792" t="s">
        <v>182</v>
      </c>
      <c r="E1792">
        <v>705</v>
      </c>
      <c r="F1792" t="s">
        <v>486</v>
      </c>
      <c r="G1792">
        <v>4423</v>
      </c>
      <c r="H1792" t="s">
        <v>802</v>
      </c>
      <c r="I1792">
        <v>31</v>
      </c>
      <c r="J1792" t="s">
        <v>165</v>
      </c>
      <c r="K1792" s="21">
        <v>326758660</v>
      </c>
      <c r="L1792" s="21">
        <v>298550332.74000001</v>
      </c>
      <c r="M1792" s="21">
        <v>296066013.37</v>
      </c>
      <c r="N1792" s="21">
        <v>296066013.37</v>
      </c>
      <c r="O1792" s="21">
        <v>296052140.60000002</v>
      </c>
      <c r="P1792" s="22" t="e">
        <f>VLOOKUP(Tabela1[[#This Row],[cdsubacao]],LDO!$B$2:$D$115,3,0)</f>
        <v>#N/A</v>
      </c>
      <c r="Q1792" s="22" t="str">
        <f>CONCATENATE(Tabela1[[#This Row],[cdunidadegestora]]," - ",Tabela1[[#This Row],[nmunidadegestora]])</f>
        <v>160085 - Fundo de Melhoria do Corpo de Bombeiros Militar</v>
      </c>
      <c r="R1792" s="22" t="str">
        <f>CONCATENATE(Tabela1[[#This Row],[cdfuncao]]," - ",Tabela1[[#This Row],[nmfuncao]])</f>
        <v>6 - Segurança Pública</v>
      </c>
      <c r="S1792" s="23" t="e">
        <f>VLOOKUP(Tabela1[[#This Row],[cdsubacao]],LDO!$B$2:$E$115,4,0)</f>
        <v>#N/A</v>
      </c>
      <c r="T1792" s="23" t="str">
        <f>CONCATENATE(Tabela1[[#This Row],[cdprograma]]," - ",Tabela1[[#This Row],[nmprograma]])</f>
        <v>705 - Segurança Cidadã</v>
      </c>
    </row>
    <row r="1793" spans="1:20" x14ac:dyDescent="0.25">
      <c r="A1793">
        <v>450001</v>
      </c>
      <c r="B1793" t="s">
        <v>318</v>
      </c>
      <c r="C1793">
        <v>12</v>
      </c>
      <c r="D1793" t="s">
        <v>188</v>
      </c>
      <c r="E1793">
        <v>625</v>
      </c>
      <c r="F1793" t="s">
        <v>196</v>
      </c>
      <c r="G1793">
        <v>1021</v>
      </c>
      <c r="H1793" t="s">
        <v>1301</v>
      </c>
      <c r="I1793">
        <v>33</v>
      </c>
      <c r="J1793" t="s">
        <v>160</v>
      </c>
      <c r="K1793" s="21">
        <v>41176585</v>
      </c>
      <c r="L1793" s="21">
        <v>77088639.829999998</v>
      </c>
      <c r="M1793" s="21">
        <v>75990882.549999997</v>
      </c>
      <c r="N1793" s="21">
        <v>75874781.540000007</v>
      </c>
      <c r="O1793" s="21">
        <v>69837011.560000002</v>
      </c>
      <c r="P1793" s="22" t="e">
        <f>VLOOKUP(Tabela1[[#This Row],[cdsubacao]],LDO!$B$2:$D$115,3,0)</f>
        <v>#N/A</v>
      </c>
      <c r="Q1793" s="22" t="str">
        <f>CONCATENATE(Tabela1[[#This Row],[cdunidadegestora]]," - ",Tabela1[[#This Row],[nmunidadegestora]])</f>
        <v>450001 - Secretaria de Estado da Educação</v>
      </c>
      <c r="R1793" s="22" t="str">
        <f>CONCATENATE(Tabela1[[#This Row],[cdfuncao]]," - ",Tabela1[[#This Row],[nmfuncao]])</f>
        <v>12 - Educação</v>
      </c>
      <c r="S1793" s="23" t="e">
        <f>VLOOKUP(Tabela1[[#This Row],[cdsubacao]],LDO!$B$2:$E$115,4,0)</f>
        <v>#N/A</v>
      </c>
      <c r="T1793" s="23" t="str">
        <f>CONCATENATE(Tabela1[[#This Row],[cdprograma]]," - ",Tabela1[[#This Row],[nmprograma]])</f>
        <v>625 - Valorização dos Profissionais da Educação</v>
      </c>
    </row>
    <row r="1794" spans="1:20" x14ac:dyDescent="0.25">
      <c r="A1794">
        <v>410055</v>
      </c>
      <c r="B1794" t="s">
        <v>447</v>
      </c>
      <c r="C1794">
        <v>4</v>
      </c>
      <c r="D1794" t="s">
        <v>169</v>
      </c>
      <c r="E1794">
        <v>900</v>
      </c>
      <c r="F1794" t="s">
        <v>176</v>
      </c>
      <c r="G1794">
        <v>13772</v>
      </c>
      <c r="H1794" t="s">
        <v>1070</v>
      </c>
      <c r="I1794">
        <v>33</v>
      </c>
      <c r="J1794" t="s">
        <v>160</v>
      </c>
      <c r="K1794" s="21">
        <v>1027798</v>
      </c>
      <c r="L1794" s="21">
        <v>296133.3</v>
      </c>
      <c r="M1794" s="21">
        <v>296133.3</v>
      </c>
      <c r="N1794" s="21">
        <v>296133.3</v>
      </c>
      <c r="O1794" s="21">
        <v>296133.3</v>
      </c>
      <c r="P1794" s="22" t="e">
        <f>VLOOKUP(Tabela1[[#This Row],[cdsubacao]],LDO!$B$2:$D$115,3,0)</f>
        <v>#N/A</v>
      </c>
      <c r="Q1794" s="22" t="str">
        <f>CONCATENATE(Tabela1[[#This Row],[cdunidadegestora]]," - ",Tabela1[[#This Row],[nmunidadegestora]])</f>
        <v>410055 - Agência de Desenvolvimento Regional de Tubarão</v>
      </c>
      <c r="R1794" s="22" t="str">
        <f>CONCATENATE(Tabela1[[#This Row],[cdfuncao]]," - ",Tabela1[[#This Row],[nmfuncao]])</f>
        <v>4 - Administração</v>
      </c>
      <c r="S1794" s="23" t="e">
        <f>VLOOKUP(Tabela1[[#This Row],[cdsubacao]],LDO!$B$2:$E$115,4,0)</f>
        <v>#N/A</v>
      </c>
      <c r="T1794" s="23" t="str">
        <f>CONCATENATE(Tabela1[[#This Row],[cdprograma]]," - ",Tabela1[[#This Row],[nmprograma]])</f>
        <v>900 - Gestão Administrativa - Poder Executivo</v>
      </c>
    </row>
    <row r="1795" spans="1:20" x14ac:dyDescent="0.25">
      <c r="A1795">
        <v>410060</v>
      </c>
      <c r="B1795" t="s">
        <v>168</v>
      </c>
      <c r="C1795">
        <v>12</v>
      </c>
      <c r="D1795" t="s">
        <v>188</v>
      </c>
      <c r="E1795">
        <v>625</v>
      </c>
      <c r="F1795" t="s">
        <v>196</v>
      </c>
      <c r="G1795">
        <v>13905</v>
      </c>
      <c r="H1795" t="s">
        <v>823</v>
      </c>
      <c r="I1795">
        <v>31</v>
      </c>
      <c r="J1795" t="s">
        <v>165</v>
      </c>
      <c r="K1795" s="21">
        <v>6985013</v>
      </c>
      <c r="L1795" s="21">
        <v>1100349.58</v>
      </c>
      <c r="M1795" s="21">
        <v>1100349.58</v>
      </c>
      <c r="N1795" s="21">
        <v>1100349.58</v>
      </c>
      <c r="O1795" s="21">
        <v>1100349.58</v>
      </c>
      <c r="P1795" s="22" t="e">
        <f>VLOOKUP(Tabela1[[#This Row],[cdsubacao]],LDO!$B$2:$D$115,3,0)</f>
        <v>#N/A</v>
      </c>
      <c r="Q1795" s="22" t="str">
        <f>CONCATENATE(Tabela1[[#This Row],[cdunidadegestora]]," - ",Tabela1[[#This Row],[nmunidadegestora]])</f>
        <v>410060 - Agência de Desenvolvimento Regional de Mafra</v>
      </c>
      <c r="R1795" s="22" t="str">
        <f>CONCATENATE(Tabela1[[#This Row],[cdfuncao]]," - ",Tabela1[[#This Row],[nmfuncao]])</f>
        <v>12 - Educação</v>
      </c>
      <c r="S1795" s="23" t="e">
        <f>VLOOKUP(Tabela1[[#This Row],[cdsubacao]],LDO!$B$2:$E$115,4,0)</f>
        <v>#N/A</v>
      </c>
      <c r="T1795" s="23" t="str">
        <f>CONCATENATE(Tabela1[[#This Row],[cdprograma]]," - ",Tabela1[[#This Row],[nmprograma]])</f>
        <v>625 - Valorização dos Profissionais da Educação</v>
      </c>
    </row>
    <row r="1796" spans="1:20" x14ac:dyDescent="0.25">
      <c r="A1796">
        <v>410058</v>
      </c>
      <c r="B1796" t="s">
        <v>243</v>
      </c>
      <c r="C1796">
        <v>4</v>
      </c>
      <c r="D1796" t="s">
        <v>169</v>
      </c>
      <c r="E1796">
        <v>900</v>
      </c>
      <c r="F1796" t="s">
        <v>176</v>
      </c>
      <c r="G1796">
        <v>13878</v>
      </c>
      <c r="H1796" t="s">
        <v>1377</v>
      </c>
      <c r="I1796">
        <v>33</v>
      </c>
      <c r="J1796" t="s">
        <v>160</v>
      </c>
      <c r="K1796" s="21">
        <v>2079000</v>
      </c>
      <c r="L1796" s="21">
        <v>236536.11</v>
      </c>
      <c r="M1796" s="21">
        <v>236536.11</v>
      </c>
      <c r="N1796" s="21">
        <v>236536.11</v>
      </c>
      <c r="O1796" s="21">
        <v>236536.11</v>
      </c>
      <c r="P1796" s="22" t="e">
        <f>VLOOKUP(Tabela1[[#This Row],[cdsubacao]],LDO!$B$2:$D$115,3,0)</f>
        <v>#N/A</v>
      </c>
      <c r="Q1796" s="22" t="str">
        <f>CONCATENATE(Tabela1[[#This Row],[cdunidadegestora]]," - ",Tabela1[[#This Row],[nmunidadegestora]])</f>
        <v>410058 - Agência de Desenvolvimento Regional de Joinville</v>
      </c>
      <c r="R1796" s="22" t="str">
        <f>CONCATENATE(Tabela1[[#This Row],[cdfuncao]]," - ",Tabela1[[#This Row],[nmfuncao]])</f>
        <v>4 - Administração</v>
      </c>
      <c r="S1796" s="23" t="e">
        <f>VLOOKUP(Tabela1[[#This Row],[cdsubacao]],LDO!$B$2:$E$115,4,0)</f>
        <v>#N/A</v>
      </c>
      <c r="T1796" s="23" t="str">
        <f>CONCATENATE(Tabela1[[#This Row],[cdprograma]]," - ",Tabela1[[#This Row],[nmprograma]])</f>
        <v>900 - Gestão Administrativa - Poder Executivo</v>
      </c>
    </row>
    <row r="1797" spans="1:20" x14ac:dyDescent="0.25">
      <c r="A1797">
        <v>270021</v>
      </c>
      <c r="B1797" t="s">
        <v>191</v>
      </c>
      <c r="C1797">
        <v>18</v>
      </c>
      <c r="D1797" t="s">
        <v>192</v>
      </c>
      <c r="E1797">
        <v>340</v>
      </c>
      <c r="F1797" t="s">
        <v>193</v>
      </c>
      <c r="G1797">
        <v>8470</v>
      </c>
      <c r="H1797" t="s">
        <v>493</v>
      </c>
      <c r="I1797">
        <v>33</v>
      </c>
      <c r="J1797" t="s">
        <v>160</v>
      </c>
      <c r="K1797" s="21">
        <v>4924667</v>
      </c>
      <c r="L1797" s="21">
        <v>4635251</v>
      </c>
      <c r="M1797" s="21">
        <v>3122009.41</v>
      </c>
      <c r="N1797" s="21">
        <v>2753935.32</v>
      </c>
      <c r="O1797" s="21">
        <v>2753935.32</v>
      </c>
      <c r="P1797" s="22" t="e">
        <f>VLOOKUP(Tabela1[[#This Row],[cdsubacao]],LDO!$B$2:$D$115,3,0)</f>
        <v>#N/A</v>
      </c>
      <c r="Q1797" s="22" t="str">
        <f>CONCATENATE(Tabela1[[#This Row],[cdunidadegestora]]," - ",Tabela1[[#This Row],[nmunidadegestora]])</f>
        <v>270021 - Instituto do Meio Ambiente do Estado de Santa Catarina - IMA</v>
      </c>
      <c r="R1797" s="22" t="str">
        <f>CONCATENATE(Tabela1[[#This Row],[cdfuncao]]," - ",Tabela1[[#This Row],[nmfuncao]])</f>
        <v>18 - Gestão Ambiental</v>
      </c>
      <c r="S1797" s="23" t="e">
        <f>VLOOKUP(Tabela1[[#This Row],[cdsubacao]],LDO!$B$2:$E$115,4,0)</f>
        <v>#N/A</v>
      </c>
      <c r="T1797" s="23" t="str">
        <f>CONCATENATE(Tabela1[[#This Row],[cdprograma]]," - ",Tabela1[[#This Row],[nmprograma]])</f>
        <v>340 - Desenvolvimento Ambiental Sustentável</v>
      </c>
    </row>
    <row r="1798" spans="1:20" x14ac:dyDescent="0.25">
      <c r="A1798">
        <v>270024</v>
      </c>
      <c r="B1798" t="s">
        <v>372</v>
      </c>
      <c r="C1798">
        <v>19</v>
      </c>
      <c r="D1798" t="s">
        <v>373</v>
      </c>
      <c r="E1798">
        <v>850</v>
      </c>
      <c r="F1798" t="s">
        <v>163</v>
      </c>
      <c r="G1798">
        <v>860</v>
      </c>
      <c r="H1798" t="s">
        <v>1327</v>
      </c>
      <c r="I1798">
        <v>31</v>
      </c>
      <c r="J1798" t="s">
        <v>165</v>
      </c>
      <c r="K1798" s="21">
        <v>3191430</v>
      </c>
      <c r="L1798" s="21">
        <v>2801552.12</v>
      </c>
      <c r="M1798" s="21">
        <v>2801552.11</v>
      </c>
      <c r="N1798" s="21">
        <v>2755298.26</v>
      </c>
      <c r="O1798" s="21">
        <v>2743503.47</v>
      </c>
      <c r="P1798" s="22" t="e">
        <f>VLOOKUP(Tabela1[[#This Row],[cdsubacao]],LDO!$B$2:$D$115,3,0)</f>
        <v>#N/A</v>
      </c>
      <c r="Q1798" s="22" t="str">
        <f>CONCATENATE(Tabela1[[#This Row],[cdunidadegestora]]," - ",Tabela1[[#This Row],[nmunidadegestora]])</f>
        <v>270024 - Fundação de Amparo à Pesquisa e Inovação do Estado de Santa Catarina</v>
      </c>
      <c r="R1798" s="22" t="str">
        <f>CONCATENATE(Tabela1[[#This Row],[cdfuncao]]," - ",Tabela1[[#This Row],[nmfuncao]])</f>
        <v>19 - Ciência e Tecnologia</v>
      </c>
      <c r="S1798" s="23" t="e">
        <f>VLOOKUP(Tabela1[[#This Row],[cdsubacao]],LDO!$B$2:$E$115,4,0)</f>
        <v>#N/A</v>
      </c>
      <c r="T179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799" spans="1:20" x14ac:dyDescent="0.25">
      <c r="A1799">
        <v>410012</v>
      </c>
      <c r="B1799" t="s">
        <v>540</v>
      </c>
      <c r="C1799">
        <v>6</v>
      </c>
      <c r="D1799" t="s">
        <v>182</v>
      </c>
      <c r="E1799">
        <v>707</v>
      </c>
      <c r="F1799" t="s">
        <v>336</v>
      </c>
      <c r="G1799">
        <v>13139</v>
      </c>
      <c r="H1799" t="s">
        <v>928</v>
      </c>
      <c r="I1799">
        <v>33</v>
      </c>
      <c r="J1799" t="s">
        <v>160</v>
      </c>
      <c r="K1799" s="21">
        <v>0</v>
      </c>
      <c r="L1799" s="21">
        <v>1688556.22</v>
      </c>
      <c r="M1799" s="21">
        <v>1688556.22</v>
      </c>
      <c r="N1799" s="21">
        <v>986040.01</v>
      </c>
      <c r="O1799" s="21">
        <v>986040.01</v>
      </c>
      <c r="P1799" s="22" t="e">
        <f>VLOOKUP(Tabela1[[#This Row],[cdsubacao]],LDO!$B$2:$D$115,3,0)</f>
        <v>#N/A</v>
      </c>
      <c r="Q1799" s="22" t="str">
        <f>CONCATENATE(Tabela1[[#This Row],[cdunidadegestora]]," - ",Tabela1[[#This Row],[nmunidadegestora]])</f>
        <v>410012 - Departamento Estadual de Trânsito</v>
      </c>
      <c r="R1799" s="22" t="str">
        <f>CONCATENATE(Tabela1[[#This Row],[cdfuncao]]," - ",Tabela1[[#This Row],[nmfuncao]])</f>
        <v>6 - Segurança Pública</v>
      </c>
      <c r="S1799" s="23" t="e">
        <f>VLOOKUP(Tabela1[[#This Row],[cdsubacao]],LDO!$B$2:$E$115,4,0)</f>
        <v>#N/A</v>
      </c>
      <c r="T1799" s="23" t="str">
        <f>CONCATENATE(Tabela1[[#This Row],[cdprograma]]," - ",Tabela1[[#This Row],[nmprograma]])</f>
        <v>707 - Suporte Institucional Integrado</v>
      </c>
    </row>
    <row r="1800" spans="1:20" x14ac:dyDescent="0.25">
      <c r="A1800">
        <v>480091</v>
      </c>
      <c r="B1800" t="s">
        <v>157</v>
      </c>
      <c r="C1800">
        <v>10</v>
      </c>
      <c r="D1800" t="s">
        <v>158</v>
      </c>
      <c r="E1800">
        <v>430</v>
      </c>
      <c r="F1800" t="s">
        <v>159</v>
      </c>
      <c r="G1800">
        <v>11308</v>
      </c>
      <c r="H1800" t="s">
        <v>1405</v>
      </c>
      <c r="I1800">
        <v>33</v>
      </c>
      <c r="J1800" t="s">
        <v>160</v>
      </c>
      <c r="K1800" s="21">
        <v>13400000</v>
      </c>
      <c r="L1800" s="21">
        <v>13980437.369999999</v>
      </c>
      <c r="M1800" s="21">
        <v>9215108.1300000008</v>
      </c>
      <c r="N1800" s="21">
        <v>8375573.0199999996</v>
      </c>
      <c r="O1800" s="21">
        <v>7380513.3799999999</v>
      </c>
      <c r="P1800" s="22" t="e">
        <f>VLOOKUP(Tabela1[[#This Row],[cdsubacao]],LDO!$B$2:$D$115,3,0)</f>
        <v>#N/A</v>
      </c>
      <c r="Q1800" s="22" t="str">
        <f>CONCATENATE(Tabela1[[#This Row],[cdunidadegestora]]," - ",Tabela1[[#This Row],[nmunidadegestora]])</f>
        <v>480091 - Fundo Estadual de Saúde</v>
      </c>
      <c r="R1800" s="22" t="str">
        <f>CONCATENATE(Tabela1[[#This Row],[cdfuncao]]," - ",Tabela1[[#This Row],[nmfuncao]])</f>
        <v>10 - Saúde</v>
      </c>
      <c r="S1800" s="23" t="e">
        <f>VLOOKUP(Tabela1[[#This Row],[cdsubacao]],LDO!$B$2:$E$115,4,0)</f>
        <v>#N/A</v>
      </c>
      <c r="T1800" s="23" t="str">
        <f>CONCATENATE(Tabela1[[#This Row],[cdprograma]]," - ",Tabela1[[#This Row],[nmprograma]])</f>
        <v>430 - Atenção de Média e Alta Complexidade Ambulatorial e Hospitalar</v>
      </c>
    </row>
    <row r="1801" spans="1:20" x14ac:dyDescent="0.25">
      <c r="A1801">
        <v>270029</v>
      </c>
      <c r="B1801" t="s">
        <v>755</v>
      </c>
      <c r="C1801">
        <v>4</v>
      </c>
      <c r="D1801" t="s">
        <v>169</v>
      </c>
      <c r="E1801">
        <v>950</v>
      </c>
      <c r="F1801" t="s">
        <v>756</v>
      </c>
      <c r="G1801">
        <v>13013</v>
      </c>
      <c r="H1801" t="s">
        <v>994</v>
      </c>
      <c r="I1801">
        <v>33</v>
      </c>
      <c r="J1801" t="s">
        <v>160</v>
      </c>
      <c r="K1801" s="21">
        <v>650000</v>
      </c>
      <c r="L1801" s="21">
        <v>370000</v>
      </c>
      <c r="M1801" s="21">
        <v>263970.87</v>
      </c>
      <c r="N1801" s="21">
        <v>213613.92</v>
      </c>
      <c r="O1801" s="21">
        <v>213613.92</v>
      </c>
      <c r="P1801" s="22" t="e">
        <f>VLOOKUP(Tabela1[[#This Row],[cdsubacao]],LDO!$B$2:$D$115,3,0)</f>
        <v>#N/A</v>
      </c>
      <c r="Q1801" s="22" t="str">
        <f>CONCATENATE(Tabela1[[#This Row],[cdunidadegestora]]," - ",Tabela1[[#This Row],[nmunidadegestora]])</f>
        <v>270029 - Agência de Regulação de Serviços Públicos de Santa Catarina - Aresc</v>
      </c>
      <c r="R1801" s="22" t="str">
        <f>CONCATENATE(Tabela1[[#This Row],[cdfuncao]]," - ",Tabela1[[#This Row],[nmfuncao]])</f>
        <v>4 - Administração</v>
      </c>
      <c r="S1801" s="23" t="e">
        <f>VLOOKUP(Tabela1[[#This Row],[cdsubacao]],LDO!$B$2:$E$115,4,0)</f>
        <v>#N/A</v>
      </c>
      <c r="T1801" s="23" t="str">
        <f>CONCATENATE(Tabela1[[#This Row],[cdprograma]]," - ",Tabela1[[#This Row],[nmprograma]])</f>
        <v>950 - Defesa dos Interesses Sociais</v>
      </c>
    </row>
    <row r="1802" spans="1:20" x14ac:dyDescent="0.25">
      <c r="A1802">
        <v>410048</v>
      </c>
      <c r="B1802" t="s">
        <v>187</v>
      </c>
      <c r="C1802">
        <v>12</v>
      </c>
      <c r="D1802" t="s">
        <v>188</v>
      </c>
      <c r="E1802">
        <v>625</v>
      </c>
      <c r="F1802" t="s">
        <v>196</v>
      </c>
      <c r="G1802">
        <v>13862</v>
      </c>
      <c r="H1802" t="s">
        <v>1311</v>
      </c>
      <c r="I1802">
        <v>33</v>
      </c>
      <c r="J1802" t="s">
        <v>160</v>
      </c>
      <c r="K1802" s="21">
        <v>299632</v>
      </c>
      <c r="L1802" s="21">
        <v>56878.36</v>
      </c>
      <c r="M1802" s="21">
        <v>56878.36</v>
      </c>
      <c r="N1802" s="21">
        <v>56878.36</v>
      </c>
      <c r="O1802" s="21">
        <v>56878.36</v>
      </c>
      <c r="P1802" s="22" t="e">
        <f>VLOOKUP(Tabela1[[#This Row],[cdsubacao]],LDO!$B$2:$D$115,3,0)</f>
        <v>#N/A</v>
      </c>
      <c r="Q1802" s="22" t="str">
        <f>CONCATENATE(Tabela1[[#This Row],[cdunidadegestora]]," - ",Tabela1[[#This Row],[nmunidadegestora]])</f>
        <v>410048 - Agência de Desenvolvimento Regional de Rio do Sul</v>
      </c>
      <c r="R1802" s="22" t="str">
        <f>CONCATENATE(Tabela1[[#This Row],[cdfuncao]]," - ",Tabela1[[#This Row],[nmfuncao]])</f>
        <v>12 - Educação</v>
      </c>
      <c r="S1802" s="23" t="e">
        <f>VLOOKUP(Tabela1[[#This Row],[cdsubacao]],LDO!$B$2:$E$115,4,0)</f>
        <v>#N/A</v>
      </c>
      <c r="T1802" s="23" t="str">
        <f>CONCATENATE(Tabela1[[#This Row],[cdprograma]]," - ",Tabela1[[#This Row],[nmprograma]])</f>
        <v>625 - Valorização dos Profissionais da Educação</v>
      </c>
    </row>
    <row r="1803" spans="1:20" x14ac:dyDescent="0.25">
      <c r="A1803">
        <v>520002</v>
      </c>
      <c r="B1803" t="s">
        <v>171</v>
      </c>
      <c r="C1803">
        <v>2</v>
      </c>
      <c r="D1803" t="s">
        <v>349</v>
      </c>
      <c r="E1803">
        <v>930</v>
      </c>
      <c r="F1803" t="s">
        <v>350</v>
      </c>
      <c r="G1803">
        <v>14040</v>
      </c>
      <c r="H1803" t="s">
        <v>835</v>
      </c>
      <c r="I1803">
        <v>33</v>
      </c>
      <c r="J1803" t="s">
        <v>160</v>
      </c>
      <c r="K1803" s="21">
        <v>0</v>
      </c>
      <c r="L1803" s="21">
        <v>381425.52</v>
      </c>
      <c r="M1803" s="21">
        <v>381425.52</v>
      </c>
      <c r="N1803" s="21">
        <v>290440.86</v>
      </c>
      <c r="O1803" s="21">
        <v>290440.86</v>
      </c>
      <c r="P1803" s="22" t="e">
        <f>VLOOKUP(Tabela1[[#This Row],[cdsubacao]],LDO!$B$2:$D$115,3,0)</f>
        <v>#N/A</v>
      </c>
      <c r="Q1803" s="22" t="str">
        <f>CONCATENATE(Tabela1[[#This Row],[cdunidadegestora]]," - ",Tabela1[[#This Row],[nmunidadegestora]])</f>
        <v>520002 - Encargos Gerais do Estado</v>
      </c>
      <c r="R1803" s="22" t="str">
        <f>CONCATENATE(Tabela1[[#This Row],[cdfuncao]]," - ",Tabela1[[#This Row],[nmfuncao]])</f>
        <v>2 - Judiciária</v>
      </c>
      <c r="S1803" s="23" t="e">
        <f>VLOOKUP(Tabela1[[#This Row],[cdsubacao]],LDO!$B$2:$E$115,4,0)</f>
        <v>#N/A</v>
      </c>
      <c r="T1803" s="23" t="str">
        <f>CONCATENATE(Tabela1[[#This Row],[cdprograma]]," - ",Tabela1[[#This Row],[nmprograma]])</f>
        <v>930 - Gestão Administrativa - Poder Judiciário</v>
      </c>
    </row>
    <row r="1804" spans="1:20" x14ac:dyDescent="0.25">
      <c r="A1804">
        <v>160091</v>
      </c>
      <c r="B1804" t="s">
        <v>442</v>
      </c>
      <c r="C1804">
        <v>6</v>
      </c>
      <c r="D1804" t="s">
        <v>182</v>
      </c>
      <c r="E1804">
        <v>705</v>
      </c>
      <c r="F1804" t="s">
        <v>486</v>
      </c>
      <c r="G1804">
        <v>11917</v>
      </c>
      <c r="H1804" t="s">
        <v>487</v>
      </c>
      <c r="I1804">
        <v>33</v>
      </c>
      <c r="J1804" t="s">
        <v>160</v>
      </c>
      <c r="K1804" s="21">
        <v>611108</v>
      </c>
      <c r="L1804" s="21">
        <v>184072.61</v>
      </c>
      <c r="M1804" s="21">
        <v>184072.61</v>
      </c>
      <c r="N1804" s="21">
        <v>184072.61</v>
      </c>
      <c r="O1804" s="21">
        <v>184072.61</v>
      </c>
      <c r="P1804" s="22" t="e">
        <f>VLOOKUP(Tabela1[[#This Row],[cdsubacao]],LDO!$B$2:$D$115,3,0)</f>
        <v>#N/A</v>
      </c>
      <c r="Q1804" s="22" t="str">
        <f>CONCATENATE(Tabela1[[#This Row],[cdunidadegestora]]," - ",Tabela1[[#This Row],[nmunidadegestora]])</f>
        <v>160091 - Fundo para Melhoria da Segurança Pública</v>
      </c>
      <c r="R1804" s="22" t="str">
        <f>CONCATENATE(Tabela1[[#This Row],[cdfuncao]]," - ",Tabela1[[#This Row],[nmfuncao]])</f>
        <v>6 - Segurança Pública</v>
      </c>
      <c r="S1804" s="23" t="e">
        <f>VLOOKUP(Tabela1[[#This Row],[cdsubacao]],LDO!$B$2:$E$115,4,0)</f>
        <v>#N/A</v>
      </c>
      <c r="T1804" s="23" t="str">
        <f>CONCATENATE(Tabela1[[#This Row],[cdprograma]]," - ",Tabela1[[#This Row],[nmprograma]])</f>
        <v>705 - Segurança Cidadã</v>
      </c>
    </row>
    <row r="1805" spans="1:20" x14ac:dyDescent="0.25">
      <c r="A1805">
        <v>180001</v>
      </c>
      <c r="B1805" t="s">
        <v>210</v>
      </c>
      <c r="C1805">
        <v>4</v>
      </c>
      <c r="D1805" t="s">
        <v>169</v>
      </c>
      <c r="E1805">
        <v>850</v>
      </c>
      <c r="F1805" t="s">
        <v>163</v>
      </c>
      <c r="G1805">
        <v>1232</v>
      </c>
      <c r="H1805" t="s">
        <v>1406</v>
      </c>
      <c r="I1805">
        <v>33</v>
      </c>
      <c r="J1805" t="s">
        <v>160</v>
      </c>
      <c r="K1805" s="21">
        <v>96000</v>
      </c>
      <c r="L1805" s="21">
        <v>20812.29</v>
      </c>
      <c r="M1805" s="21">
        <v>20812.29</v>
      </c>
      <c r="N1805" s="21">
        <v>20812.29</v>
      </c>
      <c r="O1805" s="21">
        <v>20812.29</v>
      </c>
      <c r="P1805" s="22" t="e">
        <f>VLOOKUP(Tabela1[[#This Row],[cdsubacao]],LDO!$B$2:$D$115,3,0)</f>
        <v>#N/A</v>
      </c>
      <c r="Q1805" s="22" t="str">
        <f>CONCATENATE(Tabela1[[#This Row],[cdunidadegestora]]," - ",Tabela1[[#This Row],[nmunidadegestora]])</f>
        <v>180001 - Secretaria de Estado do Planejamento</v>
      </c>
      <c r="R1805" s="22" t="str">
        <f>CONCATENATE(Tabela1[[#This Row],[cdfuncao]]," - ",Tabela1[[#This Row],[nmfuncao]])</f>
        <v>4 - Administração</v>
      </c>
      <c r="S1805" s="23" t="e">
        <f>VLOOKUP(Tabela1[[#This Row],[cdsubacao]],LDO!$B$2:$E$115,4,0)</f>
        <v>#N/A</v>
      </c>
      <c r="T1805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806" spans="1:20" x14ac:dyDescent="0.25">
      <c r="A1806">
        <v>410048</v>
      </c>
      <c r="B1806" t="s">
        <v>187</v>
      </c>
      <c r="C1806">
        <v>12</v>
      </c>
      <c r="D1806" t="s">
        <v>188</v>
      </c>
      <c r="E1806">
        <v>610</v>
      </c>
      <c r="F1806" t="s">
        <v>189</v>
      </c>
      <c r="G1806">
        <v>11490</v>
      </c>
      <c r="H1806" t="s">
        <v>231</v>
      </c>
      <c r="I1806">
        <v>44</v>
      </c>
      <c r="J1806" t="s">
        <v>219</v>
      </c>
      <c r="K1806" s="21">
        <v>0</v>
      </c>
      <c r="L1806" s="21">
        <v>422025.89</v>
      </c>
      <c r="M1806" s="21">
        <v>422025.89</v>
      </c>
      <c r="N1806" s="21">
        <v>422025.89</v>
      </c>
      <c r="O1806" s="21">
        <v>422025.89</v>
      </c>
      <c r="P1806" s="22" t="e">
        <f>VLOOKUP(Tabela1[[#This Row],[cdsubacao]],LDO!$B$2:$D$115,3,0)</f>
        <v>#N/A</v>
      </c>
      <c r="Q1806" s="22" t="str">
        <f>CONCATENATE(Tabela1[[#This Row],[cdunidadegestora]]," - ",Tabela1[[#This Row],[nmunidadegestora]])</f>
        <v>410048 - Agência de Desenvolvimento Regional de Rio do Sul</v>
      </c>
      <c r="R1806" s="22" t="str">
        <f>CONCATENATE(Tabela1[[#This Row],[cdfuncao]]," - ",Tabela1[[#This Row],[nmfuncao]])</f>
        <v>12 - Educação</v>
      </c>
      <c r="S1806" s="23" t="e">
        <f>VLOOKUP(Tabela1[[#This Row],[cdsubacao]],LDO!$B$2:$E$115,4,0)</f>
        <v>#N/A</v>
      </c>
      <c r="T1806" s="23" t="str">
        <f>CONCATENATE(Tabela1[[#This Row],[cdprograma]]," - ",Tabela1[[#This Row],[nmprograma]])</f>
        <v>610 - Educação Básica com Qualidade e Equidade</v>
      </c>
    </row>
    <row r="1807" spans="1:20" x14ac:dyDescent="0.25">
      <c r="A1807">
        <v>230001</v>
      </c>
      <c r="B1807" t="s">
        <v>344</v>
      </c>
      <c r="C1807">
        <v>23</v>
      </c>
      <c r="D1807" t="s">
        <v>258</v>
      </c>
      <c r="E1807">
        <v>640</v>
      </c>
      <c r="F1807" t="s">
        <v>259</v>
      </c>
      <c r="G1807">
        <v>14088</v>
      </c>
      <c r="H1807" t="s">
        <v>670</v>
      </c>
      <c r="I1807">
        <v>44</v>
      </c>
      <c r="J1807" t="s">
        <v>219</v>
      </c>
      <c r="K1807" s="21">
        <v>1820000</v>
      </c>
      <c r="L1807" s="21">
        <v>78595.81</v>
      </c>
      <c r="M1807" s="21">
        <v>78595.81</v>
      </c>
      <c r="N1807" s="21">
        <v>78595.81</v>
      </c>
      <c r="O1807" s="21">
        <v>78595.81</v>
      </c>
      <c r="P1807" s="22" t="e">
        <f>VLOOKUP(Tabela1[[#This Row],[cdsubacao]],LDO!$B$2:$D$115,3,0)</f>
        <v>#N/A</v>
      </c>
      <c r="Q1807" s="22" t="str">
        <f>CONCATENATE(Tabela1[[#This Row],[cdunidadegestora]]," - ",Tabela1[[#This Row],[nmunidadegestora]])</f>
        <v>230001 - Secretaria de Estado do Turismo, Cultura e Esporte</v>
      </c>
      <c r="R1807" s="22" t="str">
        <f>CONCATENATE(Tabela1[[#This Row],[cdfuncao]]," - ",Tabela1[[#This Row],[nmfuncao]])</f>
        <v>23 - Comércio e Serviços</v>
      </c>
      <c r="S1807" s="23" t="e">
        <f>VLOOKUP(Tabela1[[#This Row],[cdsubacao]],LDO!$B$2:$E$115,4,0)</f>
        <v>#N/A</v>
      </c>
      <c r="T1807" s="23" t="str">
        <f>CONCATENATE(Tabela1[[#This Row],[cdprograma]]," - ",Tabela1[[#This Row],[nmprograma]])</f>
        <v>640 - Desenvolvimento do Turismo Catarinense</v>
      </c>
    </row>
    <row r="1808" spans="1:20" x14ac:dyDescent="0.25">
      <c r="A1808">
        <v>450001</v>
      </c>
      <c r="B1808" t="s">
        <v>318</v>
      </c>
      <c r="C1808">
        <v>12</v>
      </c>
      <c r="D1808" t="s">
        <v>188</v>
      </c>
      <c r="E1808">
        <v>610</v>
      </c>
      <c r="F1808" t="s">
        <v>189</v>
      </c>
      <c r="G1808">
        <v>14131</v>
      </c>
      <c r="H1808" t="s">
        <v>1260</v>
      </c>
      <c r="I1808">
        <v>33</v>
      </c>
      <c r="J1808" t="s">
        <v>160</v>
      </c>
      <c r="K1808" s="21">
        <v>4316345</v>
      </c>
      <c r="L1808" s="21">
        <v>4177851.04</v>
      </c>
      <c r="M1808" s="21">
        <v>3827425.18</v>
      </c>
      <c r="N1808" s="21">
        <v>3683481.95</v>
      </c>
      <c r="O1808" s="21">
        <v>3683481.95</v>
      </c>
      <c r="P1808" s="22" t="e">
        <f>VLOOKUP(Tabela1[[#This Row],[cdsubacao]],LDO!$B$2:$D$115,3,0)</f>
        <v>#N/A</v>
      </c>
      <c r="Q1808" s="22" t="str">
        <f>CONCATENATE(Tabela1[[#This Row],[cdunidadegestora]]," - ",Tabela1[[#This Row],[nmunidadegestora]])</f>
        <v>450001 - Secretaria de Estado da Educação</v>
      </c>
      <c r="R1808" s="22" t="str">
        <f>CONCATENATE(Tabela1[[#This Row],[cdfuncao]]," - ",Tabela1[[#This Row],[nmfuncao]])</f>
        <v>12 - Educação</v>
      </c>
      <c r="S1808" s="23" t="e">
        <f>VLOOKUP(Tabela1[[#This Row],[cdsubacao]],LDO!$B$2:$E$115,4,0)</f>
        <v>#N/A</v>
      </c>
      <c r="T1808" s="23" t="str">
        <f>CONCATENATE(Tabela1[[#This Row],[cdprograma]]," - ",Tabela1[[#This Row],[nmprograma]])</f>
        <v>610 - Educação Básica com Qualidade e Equidade</v>
      </c>
    </row>
    <row r="1809" spans="1:20" x14ac:dyDescent="0.25">
      <c r="A1809">
        <v>480091</v>
      </c>
      <c r="B1809" t="s">
        <v>157</v>
      </c>
      <c r="C1809">
        <v>10</v>
      </c>
      <c r="D1809" t="s">
        <v>158</v>
      </c>
      <c r="E1809">
        <v>430</v>
      </c>
      <c r="F1809" t="s">
        <v>159</v>
      </c>
      <c r="G1809">
        <v>13326</v>
      </c>
      <c r="H1809" t="s">
        <v>1407</v>
      </c>
      <c r="I1809">
        <v>44</v>
      </c>
      <c r="J1809" t="s">
        <v>219</v>
      </c>
      <c r="K1809" s="21">
        <v>100000</v>
      </c>
      <c r="L1809" s="21">
        <v>0</v>
      </c>
      <c r="M1809" s="21">
        <v>0</v>
      </c>
      <c r="N1809" s="21">
        <v>0</v>
      </c>
      <c r="O1809" s="21">
        <v>0</v>
      </c>
      <c r="P1809" s="22" t="e">
        <f>VLOOKUP(Tabela1[[#This Row],[cdsubacao]],LDO!$B$2:$D$115,3,0)</f>
        <v>#N/A</v>
      </c>
      <c r="Q1809" s="22" t="str">
        <f>CONCATENATE(Tabela1[[#This Row],[cdunidadegestora]]," - ",Tabela1[[#This Row],[nmunidadegestora]])</f>
        <v>480091 - Fundo Estadual de Saúde</v>
      </c>
      <c r="R1809" s="22" t="str">
        <f>CONCATENATE(Tabela1[[#This Row],[cdfuncao]]," - ",Tabela1[[#This Row],[nmfuncao]])</f>
        <v>10 - Saúde</v>
      </c>
      <c r="S1809" s="23" t="e">
        <f>VLOOKUP(Tabela1[[#This Row],[cdsubacao]],LDO!$B$2:$E$115,4,0)</f>
        <v>#N/A</v>
      </c>
      <c r="T1809" s="23" t="str">
        <f>CONCATENATE(Tabela1[[#This Row],[cdprograma]]," - ",Tabela1[[#This Row],[nmprograma]])</f>
        <v>430 - Atenção de Média e Alta Complexidade Ambulatorial e Hospitalar</v>
      </c>
    </row>
    <row r="1810" spans="1:20" x14ac:dyDescent="0.25">
      <c r="A1810">
        <v>530025</v>
      </c>
      <c r="B1810" t="s">
        <v>238</v>
      </c>
      <c r="C1810">
        <v>26</v>
      </c>
      <c r="D1810" t="s">
        <v>179</v>
      </c>
      <c r="E1810">
        <v>140</v>
      </c>
      <c r="F1810" t="s">
        <v>279</v>
      </c>
      <c r="G1810">
        <v>2255</v>
      </c>
      <c r="H1810" t="s">
        <v>793</v>
      </c>
      <c r="I1810">
        <v>44</v>
      </c>
      <c r="J1810" t="s">
        <v>219</v>
      </c>
      <c r="K1810" s="21">
        <v>73000000</v>
      </c>
      <c r="L1810" s="21">
        <v>3196956.25</v>
      </c>
      <c r="M1810" s="21">
        <v>3196956.25</v>
      </c>
      <c r="N1810" s="21">
        <v>3196956.25</v>
      </c>
      <c r="O1810" s="21">
        <v>3196956.25</v>
      </c>
      <c r="P1810" s="22" t="str">
        <f>VLOOKUP(Tabela1[[#This Row],[cdsubacao]],LDO!$B$2:$D$115,3,0)</f>
        <v>LDO</v>
      </c>
      <c r="Q1810" s="22" t="str">
        <f>CONCATENATE(Tabela1[[#This Row],[cdunidadegestora]]," - ",Tabela1[[#This Row],[nmunidadegestora]])</f>
        <v>530025 - Departamento Estadual de Infraestrutura</v>
      </c>
      <c r="R1810" s="22" t="str">
        <f>CONCATENATE(Tabela1[[#This Row],[cdfuncao]]," - ",Tabela1[[#This Row],[nmfuncao]])</f>
        <v>26 - Transporte</v>
      </c>
      <c r="S1810" s="23" t="str">
        <f>VLOOKUP(Tabela1[[#This Row],[cdsubacao]],LDO!$B$2:$E$115,4,0)</f>
        <v>2255 - Reabilitação/Aumento de Capacidade da SC-486, trecho Brusque - BR-101 - BID-VI</v>
      </c>
      <c r="T1810" s="23" t="str">
        <f>CONCATENATE(Tabela1[[#This Row],[cdprograma]]," - ",Tabela1[[#This Row],[nmprograma]])</f>
        <v>140 - Reabilitação e Aumento de Capacidade de Rodovias</v>
      </c>
    </row>
    <row r="1811" spans="1:20" x14ac:dyDescent="0.25">
      <c r="A1811">
        <v>420001</v>
      </c>
      <c r="B1811" t="s">
        <v>367</v>
      </c>
      <c r="C1811">
        <v>4</v>
      </c>
      <c r="D1811" t="s">
        <v>169</v>
      </c>
      <c r="E1811">
        <v>900</v>
      </c>
      <c r="F1811" t="s">
        <v>176</v>
      </c>
      <c r="G1811">
        <v>4158</v>
      </c>
      <c r="H1811" t="s">
        <v>368</v>
      </c>
      <c r="I1811">
        <v>44</v>
      </c>
      <c r="J1811" t="s">
        <v>219</v>
      </c>
      <c r="K1811" s="21">
        <v>78175</v>
      </c>
      <c r="L1811" s="21">
        <v>14745</v>
      </c>
      <c r="M1811" s="21">
        <v>14745</v>
      </c>
      <c r="N1811" s="21">
        <v>14745</v>
      </c>
      <c r="O1811" s="21">
        <v>14745</v>
      </c>
      <c r="P1811" s="22" t="e">
        <f>VLOOKUP(Tabela1[[#This Row],[cdsubacao]],LDO!$B$2:$D$115,3,0)</f>
        <v>#N/A</v>
      </c>
      <c r="Q1811" s="22" t="str">
        <f>CONCATENATE(Tabela1[[#This Row],[cdunidadegestora]]," - ",Tabela1[[#This Row],[nmunidadegestora]])</f>
        <v>420001 - Gabinete do Vice-Governador do Estado</v>
      </c>
      <c r="R1811" s="22" t="str">
        <f>CONCATENATE(Tabela1[[#This Row],[cdfuncao]]," - ",Tabela1[[#This Row],[nmfuncao]])</f>
        <v>4 - Administração</v>
      </c>
      <c r="S1811" s="23" t="e">
        <f>VLOOKUP(Tabela1[[#This Row],[cdsubacao]],LDO!$B$2:$E$115,4,0)</f>
        <v>#N/A</v>
      </c>
      <c r="T1811" s="23" t="str">
        <f>CONCATENATE(Tabela1[[#This Row],[cdprograma]]," - ",Tabela1[[#This Row],[nmprograma]])</f>
        <v>900 - Gestão Administrativa - Poder Executivo</v>
      </c>
    </row>
    <row r="1812" spans="1:20" x14ac:dyDescent="0.25">
      <c r="A1812">
        <v>530001</v>
      </c>
      <c r="B1812" t="s">
        <v>178</v>
      </c>
      <c r="C1812">
        <v>18</v>
      </c>
      <c r="D1812" t="s">
        <v>192</v>
      </c>
      <c r="E1812">
        <v>350</v>
      </c>
      <c r="F1812" t="s">
        <v>282</v>
      </c>
      <c r="G1812">
        <v>14519</v>
      </c>
      <c r="H1812" t="s">
        <v>1408</v>
      </c>
      <c r="I1812">
        <v>44</v>
      </c>
      <c r="J1812" t="s">
        <v>219</v>
      </c>
      <c r="K1812" s="21">
        <v>0</v>
      </c>
      <c r="L1812" s="21">
        <v>600000</v>
      </c>
      <c r="M1812" s="21">
        <v>0</v>
      </c>
      <c r="N1812" s="21">
        <v>0</v>
      </c>
      <c r="O1812" s="21">
        <v>0</v>
      </c>
      <c r="P1812" s="22" t="e">
        <f>VLOOKUP(Tabela1[[#This Row],[cdsubacao]],LDO!$B$2:$D$115,3,0)</f>
        <v>#N/A</v>
      </c>
      <c r="Q1812" s="22" t="str">
        <f>CONCATENATE(Tabela1[[#This Row],[cdunidadegestora]]," - ",Tabela1[[#This Row],[nmunidadegestora]])</f>
        <v>530001 - Secretaria de Estado da Infraestrutura e Mobilidade</v>
      </c>
      <c r="R1812" s="22" t="str">
        <f>CONCATENATE(Tabela1[[#This Row],[cdfuncao]]," - ",Tabela1[[#This Row],[nmfuncao]])</f>
        <v>18 - Gestão Ambiental</v>
      </c>
      <c r="S1812" s="23" t="e">
        <f>VLOOKUP(Tabela1[[#This Row],[cdsubacao]],LDO!$B$2:$E$115,4,0)</f>
        <v>#N/A</v>
      </c>
      <c r="T1812" s="23" t="str">
        <f>CONCATENATE(Tabela1[[#This Row],[cdprograma]]," - ",Tabela1[[#This Row],[nmprograma]])</f>
        <v>350 - Gestão dos Recursos Hídricos</v>
      </c>
    </row>
    <row r="1813" spans="1:20" x14ac:dyDescent="0.25">
      <c r="A1813">
        <v>520002</v>
      </c>
      <c r="B1813" t="s">
        <v>171</v>
      </c>
      <c r="C1813">
        <v>4</v>
      </c>
      <c r="D1813" t="s">
        <v>169</v>
      </c>
      <c r="E1813">
        <v>900</v>
      </c>
      <c r="F1813" t="s">
        <v>176</v>
      </c>
      <c r="G1813">
        <v>13511</v>
      </c>
      <c r="H1813" t="s">
        <v>1036</v>
      </c>
      <c r="I1813">
        <v>33</v>
      </c>
      <c r="J1813" t="s">
        <v>160</v>
      </c>
      <c r="K1813" s="21">
        <v>2000000</v>
      </c>
      <c r="L1813" s="21">
        <v>1230000</v>
      </c>
      <c r="M1813" s="21">
        <v>1222409.96</v>
      </c>
      <c r="N1813" s="21">
        <v>1222409.96</v>
      </c>
      <c r="O1813" s="21">
        <v>1222409.96</v>
      </c>
      <c r="P1813" s="22" t="e">
        <f>VLOOKUP(Tabela1[[#This Row],[cdsubacao]],LDO!$B$2:$D$115,3,0)</f>
        <v>#N/A</v>
      </c>
      <c r="Q1813" s="22" t="str">
        <f>CONCATENATE(Tabela1[[#This Row],[cdunidadegestora]]," - ",Tabela1[[#This Row],[nmunidadegestora]])</f>
        <v>520002 - Encargos Gerais do Estado</v>
      </c>
      <c r="R1813" s="22" t="str">
        <f>CONCATENATE(Tabela1[[#This Row],[cdfuncao]]," - ",Tabela1[[#This Row],[nmfuncao]])</f>
        <v>4 - Administração</v>
      </c>
      <c r="S1813" s="23" t="e">
        <f>VLOOKUP(Tabela1[[#This Row],[cdsubacao]],LDO!$B$2:$E$115,4,0)</f>
        <v>#N/A</v>
      </c>
      <c r="T1813" s="23" t="str">
        <f>CONCATENATE(Tabela1[[#This Row],[cdprograma]]," - ",Tabela1[[#This Row],[nmprograma]])</f>
        <v>900 - Gestão Administrativa - Poder Executivo</v>
      </c>
    </row>
    <row r="1814" spans="1:20" x14ac:dyDescent="0.25">
      <c r="A1814">
        <v>530025</v>
      </c>
      <c r="B1814" t="s">
        <v>238</v>
      </c>
      <c r="C1814">
        <v>26</v>
      </c>
      <c r="D1814" t="s">
        <v>179</v>
      </c>
      <c r="E1814">
        <v>101</v>
      </c>
      <c r="F1814" t="s">
        <v>254</v>
      </c>
      <c r="G1814">
        <v>1954</v>
      </c>
      <c r="H1814" t="s">
        <v>1337</v>
      </c>
      <c r="I1814">
        <v>44</v>
      </c>
      <c r="J1814" t="s">
        <v>219</v>
      </c>
      <c r="K1814" s="21">
        <v>0</v>
      </c>
      <c r="L1814" s="21">
        <v>2770111.6</v>
      </c>
      <c r="M1814" s="21">
        <v>2770111.6</v>
      </c>
      <c r="N1814" s="21">
        <v>2770111.6</v>
      </c>
      <c r="O1814" s="21">
        <v>2770111.6</v>
      </c>
      <c r="P1814" s="22" t="e">
        <f>VLOOKUP(Tabela1[[#This Row],[cdsubacao]],LDO!$B$2:$D$115,3,0)</f>
        <v>#N/A</v>
      </c>
      <c r="Q1814" s="22" t="str">
        <f>CONCATENATE(Tabela1[[#This Row],[cdunidadegestora]]," - ",Tabela1[[#This Row],[nmunidadegestora]])</f>
        <v>530025 - Departamento Estadual de Infraestrutura</v>
      </c>
      <c r="R1814" s="22" t="str">
        <f>CONCATENATE(Tabela1[[#This Row],[cdfuncao]]," - ",Tabela1[[#This Row],[nmfuncao]])</f>
        <v>26 - Transporte</v>
      </c>
      <c r="S1814" s="23" t="e">
        <f>VLOOKUP(Tabela1[[#This Row],[cdsubacao]],LDO!$B$2:$E$115,4,0)</f>
        <v>#N/A</v>
      </c>
      <c r="T1814" s="23" t="str">
        <f>CONCATENATE(Tabela1[[#This Row],[cdprograma]]," - ",Tabela1[[#This Row],[nmprograma]])</f>
        <v>101 - Acelera Santa Catarina</v>
      </c>
    </row>
    <row r="1815" spans="1:20" x14ac:dyDescent="0.25">
      <c r="A1815">
        <v>410044</v>
      </c>
      <c r="B1815" t="s">
        <v>271</v>
      </c>
      <c r="C1815">
        <v>12</v>
      </c>
      <c r="D1815" t="s">
        <v>188</v>
      </c>
      <c r="E1815">
        <v>610</v>
      </c>
      <c r="F1815" t="s">
        <v>189</v>
      </c>
      <c r="G1815">
        <v>13759</v>
      </c>
      <c r="H1815" t="s">
        <v>1409</v>
      </c>
      <c r="I1815">
        <v>33</v>
      </c>
      <c r="J1815" t="s">
        <v>160</v>
      </c>
      <c r="K1815" s="21">
        <v>1817758</v>
      </c>
      <c r="L1815" s="21">
        <v>0</v>
      </c>
      <c r="M1815" s="21">
        <v>0</v>
      </c>
      <c r="N1815" s="21">
        <v>0</v>
      </c>
      <c r="O1815" s="21">
        <v>0</v>
      </c>
      <c r="P1815" s="22" t="e">
        <f>VLOOKUP(Tabela1[[#This Row],[cdsubacao]],LDO!$B$2:$D$115,3,0)</f>
        <v>#N/A</v>
      </c>
      <c r="Q1815" s="22" t="str">
        <f>CONCATENATE(Tabela1[[#This Row],[cdunidadegestora]]," - ",Tabela1[[#This Row],[nmunidadegestora]])</f>
        <v>410044 - Agência de Desenvolvimento Regional de Campos Novos</v>
      </c>
      <c r="R1815" s="22" t="str">
        <f>CONCATENATE(Tabela1[[#This Row],[cdfuncao]]," - ",Tabela1[[#This Row],[nmfuncao]])</f>
        <v>12 - Educação</v>
      </c>
      <c r="S1815" s="23" t="e">
        <f>VLOOKUP(Tabela1[[#This Row],[cdsubacao]],LDO!$B$2:$E$115,4,0)</f>
        <v>#N/A</v>
      </c>
      <c r="T1815" s="23" t="str">
        <f>CONCATENATE(Tabela1[[#This Row],[cdprograma]]," - ",Tabela1[[#This Row],[nmprograma]])</f>
        <v>610 - Educação Básica com Qualidade e Equidade</v>
      </c>
    </row>
    <row r="1816" spans="1:20" x14ac:dyDescent="0.25">
      <c r="A1816">
        <v>470076</v>
      </c>
      <c r="B1816" t="s">
        <v>240</v>
      </c>
      <c r="C1816">
        <v>9</v>
      </c>
      <c r="D1816" t="s">
        <v>162</v>
      </c>
      <c r="E1816">
        <v>860</v>
      </c>
      <c r="F1816" t="s">
        <v>241</v>
      </c>
      <c r="G1816">
        <v>9356</v>
      </c>
      <c r="H1816" t="s">
        <v>1410</v>
      </c>
      <c r="I1816">
        <v>31</v>
      </c>
      <c r="J1816" t="s">
        <v>165</v>
      </c>
      <c r="K1816" s="21">
        <v>85600000</v>
      </c>
      <c r="L1816" s="21">
        <v>85156807.680000007</v>
      </c>
      <c r="M1816" s="21">
        <v>82511023.090000004</v>
      </c>
      <c r="N1816" s="21">
        <v>82511023.090000004</v>
      </c>
      <c r="O1816" s="21">
        <v>82511023.090000004</v>
      </c>
      <c r="P1816" s="22" t="e">
        <f>VLOOKUP(Tabela1[[#This Row],[cdsubacao]],LDO!$B$2:$D$115,3,0)</f>
        <v>#N/A</v>
      </c>
      <c r="Q1816" s="22" t="str">
        <f>CONCATENATE(Tabela1[[#This Row],[cdunidadegestora]]," - ",Tabela1[[#This Row],[nmunidadegestora]])</f>
        <v>470076 - Fundo Financeiro</v>
      </c>
      <c r="R1816" s="22" t="str">
        <f>CONCATENATE(Tabela1[[#This Row],[cdfuncao]]," - ",Tabela1[[#This Row],[nmfuncao]])</f>
        <v>9 - Previdência Social</v>
      </c>
      <c r="S1816" s="23" t="e">
        <f>VLOOKUP(Tabela1[[#This Row],[cdsubacao]],LDO!$B$2:$E$115,4,0)</f>
        <v>#N/A</v>
      </c>
      <c r="T1816" s="23" t="str">
        <f>CONCATENATE(Tabela1[[#This Row],[cdprograma]]," - ",Tabela1[[#This Row],[nmprograma]])</f>
        <v>860 - Gestão Previdenciária</v>
      </c>
    </row>
    <row r="1817" spans="1:20" x14ac:dyDescent="0.25">
      <c r="A1817">
        <v>230001</v>
      </c>
      <c r="B1817" t="s">
        <v>344</v>
      </c>
      <c r="C1817">
        <v>27</v>
      </c>
      <c r="D1817" t="s">
        <v>345</v>
      </c>
      <c r="E1817">
        <v>650</v>
      </c>
      <c r="F1817" t="s">
        <v>422</v>
      </c>
      <c r="G1817">
        <v>11696</v>
      </c>
      <c r="H1817" t="s">
        <v>899</v>
      </c>
      <c r="I1817">
        <v>44</v>
      </c>
      <c r="J1817" t="s">
        <v>219</v>
      </c>
      <c r="K1817" s="21">
        <v>344166</v>
      </c>
      <c r="L1817" s="21">
        <v>0</v>
      </c>
      <c r="M1817" s="21">
        <v>0</v>
      </c>
      <c r="N1817" s="21">
        <v>0</v>
      </c>
      <c r="O1817" s="21">
        <v>0</v>
      </c>
      <c r="P1817" s="22" t="e">
        <f>VLOOKUP(Tabela1[[#This Row],[cdsubacao]],LDO!$B$2:$D$115,3,0)</f>
        <v>#N/A</v>
      </c>
      <c r="Q1817" s="22" t="str">
        <f>CONCATENATE(Tabela1[[#This Row],[cdunidadegestora]]," - ",Tabela1[[#This Row],[nmunidadegestora]])</f>
        <v>230001 - Secretaria de Estado do Turismo, Cultura e Esporte</v>
      </c>
      <c r="R1817" s="22" t="str">
        <f>CONCATENATE(Tabela1[[#This Row],[cdfuncao]]," - ",Tabela1[[#This Row],[nmfuncao]])</f>
        <v>27 - Desporto e Lazer</v>
      </c>
      <c r="S1817" s="23" t="e">
        <f>VLOOKUP(Tabela1[[#This Row],[cdsubacao]],LDO!$B$2:$E$115,4,0)</f>
        <v>#N/A</v>
      </c>
      <c r="T1817" s="23" t="str">
        <f>CONCATENATE(Tabela1[[#This Row],[cdprograma]]," - ",Tabela1[[#This Row],[nmprograma]])</f>
        <v>650 - Desenvolvimento e Fortalecimento do Esporte e do Lazer</v>
      </c>
    </row>
    <row r="1818" spans="1:20" x14ac:dyDescent="0.25">
      <c r="A1818">
        <v>410044</v>
      </c>
      <c r="B1818" t="s">
        <v>271</v>
      </c>
      <c r="C1818">
        <v>4</v>
      </c>
      <c r="D1818" t="s">
        <v>169</v>
      </c>
      <c r="E1818">
        <v>850</v>
      </c>
      <c r="F1818" t="s">
        <v>163</v>
      </c>
      <c r="G1818">
        <v>13762</v>
      </c>
      <c r="H1818" t="s">
        <v>1411</v>
      </c>
      <c r="I1818">
        <v>33</v>
      </c>
      <c r="J1818" t="s">
        <v>160</v>
      </c>
      <c r="K1818" s="21">
        <v>14000</v>
      </c>
      <c r="L1818" s="21">
        <v>0</v>
      </c>
      <c r="M1818" s="21">
        <v>0</v>
      </c>
      <c r="N1818" s="21">
        <v>0</v>
      </c>
      <c r="O1818" s="21">
        <v>0</v>
      </c>
      <c r="P1818" s="22" t="e">
        <f>VLOOKUP(Tabela1[[#This Row],[cdsubacao]],LDO!$B$2:$D$115,3,0)</f>
        <v>#N/A</v>
      </c>
      <c r="Q1818" s="22" t="str">
        <f>CONCATENATE(Tabela1[[#This Row],[cdunidadegestora]]," - ",Tabela1[[#This Row],[nmunidadegestora]])</f>
        <v>410044 - Agência de Desenvolvimento Regional de Campos Novos</v>
      </c>
      <c r="R1818" s="22" t="str">
        <f>CONCATENATE(Tabela1[[#This Row],[cdfuncao]]," - ",Tabela1[[#This Row],[nmfuncao]])</f>
        <v>4 - Administração</v>
      </c>
      <c r="S1818" s="23" t="e">
        <f>VLOOKUP(Tabela1[[#This Row],[cdsubacao]],LDO!$B$2:$E$115,4,0)</f>
        <v>#N/A</v>
      </c>
      <c r="T1818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819" spans="1:20" x14ac:dyDescent="0.25">
      <c r="A1819">
        <v>480091</v>
      </c>
      <c r="B1819" t="s">
        <v>157</v>
      </c>
      <c r="C1819">
        <v>10</v>
      </c>
      <c r="D1819" t="s">
        <v>158</v>
      </c>
      <c r="E1819">
        <v>430</v>
      </c>
      <c r="F1819" t="s">
        <v>159</v>
      </c>
      <c r="G1819">
        <v>12308</v>
      </c>
      <c r="H1819" t="s">
        <v>1412</v>
      </c>
      <c r="I1819">
        <v>44</v>
      </c>
      <c r="J1819" t="s">
        <v>219</v>
      </c>
      <c r="K1819" s="21">
        <v>100000</v>
      </c>
      <c r="L1819" s="21">
        <v>0</v>
      </c>
      <c r="M1819" s="21">
        <v>0</v>
      </c>
      <c r="N1819" s="21">
        <v>0</v>
      </c>
      <c r="O1819" s="21">
        <v>0</v>
      </c>
      <c r="P1819" s="22" t="e">
        <f>VLOOKUP(Tabela1[[#This Row],[cdsubacao]],LDO!$B$2:$D$115,3,0)</f>
        <v>#N/A</v>
      </c>
      <c r="Q1819" s="22" t="str">
        <f>CONCATENATE(Tabela1[[#This Row],[cdunidadegestora]]," - ",Tabela1[[#This Row],[nmunidadegestora]])</f>
        <v>480091 - Fundo Estadual de Saúde</v>
      </c>
      <c r="R1819" s="22" t="str">
        <f>CONCATENATE(Tabela1[[#This Row],[cdfuncao]]," - ",Tabela1[[#This Row],[nmfuncao]])</f>
        <v>10 - Saúde</v>
      </c>
      <c r="S1819" s="23" t="e">
        <f>VLOOKUP(Tabela1[[#This Row],[cdsubacao]],LDO!$B$2:$E$115,4,0)</f>
        <v>#N/A</v>
      </c>
      <c r="T1819" s="23" t="str">
        <f>CONCATENATE(Tabela1[[#This Row],[cdprograma]]," - ",Tabela1[[#This Row],[nmprograma]])</f>
        <v>430 - Atenção de Média e Alta Complexidade Ambulatorial e Hospitalar</v>
      </c>
    </row>
    <row r="1820" spans="1:20" x14ac:dyDescent="0.25">
      <c r="A1820">
        <v>410043</v>
      </c>
      <c r="B1820" t="s">
        <v>185</v>
      </c>
      <c r="C1820">
        <v>12</v>
      </c>
      <c r="D1820" t="s">
        <v>188</v>
      </c>
      <c r="E1820">
        <v>610</v>
      </c>
      <c r="F1820" t="s">
        <v>189</v>
      </c>
      <c r="G1820">
        <v>13734</v>
      </c>
      <c r="H1820" t="s">
        <v>1153</v>
      </c>
      <c r="I1820">
        <v>33</v>
      </c>
      <c r="J1820" t="s">
        <v>160</v>
      </c>
      <c r="K1820" s="21">
        <v>321985</v>
      </c>
      <c r="L1820" s="21">
        <v>12291.72</v>
      </c>
      <c r="M1820" s="21">
        <v>12291.72</v>
      </c>
      <c r="N1820" s="21">
        <v>12291.72</v>
      </c>
      <c r="O1820" s="21">
        <v>12291.72</v>
      </c>
      <c r="P1820" s="22" t="e">
        <f>VLOOKUP(Tabela1[[#This Row],[cdsubacao]],LDO!$B$2:$D$115,3,0)</f>
        <v>#N/A</v>
      </c>
      <c r="Q1820" s="22" t="str">
        <f>CONCATENATE(Tabela1[[#This Row],[cdunidadegestora]]," - ",Tabela1[[#This Row],[nmunidadegestora]])</f>
        <v>410043 - Agência de Desenvolvimento Regional de Joaçaba</v>
      </c>
      <c r="R1820" s="22" t="str">
        <f>CONCATENATE(Tabela1[[#This Row],[cdfuncao]]," - ",Tabela1[[#This Row],[nmfuncao]])</f>
        <v>12 - Educação</v>
      </c>
      <c r="S1820" s="23" t="e">
        <f>VLOOKUP(Tabela1[[#This Row],[cdsubacao]],LDO!$B$2:$E$115,4,0)</f>
        <v>#N/A</v>
      </c>
      <c r="T1820" s="23" t="str">
        <f>CONCATENATE(Tabela1[[#This Row],[cdprograma]]," - ",Tabela1[[#This Row],[nmprograma]])</f>
        <v>610 - Educação Básica com Qualidade e Equidade</v>
      </c>
    </row>
    <row r="1821" spans="1:20" x14ac:dyDescent="0.25">
      <c r="A1821">
        <v>450022</v>
      </c>
      <c r="B1821" t="s">
        <v>358</v>
      </c>
      <c r="C1821">
        <v>12</v>
      </c>
      <c r="D1821" t="s">
        <v>188</v>
      </c>
      <c r="E1821">
        <v>230</v>
      </c>
      <c r="F1821" t="s">
        <v>568</v>
      </c>
      <c r="G1821">
        <v>3526</v>
      </c>
      <c r="H1821" t="s">
        <v>710</v>
      </c>
      <c r="I1821">
        <v>44</v>
      </c>
      <c r="J1821" t="s">
        <v>219</v>
      </c>
      <c r="K1821" s="21">
        <v>400000</v>
      </c>
      <c r="L1821" s="21">
        <v>0</v>
      </c>
      <c r="M1821" s="21">
        <v>0</v>
      </c>
      <c r="N1821" s="21">
        <v>0</v>
      </c>
      <c r="O1821" s="21">
        <v>0</v>
      </c>
      <c r="P1821" s="22" t="e">
        <f>VLOOKUP(Tabela1[[#This Row],[cdsubacao]],LDO!$B$2:$D$115,3,0)</f>
        <v>#N/A</v>
      </c>
      <c r="Q1821" s="22" t="str">
        <f>CONCATENATE(Tabela1[[#This Row],[cdunidadegestora]]," - ",Tabela1[[#This Row],[nmunidadegestora]])</f>
        <v>450022 - Fundação Universidade do Estado de Santa Catarina</v>
      </c>
      <c r="R1821" s="22" t="str">
        <f>CONCATENATE(Tabela1[[#This Row],[cdfuncao]]," - ",Tabela1[[#This Row],[nmfuncao]])</f>
        <v>12 - Educação</v>
      </c>
      <c r="S1821" s="23" t="e">
        <f>VLOOKUP(Tabela1[[#This Row],[cdsubacao]],LDO!$B$2:$E$115,4,0)</f>
        <v>#N/A</v>
      </c>
      <c r="T1821" s="23" t="str">
        <f>CONCATENATE(Tabela1[[#This Row],[cdprograma]]," - ",Tabela1[[#This Row],[nmprograma]])</f>
        <v>230 - CTI - Fomento à Ciência, Tecnologia e Inovação</v>
      </c>
    </row>
    <row r="1822" spans="1:20" x14ac:dyDescent="0.25">
      <c r="A1822">
        <v>470091</v>
      </c>
      <c r="B1822" t="s">
        <v>289</v>
      </c>
      <c r="C1822">
        <v>4</v>
      </c>
      <c r="D1822" t="s">
        <v>169</v>
      </c>
      <c r="E1822">
        <v>900</v>
      </c>
      <c r="F1822" t="s">
        <v>176</v>
      </c>
      <c r="G1822">
        <v>2899</v>
      </c>
      <c r="H1822" t="s">
        <v>600</v>
      </c>
      <c r="I1822">
        <v>33</v>
      </c>
      <c r="J1822" t="s">
        <v>160</v>
      </c>
      <c r="K1822" s="21">
        <v>0</v>
      </c>
      <c r="L1822" s="21">
        <v>38097.01</v>
      </c>
      <c r="M1822" s="21">
        <v>38097.01</v>
      </c>
      <c r="N1822" s="21">
        <v>26407.56</v>
      </c>
      <c r="O1822" s="21">
        <v>26407.56</v>
      </c>
      <c r="P1822" s="22" t="e">
        <f>VLOOKUP(Tabela1[[#This Row],[cdsubacao]],LDO!$B$2:$D$115,3,0)</f>
        <v>#N/A</v>
      </c>
      <c r="Q1822" s="22" t="str">
        <f>CONCATENATE(Tabela1[[#This Row],[cdunidadegestora]]," - ",Tabela1[[#This Row],[nmunidadegestora]])</f>
        <v>470091 - Fundo de Materiais, Publicações e Impressos Oficiais</v>
      </c>
      <c r="R1822" s="22" t="str">
        <f>CONCATENATE(Tabela1[[#This Row],[cdfuncao]]," - ",Tabela1[[#This Row],[nmfuncao]])</f>
        <v>4 - Administração</v>
      </c>
      <c r="S1822" s="23" t="e">
        <f>VLOOKUP(Tabela1[[#This Row],[cdsubacao]],LDO!$B$2:$E$115,4,0)</f>
        <v>#N/A</v>
      </c>
      <c r="T1822" s="23" t="str">
        <f>CONCATENATE(Tabela1[[#This Row],[cdprograma]]," - ",Tabela1[[#This Row],[nmprograma]])</f>
        <v>900 - Gestão Administrativa - Poder Executivo</v>
      </c>
    </row>
    <row r="1823" spans="1:20" x14ac:dyDescent="0.25">
      <c r="A1823">
        <v>410047</v>
      </c>
      <c r="B1823" t="s">
        <v>269</v>
      </c>
      <c r="C1823">
        <v>12</v>
      </c>
      <c r="D1823" t="s">
        <v>188</v>
      </c>
      <c r="E1823">
        <v>610</v>
      </c>
      <c r="F1823" t="s">
        <v>189</v>
      </c>
      <c r="G1823">
        <v>13835</v>
      </c>
      <c r="H1823" t="s">
        <v>1198</v>
      </c>
      <c r="I1823">
        <v>44</v>
      </c>
      <c r="J1823" t="s">
        <v>219</v>
      </c>
      <c r="K1823" s="21">
        <v>11730</v>
      </c>
      <c r="L1823" s="21">
        <v>0</v>
      </c>
      <c r="M1823" s="21">
        <v>0</v>
      </c>
      <c r="N1823" s="21">
        <v>0</v>
      </c>
      <c r="O1823" s="21">
        <v>0</v>
      </c>
      <c r="P1823" s="22" t="e">
        <f>VLOOKUP(Tabela1[[#This Row],[cdsubacao]],LDO!$B$2:$D$115,3,0)</f>
        <v>#N/A</v>
      </c>
      <c r="Q1823" s="22" t="str">
        <f>CONCATENATE(Tabela1[[#This Row],[cdunidadegestora]]," - ",Tabela1[[#This Row],[nmunidadegestora]])</f>
        <v>410047 - Agência de Desenvolvimento Regional de Curitibanos</v>
      </c>
      <c r="R1823" s="22" t="str">
        <f>CONCATENATE(Tabela1[[#This Row],[cdfuncao]]," - ",Tabela1[[#This Row],[nmfuncao]])</f>
        <v>12 - Educação</v>
      </c>
      <c r="S1823" s="23" t="e">
        <f>VLOOKUP(Tabela1[[#This Row],[cdsubacao]],LDO!$B$2:$E$115,4,0)</f>
        <v>#N/A</v>
      </c>
      <c r="T1823" s="23" t="str">
        <f>CONCATENATE(Tabela1[[#This Row],[cdprograma]]," - ",Tabela1[[#This Row],[nmprograma]])</f>
        <v>610 - Educação Básica com Qualidade e Equidade</v>
      </c>
    </row>
    <row r="1824" spans="1:20" x14ac:dyDescent="0.25">
      <c r="A1824">
        <v>540094</v>
      </c>
      <c r="B1824" t="s">
        <v>728</v>
      </c>
      <c r="C1824">
        <v>14</v>
      </c>
      <c r="D1824" t="s">
        <v>216</v>
      </c>
      <c r="E1824">
        <v>760</v>
      </c>
      <c r="F1824" t="s">
        <v>217</v>
      </c>
      <c r="G1824">
        <v>10907</v>
      </c>
      <c r="H1824" t="s">
        <v>729</v>
      </c>
      <c r="I1824">
        <v>33</v>
      </c>
      <c r="J1824" t="s">
        <v>160</v>
      </c>
      <c r="K1824" s="21">
        <v>4000000</v>
      </c>
      <c r="L1824" s="21">
        <v>4938365</v>
      </c>
      <c r="M1824" s="21">
        <v>1742977.07</v>
      </c>
      <c r="N1824" s="21">
        <v>1742977.07</v>
      </c>
      <c r="O1824" s="21">
        <v>1742977.07</v>
      </c>
      <c r="P1824" s="22" t="e">
        <f>VLOOKUP(Tabela1[[#This Row],[cdsubacao]],LDO!$B$2:$D$115,3,0)</f>
        <v>#N/A</v>
      </c>
      <c r="Q1824" s="22" t="str">
        <f>CONCATENATE(Tabela1[[#This Row],[cdunidadegestora]]," - ",Tabela1[[#This Row],[nmunidadegestora]])</f>
        <v>540094 - Fundo Rotativo da Penitenciária de Florianópolis</v>
      </c>
      <c r="R1824" s="22" t="str">
        <f>CONCATENATE(Tabela1[[#This Row],[cdfuncao]]," - ",Tabela1[[#This Row],[nmfuncao]])</f>
        <v>14 - Direitos da Cidadania</v>
      </c>
      <c r="S1824" s="23" t="e">
        <f>VLOOKUP(Tabela1[[#This Row],[cdsubacao]],LDO!$B$2:$E$115,4,0)</f>
        <v>#N/A</v>
      </c>
      <c r="T1824" s="23" t="str">
        <f>CONCATENATE(Tabela1[[#This Row],[cdprograma]]," - ",Tabela1[[#This Row],[nmprograma]])</f>
        <v>760 - 2012, 2013, 2014, 2015, 2016, 2017: Ressocialização dos Apenados e dos Adolescentes Infratores; 2018, 2019, 2020: Ressocialização dos Apenados e dos Adolescentes em Conflito com a Lei</v>
      </c>
    </row>
    <row r="1825" spans="1:20" x14ac:dyDescent="0.25">
      <c r="A1825">
        <v>410048</v>
      </c>
      <c r="B1825" t="s">
        <v>187</v>
      </c>
      <c r="C1825">
        <v>12</v>
      </c>
      <c r="D1825" t="s">
        <v>188</v>
      </c>
      <c r="E1825">
        <v>610</v>
      </c>
      <c r="F1825" t="s">
        <v>189</v>
      </c>
      <c r="G1825">
        <v>13852</v>
      </c>
      <c r="H1825" t="s">
        <v>1203</v>
      </c>
      <c r="I1825">
        <v>44</v>
      </c>
      <c r="J1825" t="s">
        <v>219</v>
      </c>
      <c r="K1825" s="21">
        <v>123648</v>
      </c>
      <c r="L1825" s="21">
        <v>0</v>
      </c>
      <c r="M1825" s="21">
        <v>0</v>
      </c>
      <c r="N1825" s="21">
        <v>0</v>
      </c>
      <c r="O1825" s="21">
        <v>0</v>
      </c>
      <c r="P1825" s="22" t="e">
        <f>VLOOKUP(Tabela1[[#This Row],[cdsubacao]],LDO!$B$2:$D$115,3,0)</f>
        <v>#N/A</v>
      </c>
      <c r="Q1825" s="22" t="str">
        <f>CONCATENATE(Tabela1[[#This Row],[cdunidadegestora]]," - ",Tabela1[[#This Row],[nmunidadegestora]])</f>
        <v>410048 - Agência de Desenvolvimento Regional de Rio do Sul</v>
      </c>
      <c r="R1825" s="22" t="str">
        <f>CONCATENATE(Tabela1[[#This Row],[cdfuncao]]," - ",Tabela1[[#This Row],[nmfuncao]])</f>
        <v>12 - Educação</v>
      </c>
      <c r="S1825" s="23" t="e">
        <f>VLOOKUP(Tabela1[[#This Row],[cdsubacao]],LDO!$B$2:$E$115,4,0)</f>
        <v>#N/A</v>
      </c>
      <c r="T1825" s="23" t="str">
        <f>CONCATENATE(Tabela1[[#This Row],[cdprograma]]," - ",Tabela1[[#This Row],[nmprograma]])</f>
        <v>610 - Educação Básica com Qualidade e Equidade</v>
      </c>
    </row>
    <row r="1826" spans="1:20" x14ac:dyDescent="0.25">
      <c r="A1826">
        <v>410045</v>
      </c>
      <c r="B1826" t="s">
        <v>534</v>
      </c>
      <c r="C1826">
        <v>4</v>
      </c>
      <c r="D1826" t="s">
        <v>169</v>
      </c>
      <c r="E1826">
        <v>900</v>
      </c>
      <c r="F1826" t="s">
        <v>176</v>
      </c>
      <c r="G1826">
        <v>13784</v>
      </c>
      <c r="H1826" t="s">
        <v>1340</v>
      </c>
      <c r="I1826">
        <v>44</v>
      </c>
      <c r="J1826" t="s">
        <v>219</v>
      </c>
      <c r="K1826" s="21">
        <v>18000</v>
      </c>
      <c r="L1826" s="21">
        <v>0</v>
      </c>
      <c r="M1826" s="21">
        <v>0</v>
      </c>
      <c r="N1826" s="21">
        <v>0</v>
      </c>
      <c r="O1826" s="21">
        <v>0</v>
      </c>
      <c r="P1826" s="22" t="e">
        <f>VLOOKUP(Tabela1[[#This Row],[cdsubacao]],LDO!$B$2:$D$115,3,0)</f>
        <v>#N/A</v>
      </c>
      <c r="Q1826" s="22" t="str">
        <f>CONCATENATE(Tabela1[[#This Row],[cdunidadegestora]]," - ",Tabela1[[#This Row],[nmunidadegestora]])</f>
        <v>410045 - Agência de Desenvolvimento Regional de Videira</v>
      </c>
      <c r="R1826" s="22" t="str">
        <f>CONCATENATE(Tabela1[[#This Row],[cdfuncao]]," - ",Tabela1[[#This Row],[nmfuncao]])</f>
        <v>4 - Administração</v>
      </c>
      <c r="S1826" s="23" t="e">
        <f>VLOOKUP(Tabela1[[#This Row],[cdsubacao]],LDO!$B$2:$E$115,4,0)</f>
        <v>#N/A</v>
      </c>
      <c r="T1826" s="23" t="str">
        <f>CONCATENATE(Tabela1[[#This Row],[cdprograma]]," - ",Tabela1[[#This Row],[nmprograma]])</f>
        <v>900 - Gestão Administrativa - Poder Executivo</v>
      </c>
    </row>
    <row r="1827" spans="1:20" x14ac:dyDescent="0.25">
      <c r="A1827">
        <v>530001</v>
      </c>
      <c r="B1827" t="s">
        <v>178</v>
      </c>
      <c r="C1827">
        <v>26</v>
      </c>
      <c r="D1827" t="s">
        <v>179</v>
      </c>
      <c r="E1827">
        <v>110</v>
      </c>
      <c r="F1827" t="s">
        <v>228</v>
      </c>
      <c r="G1827">
        <v>14434</v>
      </c>
      <c r="H1827" t="s">
        <v>1413</v>
      </c>
      <c r="I1827">
        <v>44</v>
      </c>
      <c r="J1827" t="s">
        <v>219</v>
      </c>
      <c r="K1827" s="21">
        <v>0</v>
      </c>
      <c r="L1827" s="21">
        <v>2150817.44</v>
      </c>
      <c r="M1827" s="21">
        <v>0</v>
      </c>
      <c r="N1827" s="21">
        <v>0</v>
      </c>
      <c r="O1827" s="21">
        <v>0</v>
      </c>
      <c r="P1827" s="22" t="e">
        <f>VLOOKUP(Tabela1[[#This Row],[cdsubacao]],LDO!$B$2:$D$115,3,0)</f>
        <v>#N/A</v>
      </c>
      <c r="Q1827" s="22" t="str">
        <f>CONCATENATE(Tabela1[[#This Row],[cdunidadegestora]]," - ",Tabela1[[#This Row],[nmunidadegestora]])</f>
        <v>530001 - Secretaria de Estado da Infraestrutura e Mobilidade</v>
      </c>
      <c r="R1827" s="22" t="str">
        <f>CONCATENATE(Tabela1[[#This Row],[cdfuncao]]," - ",Tabela1[[#This Row],[nmfuncao]])</f>
        <v>26 - Transporte</v>
      </c>
      <c r="S1827" s="23" t="e">
        <f>VLOOKUP(Tabela1[[#This Row],[cdsubacao]],LDO!$B$2:$E$115,4,0)</f>
        <v>#N/A</v>
      </c>
      <c r="T1827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828" spans="1:20" x14ac:dyDescent="0.25">
      <c r="A1828">
        <v>530001</v>
      </c>
      <c r="B1828" t="s">
        <v>178</v>
      </c>
      <c r="C1828">
        <v>26</v>
      </c>
      <c r="D1828" t="s">
        <v>179</v>
      </c>
      <c r="E1828">
        <v>110</v>
      </c>
      <c r="F1828" t="s">
        <v>228</v>
      </c>
      <c r="G1828">
        <v>14435</v>
      </c>
      <c r="H1828" t="s">
        <v>1414</v>
      </c>
      <c r="I1828">
        <v>44</v>
      </c>
      <c r="J1828" t="s">
        <v>219</v>
      </c>
      <c r="K1828" s="21">
        <v>0</v>
      </c>
      <c r="L1828" s="21">
        <v>2883429.92</v>
      </c>
      <c r="M1828" s="21">
        <v>329000</v>
      </c>
      <c r="N1828" s="21">
        <v>233558.06</v>
      </c>
      <c r="O1828" s="21">
        <v>233558.06</v>
      </c>
      <c r="P1828" s="22" t="e">
        <f>VLOOKUP(Tabela1[[#This Row],[cdsubacao]],LDO!$B$2:$D$115,3,0)</f>
        <v>#N/A</v>
      </c>
      <c r="Q1828" s="22" t="str">
        <f>CONCATENATE(Tabela1[[#This Row],[cdunidadegestora]]," - ",Tabela1[[#This Row],[nmunidadegestora]])</f>
        <v>530001 - Secretaria de Estado da Infraestrutura e Mobilidade</v>
      </c>
      <c r="R1828" s="22" t="str">
        <f>CONCATENATE(Tabela1[[#This Row],[cdfuncao]]," - ",Tabela1[[#This Row],[nmfuncao]])</f>
        <v>26 - Transporte</v>
      </c>
      <c r="S1828" s="23" t="e">
        <f>VLOOKUP(Tabela1[[#This Row],[cdsubacao]],LDO!$B$2:$E$115,4,0)</f>
        <v>#N/A</v>
      </c>
      <c r="T1828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829" spans="1:20" x14ac:dyDescent="0.25">
      <c r="A1829">
        <v>410062</v>
      </c>
      <c r="B1829" t="s">
        <v>213</v>
      </c>
      <c r="C1829">
        <v>4</v>
      </c>
      <c r="D1829" t="s">
        <v>169</v>
      </c>
      <c r="E1829">
        <v>210</v>
      </c>
      <c r="F1829" t="s">
        <v>261</v>
      </c>
      <c r="G1829">
        <v>13947</v>
      </c>
      <c r="H1829" t="s">
        <v>1415</v>
      </c>
      <c r="I1829">
        <v>33</v>
      </c>
      <c r="J1829" t="s">
        <v>160</v>
      </c>
      <c r="K1829" s="21">
        <v>0</v>
      </c>
      <c r="L1829" s="21">
        <v>24952</v>
      </c>
      <c r="M1829" s="21">
        <v>24945</v>
      </c>
      <c r="N1829" s="21">
        <v>24945</v>
      </c>
      <c r="O1829" s="21">
        <v>24945</v>
      </c>
      <c r="P1829" s="22" t="e">
        <f>VLOOKUP(Tabela1[[#This Row],[cdsubacao]],LDO!$B$2:$D$115,3,0)</f>
        <v>#N/A</v>
      </c>
      <c r="Q1829" s="22" t="str">
        <f>CONCATENATE(Tabela1[[#This Row],[cdunidadegestora]]," - ",Tabela1[[#This Row],[nmunidadegestora]])</f>
        <v>410062 - Agência de Desenvolvimento Regional de Lages</v>
      </c>
      <c r="R1829" s="22" t="str">
        <f>CONCATENATE(Tabela1[[#This Row],[cdfuncao]]," - ",Tabela1[[#This Row],[nmfuncao]])</f>
        <v>4 - Administração</v>
      </c>
      <c r="S1829" s="23" t="e">
        <f>VLOOKUP(Tabela1[[#This Row],[cdsubacao]],LDO!$B$2:$E$115,4,0)</f>
        <v>#N/A</v>
      </c>
      <c r="T1829" s="23" t="str">
        <f>CONCATENATE(Tabela1[[#This Row],[cdprograma]]," - ",Tabela1[[#This Row],[nmprograma]])</f>
        <v>210 - 2010, 2011, 2012, 2013, 2014, 2015, 2016, 2017: Estudos, Projetos e Informações Estratégicas; 2018, 2019, 2020: Estudos e Projetos para o Desenvolvimento Regional</v>
      </c>
    </row>
    <row r="1830" spans="1:20" x14ac:dyDescent="0.25">
      <c r="A1830">
        <v>410057</v>
      </c>
      <c r="B1830" t="s">
        <v>249</v>
      </c>
      <c r="C1830">
        <v>26</v>
      </c>
      <c r="D1830" t="s">
        <v>179</v>
      </c>
      <c r="E1830">
        <v>110</v>
      </c>
      <c r="F1830" t="s">
        <v>228</v>
      </c>
      <c r="G1830">
        <v>11126</v>
      </c>
      <c r="H1830" t="s">
        <v>492</v>
      </c>
      <c r="I1830">
        <v>44</v>
      </c>
      <c r="J1830" t="s">
        <v>219</v>
      </c>
      <c r="K1830" s="21">
        <v>0</v>
      </c>
      <c r="L1830" s="21">
        <v>565928.44999999995</v>
      </c>
      <c r="M1830" s="21">
        <v>565928.44999999995</v>
      </c>
      <c r="N1830" s="21">
        <v>565928.44999999995</v>
      </c>
      <c r="O1830" s="21">
        <v>565928.44999999995</v>
      </c>
      <c r="P1830" s="22" t="e">
        <f>VLOOKUP(Tabela1[[#This Row],[cdsubacao]],LDO!$B$2:$D$115,3,0)</f>
        <v>#N/A</v>
      </c>
      <c r="Q1830" s="22" t="str">
        <f>CONCATENATE(Tabela1[[#This Row],[cdunidadegestora]]," - ",Tabela1[[#This Row],[nmunidadegestora]])</f>
        <v>410057 - Agência de Desenvolvimento Regional de Araranguá</v>
      </c>
      <c r="R1830" s="22" t="str">
        <f>CONCATENATE(Tabela1[[#This Row],[cdfuncao]]," - ",Tabela1[[#This Row],[nmfuncao]])</f>
        <v>26 - Transporte</v>
      </c>
      <c r="S1830" s="23" t="e">
        <f>VLOOKUP(Tabela1[[#This Row],[cdsubacao]],LDO!$B$2:$E$115,4,0)</f>
        <v>#N/A</v>
      </c>
      <c r="T1830" s="23" t="str">
        <f>CONCATENATE(Tabela1[[#This Row],[cdprograma]]," - ",Tabela1[[#This Row],[nmprograma]])</f>
        <v>110 - 2010, 2011: ProPav Rodoviário; 2012, 2013, 2014, 2015, 2016, 2017, 2018, 2019, 2020: Construção de Rodovias</v>
      </c>
    </row>
    <row r="1831" spans="1:20" x14ac:dyDescent="0.25">
      <c r="A1831">
        <v>160085</v>
      </c>
      <c r="B1831" t="s">
        <v>314</v>
      </c>
      <c r="C1831">
        <v>6</v>
      </c>
      <c r="D1831" t="s">
        <v>182</v>
      </c>
      <c r="E1831">
        <v>705</v>
      </c>
      <c r="F1831" t="s">
        <v>486</v>
      </c>
      <c r="G1831">
        <v>13131</v>
      </c>
      <c r="H1831" t="s">
        <v>808</v>
      </c>
      <c r="I1831">
        <v>44</v>
      </c>
      <c r="J1831" t="s">
        <v>219</v>
      </c>
      <c r="K1831" s="21">
        <v>441200</v>
      </c>
      <c r="L1831" s="21">
        <v>219690</v>
      </c>
      <c r="M1831" s="21">
        <v>192676.42</v>
      </c>
      <c r="N1831" s="21">
        <v>192676.42</v>
      </c>
      <c r="O1831" s="21">
        <v>192676.42</v>
      </c>
      <c r="P1831" s="22" t="e">
        <f>VLOOKUP(Tabela1[[#This Row],[cdsubacao]],LDO!$B$2:$D$115,3,0)</f>
        <v>#N/A</v>
      </c>
      <c r="Q1831" s="22" t="str">
        <f>CONCATENATE(Tabela1[[#This Row],[cdunidadegestora]]," - ",Tabela1[[#This Row],[nmunidadegestora]])</f>
        <v>160085 - Fundo de Melhoria do Corpo de Bombeiros Militar</v>
      </c>
      <c r="R1831" s="22" t="str">
        <f>CONCATENATE(Tabela1[[#This Row],[cdfuncao]]," - ",Tabela1[[#This Row],[nmfuncao]])</f>
        <v>6 - Segurança Pública</v>
      </c>
      <c r="S1831" s="23" t="e">
        <f>VLOOKUP(Tabela1[[#This Row],[cdsubacao]],LDO!$B$2:$E$115,4,0)</f>
        <v>#N/A</v>
      </c>
      <c r="T1831" s="23" t="str">
        <f>CONCATENATE(Tabela1[[#This Row],[cdprograma]]," - ",Tabela1[[#This Row],[nmprograma]])</f>
        <v>705 - Segurança Cidadã</v>
      </c>
    </row>
    <row r="1832" spans="1:20" x14ac:dyDescent="0.25">
      <c r="A1832">
        <v>530025</v>
      </c>
      <c r="B1832" t="s">
        <v>238</v>
      </c>
      <c r="C1832">
        <v>26</v>
      </c>
      <c r="D1832" t="s">
        <v>179</v>
      </c>
      <c r="E1832">
        <v>145</v>
      </c>
      <c r="F1832" t="s">
        <v>381</v>
      </c>
      <c r="G1832">
        <v>248</v>
      </c>
      <c r="H1832" t="s">
        <v>1416</v>
      </c>
      <c r="I1832">
        <v>33</v>
      </c>
      <c r="J1832" t="s">
        <v>160</v>
      </c>
      <c r="K1832" s="21">
        <v>9000000</v>
      </c>
      <c r="L1832" s="21">
        <v>2162555.16</v>
      </c>
      <c r="M1832" s="21">
        <v>2162555.16</v>
      </c>
      <c r="N1832" s="21">
        <v>2162555.16</v>
      </c>
      <c r="O1832" s="21">
        <v>2162555.16</v>
      </c>
      <c r="P1832" s="22" t="e">
        <f>VLOOKUP(Tabela1[[#This Row],[cdsubacao]],LDO!$B$2:$D$115,3,0)</f>
        <v>#N/A</v>
      </c>
      <c r="Q1832" s="22" t="str">
        <f>CONCATENATE(Tabela1[[#This Row],[cdunidadegestora]]," - ",Tabela1[[#This Row],[nmunidadegestora]])</f>
        <v>530025 - Departamento Estadual de Infraestrutura</v>
      </c>
      <c r="R1832" s="22" t="str">
        <f>CONCATENATE(Tabela1[[#This Row],[cdfuncao]]," - ",Tabela1[[#This Row],[nmfuncao]])</f>
        <v>26 - Transporte</v>
      </c>
      <c r="S1832" s="23" t="e">
        <f>VLOOKUP(Tabela1[[#This Row],[cdsubacao]],LDO!$B$2:$E$115,4,0)</f>
        <v>#N/A</v>
      </c>
      <c r="T1832" s="23" t="str">
        <f>CONCATENATE(Tabela1[[#This Row],[cdprograma]]," - ",Tabela1[[#This Row],[nmprograma]])</f>
        <v>145 - 2012, 2013, 2014, 2015, 2016, 2017, 2018, 2019: Elaboração de Projetos e Estudos de Infraestrutura; 2020: Elaboração de Planos, Estudos e Projetos de Infraestrutura</v>
      </c>
    </row>
    <row r="1833" spans="1:20" x14ac:dyDescent="0.25">
      <c r="A1833">
        <v>410042</v>
      </c>
      <c r="B1833" t="s">
        <v>558</v>
      </c>
      <c r="C1833">
        <v>12</v>
      </c>
      <c r="D1833" t="s">
        <v>188</v>
      </c>
      <c r="E1833">
        <v>610</v>
      </c>
      <c r="F1833" t="s">
        <v>189</v>
      </c>
      <c r="G1833">
        <v>13726</v>
      </c>
      <c r="H1833" t="s">
        <v>705</v>
      </c>
      <c r="I1833">
        <v>44</v>
      </c>
      <c r="J1833" t="s">
        <v>219</v>
      </c>
      <c r="K1833" s="21">
        <v>24956</v>
      </c>
      <c r="L1833" s="21">
        <v>16600</v>
      </c>
      <c r="M1833" s="21">
        <v>16600</v>
      </c>
      <c r="N1833" s="21">
        <v>16600</v>
      </c>
      <c r="O1833" s="21">
        <v>16600</v>
      </c>
      <c r="P1833" s="22" t="e">
        <f>VLOOKUP(Tabela1[[#This Row],[cdsubacao]],LDO!$B$2:$D$115,3,0)</f>
        <v>#N/A</v>
      </c>
      <c r="Q1833" s="22" t="str">
        <f>CONCATENATE(Tabela1[[#This Row],[cdunidadegestora]]," - ",Tabela1[[#This Row],[nmunidadegestora]])</f>
        <v>410042 - Agência de Desenvolvimento Regional de Concórdia</v>
      </c>
      <c r="R1833" s="22" t="str">
        <f>CONCATENATE(Tabela1[[#This Row],[cdfuncao]]," - ",Tabela1[[#This Row],[nmfuncao]])</f>
        <v>12 - Educação</v>
      </c>
      <c r="S1833" s="23" t="e">
        <f>VLOOKUP(Tabela1[[#This Row],[cdsubacao]],LDO!$B$2:$E$115,4,0)</f>
        <v>#N/A</v>
      </c>
      <c r="T1833" s="23" t="str">
        <f>CONCATENATE(Tabela1[[#This Row],[cdprograma]]," - ",Tabela1[[#This Row],[nmprograma]])</f>
        <v>610 - Educação Básica com Qualidade e Equidade</v>
      </c>
    </row>
    <row r="1834" spans="1:20" x14ac:dyDescent="0.25">
      <c r="A1834">
        <v>540096</v>
      </c>
      <c r="B1834" t="s">
        <v>235</v>
      </c>
      <c r="C1834">
        <v>14</v>
      </c>
      <c r="D1834" t="s">
        <v>216</v>
      </c>
      <c r="E1834">
        <v>750</v>
      </c>
      <c r="F1834" t="s">
        <v>417</v>
      </c>
      <c r="G1834">
        <v>12548</v>
      </c>
      <c r="H1834" t="s">
        <v>1417</v>
      </c>
      <c r="I1834">
        <v>44</v>
      </c>
      <c r="J1834" t="s">
        <v>219</v>
      </c>
      <c r="K1834" s="21">
        <v>1000000</v>
      </c>
      <c r="L1834" s="21">
        <v>24222222.219999999</v>
      </c>
      <c r="M1834" s="21">
        <v>5805555.5499999998</v>
      </c>
      <c r="N1834" s="21">
        <v>1465449.79</v>
      </c>
      <c r="O1834" s="21">
        <v>1465449.79</v>
      </c>
      <c r="P1834" s="22" t="e">
        <f>VLOOKUP(Tabela1[[#This Row],[cdsubacao]],LDO!$B$2:$D$115,3,0)</f>
        <v>#N/A</v>
      </c>
      <c r="Q1834" s="22" t="str">
        <f>CONCATENATE(Tabela1[[#This Row],[cdunidadegestora]]," - ",Tabela1[[#This Row],[nmunidadegestora]])</f>
        <v>540096 - Fundo Penitenciário do Estado de Santa Catarina - FUPESC</v>
      </c>
      <c r="R1834" s="22" t="str">
        <f>CONCATENATE(Tabela1[[#This Row],[cdfuncao]]," - ",Tabela1[[#This Row],[nmfuncao]])</f>
        <v>14 - Direitos da Cidadania</v>
      </c>
      <c r="S1834" s="23" t="e">
        <f>VLOOKUP(Tabela1[[#This Row],[cdsubacao]],LDO!$B$2:$E$115,4,0)</f>
        <v>#N/A</v>
      </c>
      <c r="T1834" s="23" t="str">
        <f>CONCATENATE(Tabela1[[#This Row],[cdprograma]]," - ",Tabela1[[#This Row],[nmprograma]])</f>
        <v>750 - Expansão e Modernização do Sistema Prisional e Socioeducativo</v>
      </c>
    </row>
    <row r="1835" spans="1:20" x14ac:dyDescent="0.25">
      <c r="A1835">
        <v>410048</v>
      </c>
      <c r="B1835" t="s">
        <v>187</v>
      </c>
      <c r="C1835">
        <v>10</v>
      </c>
      <c r="D1835" t="s">
        <v>158</v>
      </c>
      <c r="E1835">
        <v>430</v>
      </c>
      <c r="F1835" t="s">
        <v>159</v>
      </c>
      <c r="G1835">
        <v>5429</v>
      </c>
      <c r="H1835" t="s">
        <v>1095</v>
      </c>
      <c r="I1835">
        <v>33</v>
      </c>
      <c r="J1835" t="s">
        <v>160</v>
      </c>
      <c r="K1835" s="21">
        <v>0</v>
      </c>
      <c r="L1835" s="21">
        <v>393893.37</v>
      </c>
      <c r="M1835" s="21">
        <v>393893.37</v>
      </c>
      <c r="N1835" s="21">
        <v>393893.37</v>
      </c>
      <c r="O1835" s="21">
        <v>393893.37</v>
      </c>
      <c r="P1835" s="22" t="e">
        <f>VLOOKUP(Tabela1[[#This Row],[cdsubacao]],LDO!$B$2:$D$115,3,0)</f>
        <v>#N/A</v>
      </c>
      <c r="Q1835" s="22" t="str">
        <f>CONCATENATE(Tabela1[[#This Row],[cdunidadegestora]]," - ",Tabela1[[#This Row],[nmunidadegestora]])</f>
        <v>410048 - Agência de Desenvolvimento Regional de Rio do Sul</v>
      </c>
      <c r="R1835" s="22" t="str">
        <f>CONCATENATE(Tabela1[[#This Row],[cdfuncao]]," - ",Tabela1[[#This Row],[nmfuncao]])</f>
        <v>10 - Saúde</v>
      </c>
      <c r="S1835" s="23" t="e">
        <f>VLOOKUP(Tabela1[[#This Row],[cdsubacao]],LDO!$B$2:$E$115,4,0)</f>
        <v>#N/A</v>
      </c>
      <c r="T1835" s="23" t="str">
        <f>CONCATENATE(Tabela1[[#This Row],[cdprograma]]," - ",Tabela1[[#This Row],[nmprograma]])</f>
        <v>430 - Atenção de Média e Alta Complexidade Ambulatorial e Hospitalar</v>
      </c>
    </row>
    <row r="1836" spans="1:20" x14ac:dyDescent="0.25">
      <c r="A1836">
        <v>480091</v>
      </c>
      <c r="B1836" t="s">
        <v>157</v>
      </c>
      <c r="C1836">
        <v>10</v>
      </c>
      <c r="D1836" t="s">
        <v>158</v>
      </c>
      <c r="E1836">
        <v>430</v>
      </c>
      <c r="F1836" t="s">
        <v>159</v>
      </c>
      <c r="G1836">
        <v>13323</v>
      </c>
      <c r="H1836" t="s">
        <v>1418</v>
      </c>
      <c r="I1836">
        <v>44</v>
      </c>
      <c r="J1836" t="s">
        <v>219</v>
      </c>
      <c r="K1836" s="21">
        <v>100000</v>
      </c>
      <c r="L1836" s="21">
        <v>0</v>
      </c>
      <c r="M1836" s="21">
        <v>0</v>
      </c>
      <c r="N1836" s="21">
        <v>0</v>
      </c>
      <c r="O1836" s="21">
        <v>0</v>
      </c>
      <c r="P1836" s="22" t="e">
        <f>VLOOKUP(Tabela1[[#This Row],[cdsubacao]],LDO!$B$2:$D$115,3,0)</f>
        <v>#N/A</v>
      </c>
      <c r="Q1836" s="22" t="str">
        <f>CONCATENATE(Tabela1[[#This Row],[cdunidadegestora]]," - ",Tabela1[[#This Row],[nmunidadegestora]])</f>
        <v>480091 - Fundo Estadual de Saúde</v>
      </c>
      <c r="R1836" s="22" t="str">
        <f>CONCATENATE(Tabela1[[#This Row],[cdfuncao]]," - ",Tabela1[[#This Row],[nmfuncao]])</f>
        <v>10 - Saúde</v>
      </c>
      <c r="S1836" s="23" t="e">
        <f>VLOOKUP(Tabela1[[#This Row],[cdsubacao]],LDO!$B$2:$E$115,4,0)</f>
        <v>#N/A</v>
      </c>
      <c r="T1836" s="23" t="str">
        <f>CONCATENATE(Tabela1[[#This Row],[cdprograma]]," - ",Tabela1[[#This Row],[nmprograma]])</f>
        <v>430 - Atenção de Média e Alta Complexidade Ambulatorial e Hospitalar</v>
      </c>
    </row>
    <row r="1837" spans="1:20" x14ac:dyDescent="0.25">
      <c r="A1837">
        <v>180001</v>
      </c>
      <c r="B1837" t="s">
        <v>210</v>
      </c>
      <c r="C1837">
        <v>4</v>
      </c>
      <c r="D1837" t="s">
        <v>169</v>
      </c>
      <c r="E1837">
        <v>208</v>
      </c>
      <c r="F1837" t="s">
        <v>211</v>
      </c>
      <c r="G1837">
        <v>13145</v>
      </c>
      <c r="H1837" t="s">
        <v>1419</v>
      </c>
      <c r="I1837">
        <v>33</v>
      </c>
      <c r="J1837" t="s">
        <v>160</v>
      </c>
      <c r="K1837" s="21">
        <v>8000</v>
      </c>
      <c r="L1837" s="21">
        <v>0</v>
      </c>
      <c r="M1837" s="21">
        <v>0</v>
      </c>
      <c r="N1837" s="21">
        <v>0</v>
      </c>
      <c r="O1837" s="21">
        <v>0</v>
      </c>
      <c r="P1837" s="22" t="e">
        <f>VLOOKUP(Tabela1[[#This Row],[cdsubacao]],LDO!$B$2:$D$115,3,0)</f>
        <v>#N/A</v>
      </c>
      <c r="Q1837" s="22" t="str">
        <f>CONCATENATE(Tabela1[[#This Row],[cdunidadegestora]]," - ",Tabela1[[#This Row],[nmunidadegestora]])</f>
        <v>180001 - Secretaria de Estado do Planejamento</v>
      </c>
      <c r="R1837" s="22" t="str">
        <f>CONCATENATE(Tabela1[[#This Row],[cdfuncao]]," - ",Tabela1[[#This Row],[nmfuncao]])</f>
        <v>4 - Administração</v>
      </c>
      <c r="S1837" s="23" t="e">
        <f>VLOOKUP(Tabela1[[#This Row],[cdsubacao]],LDO!$B$2:$E$115,4,0)</f>
        <v>#N/A</v>
      </c>
      <c r="T1837" s="23" t="str">
        <f>CONCATENATE(Tabela1[[#This Row],[cdprograma]]," - ",Tabela1[[#This Row],[nmprograma]])</f>
        <v>208 - Planejamento Estratégico de Desenvolvimento e Gestão de Informações</v>
      </c>
    </row>
    <row r="1838" spans="1:20" x14ac:dyDescent="0.25">
      <c r="A1838">
        <v>480091</v>
      </c>
      <c r="B1838" t="s">
        <v>157</v>
      </c>
      <c r="C1838">
        <v>10</v>
      </c>
      <c r="D1838" t="s">
        <v>158</v>
      </c>
      <c r="E1838">
        <v>810</v>
      </c>
      <c r="F1838" t="s">
        <v>267</v>
      </c>
      <c r="G1838">
        <v>10345</v>
      </c>
      <c r="H1838" t="s">
        <v>1420</v>
      </c>
      <c r="I1838">
        <v>33</v>
      </c>
      <c r="J1838" t="s">
        <v>160</v>
      </c>
      <c r="K1838" s="21">
        <v>8500000</v>
      </c>
      <c r="L1838" s="21">
        <v>0</v>
      </c>
      <c r="M1838" s="21">
        <v>0</v>
      </c>
      <c r="N1838" s="21">
        <v>0</v>
      </c>
      <c r="O1838" s="21">
        <v>0</v>
      </c>
      <c r="P1838" s="22" t="e">
        <f>VLOOKUP(Tabela1[[#This Row],[cdsubacao]],LDO!$B$2:$D$115,3,0)</f>
        <v>#N/A</v>
      </c>
      <c r="Q1838" s="22" t="str">
        <f>CONCATENATE(Tabela1[[#This Row],[cdunidadegestora]]," - ",Tabela1[[#This Row],[nmunidadegestora]])</f>
        <v>480091 - Fundo Estadual de Saúde</v>
      </c>
      <c r="R1838" s="22" t="str">
        <f>CONCATENATE(Tabela1[[#This Row],[cdfuncao]]," - ",Tabela1[[#This Row],[nmfuncao]])</f>
        <v>10 - Saúde</v>
      </c>
      <c r="S1838" s="23" t="e">
        <f>VLOOKUP(Tabela1[[#This Row],[cdsubacao]],LDO!$B$2:$E$115,4,0)</f>
        <v>#N/A</v>
      </c>
      <c r="T1838" s="23" t="str">
        <f>CONCATENATE(Tabela1[[#This Row],[cdprograma]]," - ",Tabela1[[#This Row],[nmprograma]])</f>
        <v>810 - Comunicação do Poder Executivo</v>
      </c>
    </row>
    <row r="1839" spans="1:20" x14ac:dyDescent="0.25">
      <c r="A1839">
        <v>410094</v>
      </c>
      <c r="B1839" t="s">
        <v>245</v>
      </c>
      <c r="C1839">
        <v>17</v>
      </c>
      <c r="D1839" t="s">
        <v>946</v>
      </c>
      <c r="E1839">
        <v>360</v>
      </c>
      <c r="F1839" t="s">
        <v>1421</v>
      </c>
      <c r="G1839">
        <v>11121</v>
      </c>
      <c r="H1839" t="s">
        <v>1422</v>
      </c>
      <c r="I1839">
        <v>44</v>
      </c>
      <c r="J1839" t="s">
        <v>219</v>
      </c>
      <c r="K1839" s="21">
        <v>1000000</v>
      </c>
      <c r="L1839" s="21">
        <v>0</v>
      </c>
      <c r="M1839" s="21">
        <v>0</v>
      </c>
      <c r="N1839" s="21">
        <v>0</v>
      </c>
      <c r="O1839" s="21">
        <v>0</v>
      </c>
      <c r="P1839" s="22" t="e">
        <f>VLOOKUP(Tabela1[[#This Row],[cdsubacao]],LDO!$B$2:$D$115,3,0)</f>
        <v>#N/A</v>
      </c>
      <c r="Q1839" s="22" t="str">
        <f>CONCATENATE(Tabela1[[#This Row],[cdunidadegestora]]," - ",Tabela1[[#This Row],[nmunidadegestora]])</f>
        <v>410094 - Fundo de Desenvolvimento Social</v>
      </c>
      <c r="R1839" s="22" t="str">
        <f>CONCATENATE(Tabela1[[#This Row],[cdfuncao]]," - ",Tabela1[[#This Row],[nmfuncao]])</f>
        <v>17 - Saneamento</v>
      </c>
      <c r="S1839" s="23" t="e">
        <f>VLOOKUP(Tabela1[[#This Row],[cdsubacao]],LDO!$B$2:$E$115,4,0)</f>
        <v>#N/A</v>
      </c>
      <c r="T1839" s="23" t="str">
        <f>CONCATENATE(Tabela1[[#This Row],[cdprograma]]," - ",Tabela1[[#This Row],[nmprograma]])</f>
        <v>360 - 2010, 2011: Abastecimento de Água e Esgoto Sanitário; 2012, 2013, 2014, 2015, 2016, 2017, 2018, 2019, 2020: Abastecimento de Água</v>
      </c>
    </row>
    <row r="1840" spans="1:20" x14ac:dyDescent="0.25">
      <c r="A1840">
        <v>160091</v>
      </c>
      <c r="B1840" t="s">
        <v>442</v>
      </c>
      <c r="C1840">
        <v>4</v>
      </c>
      <c r="D1840" t="s">
        <v>169</v>
      </c>
      <c r="E1840">
        <v>900</v>
      </c>
      <c r="F1840" t="s">
        <v>176</v>
      </c>
      <c r="G1840">
        <v>12753</v>
      </c>
      <c r="H1840" t="s">
        <v>396</v>
      </c>
      <c r="I1840">
        <v>44</v>
      </c>
      <c r="J1840" t="s">
        <v>219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2" t="e">
        <f>VLOOKUP(Tabela1[[#This Row],[cdsubacao]],LDO!$B$2:$D$115,3,0)</f>
        <v>#N/A</v>
      </c>
      <c r="Q1840" s="22" t="str">
        <f>CONCATENATE(Tabela1[[#This Row],[cdunidadegestora]]," - ",Tabela1[[#This Row],[nmunidadegestora]])</f>
        <v>160091 - Fundo para Melhoria da Segurança Pública</v>
      </c>
      <c r="R1840" s="22" t="str">
        <f>CONCATENATE(Tabela1[[#This Row],[cdfuncao]]," - ",Tabela1[[#This Row],[nmfuncao]])</f>
        <v>4 - Administração</v>
      </c>
      <c r="S1840" s="23" t="e">
        <f>VLOOKUP(Tabela1[[#This Row],[cdsubacao]],LDO!$B$2:$E$115,4,0)</f>
        <v>#N/A</v>
      </c>
      <c r="T1840" s="23" t="str">
        <f>CONCATENATE(Tabela1[[#This Row],[cdprograma]]," - ",Tabela1[[#This Row],[nmprograma]])</f>
        <v>900 - Gestão Administrativa - Poder Executivo</v>
      </c>
    </row>
    <row r="1841" spans="1:20" x14ac:dyDescent="0.25">
      <c r="A1841">
        <v>230022</v>
      </c>
      <c r="B1841" t="s">
        <v>294</v>
      </c>
      <c r="C1841">
        <v>13</v>
      </c>
      <c r="D1841" t="s">
        <v>295</v>
      </c>
      <c r="E1841">
        <v>850</v>
      </c>
      <c r="F1841" t="s">
        <v>163</v>
      </c>
      <c r="G1841">
        <v>10736</v>
      </c>
      <c r="H1841" t="s">
        <v>1423</v>
      </c>
      <c r="I1841">
        <v>33</v>
      </c>
      <c r="J1841" t="s">
        <v>160</v>
      </c>
      <c r="K1841" s="21">
        <v>50000</v>
      </c>
      <c r="L1841" s="21">
        <v>0</v>
      </c>
      <c r="M1841" s="21">
        <v>0</v>
      </c>
      <c r="N1841" s="21">
        <v>0</v>
      </c>
      <c r="O1841" s="21">
        <v>0</v>
      </c>
      <c r="P1841" s="22" t="e">
        <f>VLOOKUP(Tabela1[[#This Row],[cdsubacao]],LDO!$B$2:$D$115,3,0)</f>
        <v>#N/A</v>
      </c>
      <c r="Q1841" s="22" t="str">
        <f>CONCATENATE(Tabela1[[#This Row],[cdunidadegestora]]," - ",Tabela1[[#This Row],[nmunidadegestora]])</f>
        <v>230022 - Fundação  Catarinense de Cultura</v>
      </c>
      <c r="R1841" s="22" t="str">
        <f>CONCATENATE(Tabela1[[#This Row],[cdfuncao]]," - ",Tabela1[[#This Row],[nmfuncao]])</f>
        <v>13 - Cultura</v>
      </c>
      <c r="S1841" s="23" t="e">
        <f>VLOOKUP(Tabela1[[#This Row],[cdsubacao]],LDO!$B$2:$E$115,4,0)</f>
        <v>#N/A</v>
      </c>
      <c r="T1841" s="23" t="str">
        <f>CONCATENATE(Tabela1[[#This Row],[cdprograma]]," - ",Tabela1[[#This Row],[nmprograma]])</f>
        <v>850 - 2010, 2011: Qualificação e Valorização dos Servidores Públicos; 2012, 2013, 2014, 2015, 2016, 2017, 2018, 2019, 2020: Gestão de Pessoas</v>
      </c>
    </row>
    <row r="1842" spans="1:20" x14ac:dyDescent="0.25">
      <c r="A1842">
        <v>530001</v>
      </c>
      <c r="B1842" t="s">
        <v>178</v>
      </c>
      <c r="C1842">
        <v>26</v>
      </c>
      <c r="D1842" t="s">
        <v>179</v>
      </c>
      <c r="E1842">
        <v>120</v>
      </c>
      <c r="F1842" t="s">
        <v>424</v>
      </c>
      <c r="G1842">
        <v>12939</v>
      </c>
      <c r="H1842" t="s">
        <v>1424</v>
      </c>
      <c r="I1842">
        <v>44</v>
      </c>
      <c r="J1842" t="s">
        <v>219</v>
      </c>
      <c r="K1842" s="21">
        <v>300000</v>
      </c>
      <c r="L1842" s="21">
        <v>300000</v>
      </c>
      <c r="M1842" s="21">
        <v>0</v>
      </c>
      <c r="N1842" s="21">
        <v>0</v>
      </c>
      <c r="O1842" s="21">
        <v>0</v>
      </c>
      <c r="P1842" s="22" t="e">
        <f>VLOOKUP(Tabela1[[#This Row],[cdsubacao]],LDO!$B$2:$D$115,3,0)</f>
        <v>#N/A</v>
      </c>
      <c r="Q1842" s="22" t="str">
        <f>CONCATENATE(Tabela1[[#This Row],[cdunidadegestora]]," - ",Tabela1[[#This Row],[nmunidadegestora]])</f>
        <v>530001 - Secretaria de Estado da Infraestrutura e Mobilidade</v>
      </c>
      <c r="R1842" s="22" t="str">
        <f>CONCATENATE(Tabela1[[#This Row],[cdfuncao]]," - ",Tabela1[[#This Row],[nmfuncao]])</f>
        <v>26 - Transporte</v>
      </c>
      <c r="S1842" s="23" t="e">
        <f>VLOOKUP(Tabela1[[#This Row],[cdsubacao]],LDO!$B$2:$E$115,4,0)</f>
        <v>#N/A</v>
      </c>
      <c r="T1842" s="23" t="str">
        <f>CONCATENATE(Tabela1[[#This Row],[cdprograma]]," - ",Tabela1[[#This Row],[nmprograma]])</f>
        <v>120 - Integração Logística</v>
      </c>
    </row>
    <row r="1843" spans="1:20" x14ac:dyDescent="0.25">
      <c r="A1843">
        <v>470091</v>
      </c>
      <c r="B1843" t="s">
        <v>289</v>
      </c>
      <c r="C1843">
        <v>4</v>
      </c>
      <c r="D1843" t="s">
        <v>169</v>
      </c>
      <c r="E1843">
        <v>900</v>
      </c>
      <c r="F1843" t="s">
        <v>176</v>
      </c>
      <c r="G1843">
        <v>12964</v>
      </c>
      <c r="H1843" t="s">
        <v>526</v>
      </c>
      <c r="I1843">
        <v>44</v>
      </c>
      <c r="J1843" t="s">
        <v>219</v>
      </c>
      <c r="K1843" s="21">
        <v>26544</v>
      </c>
      <c r="L1843" s="21">
        <v>26544</v>
      </c>
      <c r="M1843" s="21">
        <v>0</v>
      </c>
      <c r="N1843" s="21">
        <v>0</v>
      </c>
      <c r="O1843" s="21">
        <v>0</v>
      </c>
      <c r="P1843" s="22" t="e">
        <f>VLOOKUP(Tabela1[[#This Row],[cdsubacao]],LDO!$B$2:$D$115,3,0)</f>
        <v>#N/A</v>
      </c>
      <c r="Q1843" s="22" t="str">
        <f>CONCATENATE(Tabela1[[#This Row],[cdunidadegestora]]," - ",Tabela1[[#This Row],[nmunidadegestora]])</f>
        <v>470091 - Fundo de Materiais, Publicações e Impressos Oficiais</v>
      </c>
      <c r="R1843" s="22" t="str">
        <f>CONCATENATE(Tabela1[[#This Row],[cdfuncao]]," - ",Tabela1[[#This Row],[nmfuncao]])</f>
        <v>4 - Administração</v>
      </c>
      <c r="S1843" s="23" t="e">
        <f>VLOOKUP(Tabela1[[#This Row],[cdsubacao]],LDO!$B$2:$E$115,4,0)</f>
        <v>#N/A</v>
      </c>
      <c r="T1843" s="23" t="str">
        <f>CONCATENATE(Tabela1[[#This Row],[cdprograma]]," - ",Tabela1[[#This Row],[nmprograma]])</f>
        <v>900 - Gestão Administrativa - Poder Executivo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Planilha1</vt:lpstr>
      <vt:lpstr>Instruções</vt:lpstr>
      <vt:lpstr>I.Execução LOA</vt:lpstr>
      <vt:lpstr>II.AFF</vt:lpstr>
      <vt:lpstr>LDO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Valdeci Rodrigues</dc:creator>
  <cp:lastModifiedBy>Juliana  Cruz</cp:lastModifiedBy>
  <dcterms:created xsi:type="dcterms:W3CDTF">2020-01-21T15:43:56Z</dcterms:created>
  <dcterms:modified xsi:type="dcterms:W3CDTF">2020-01-22T18:21:19Z</dcterms:modified>
</cp:coreProperties>
</file>