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bosa\Desktop\"/>
    </mc:Choice>
  </mc:AlternateContent>
  <bookViews>
    <workbookView xWindow="0" yWindow="0" windowWidth="28800" windowHeight="12435" activeTab="2"/>
  </bookViews>
  <sheets>
    <sheet name="Cerveja" sheetId="3" r:id="rId1"/>
    <sheet name="Refrigerante" sheetId="1" r:id="rId2"/>
    <sheet name="Energético" sheetId="4" r:id="rId3"/>
    <sheet name="Listas" sheetId="2" state="hidden" r:id="rId4"/>
  </sheets>
  <definedNames>
    <definedName name="_xlnm.Print_Area" localSheetId="0">Cerveja!$B$2:$X$43</definedName>
    <definedName name="_xlnm.Print_Area" localSheetId="2">Energético!$B$2:$X$43</definedName>
    <definedName name="_xlnm.Print_Area" localSheetId="1">Refrigerante!$B$2:$X$43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" i="4" l="1"/>
  <c r="AA24" i="4"/>
  <c r="AA23" i="4"/>
  <c r="AA25" i="1"/>
  <c r="AA24" i="1"/>
  <c r="AA23" i="1"/>
  <c r="AA24" i="3"/>
  <c r="AA25" i="3"/>
  <c r="AA23" i="3"/>
  <c r="U25" i="4" l="1"/>
  <c r="U24" i="4"/>
  <c r="U23" i="4"/>
  <c r="U25" i="1"/>
  <c r="U24" i="1"/>
  <c r="U23" i="1"/>
  <c r="Z25" i="4"/>
  <c r="Z24" i="4"/>
  <c r="Z23" i="4"/>
  <c r="Z25" i="1"/>
  <c r="Z24" i="1"/>
  <c r="Z23" i="1"/>
  <c r="Z24" i="3"/>
  <c r="Z25" i="3"/>
  <c r="Z23" i="3"/>
  <c r="M35" i="4"/>
  <c r="M32" i="4"/>
  <c r="M29" i="4"/>
  <c r="M35" i="1"/>
  <c r="M32" i="1"/>
  <c r="M29" i="1"/>
  <c r="M35" i="3"/>
  <c r="M32" i="3"/>
  <c r="M29" i="3"/>
  <c r="C53" i="2" l="1"/>
  <c r="W25" i="4"/>
  <c r="X25" i="4" s="1"/>
  <c r="W24" i="4"/>
  <c r="X24" i="4" s="1"/>
  <c r="W23" i="4"/>
  <c r="X23" i="4" s="1"/>
  <c r="B54" i="2" l="1"/>
  <c r="C54" i="2" s="1"/>
  <c r="C13" i="4" s="1"/>
  <c r="E45" i="2"/>
  <c r="E44" i="2"/>
  <c r="E43" i="2"/>
  <c r="E42" i="2"/>
  <c r="E41" i="2"/>
  <c r="E40" i="2"/>
  <c r="E39" i="2"/>
  <c r="E38" i="2"/>
  <c r="E37" i="2"/>
  <c r="E36" i="2"/>
  <c r="E23" i="2"/>
  <c r="E24" i="2"/>
  <c r="E25" i="2"/>
  <c r="E26" i="2"/>
  <c r="E27" i="2"/>
  <c r="E28" i="2"/>
  <c r="E29" i="2"/>
  <c r="E30" i="2"/>
  <c r="E31" i="2"/>
  <c r="E32" i="2"/>
  <c r="E22" i="2"/>
  <c r="C50" i="2"/>
  <c r="B51" i="2" s="1"/>
  <c r="C51" i="2" s="1"/>
  <c r="C13" i="3" s="1"/>
  <c r="U25" i="3"/>
  <c r="W25" i="3" s="1"/>
  <c r="X25" i="3" s="1"/>
  <c r="U24" i="3"/>
  <c r="W24" i="3" s="1"/>
  <c r="X24" i="3" s="1"/>
  <c r="U23" i="3"/>
  <c r="W23" i="3" s="1"/>
  <c r="X23" i="3" s="1"/>
  <c r="C47" i="2" l="1"/>
  <c r="B48" i="2" s="1"/>
  <c r="C48" i="2" s="1"/>
  <c r="C13" i="1" s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4" i="2"/>
  <c r="W25" i="1"/>
  <c r="X25" i="1" s="1"/>
  <c r="W24" i="1"/>
  <c r="X24" i="1" s="1"/>
  <c r="W23" i="1"/>
  <c r="X23" i="1" s="1"/>
</calcChain>
</file>

<file path=xl/sharedStrings.xml><?xml version="1.0" encoding="utf-8"?>
<sst xmlns="http://schemas.openxmlformats.org/spreadsheetml/2006/main" count="286" uniqueCount="139">
  <si>
    <t>1.</t>
  </si>
  <si>
    <t>IDENTIFICAÇÃO DO CONTRIBUINTE</t>
  </si>
  <si>
    <t>Razão Social:</t>
  </si>
  <si>
    <t>Nome de Fantasia:</t>
  </si>
  <si>
    <t>Inscrição Estadual (SC):</t>
  </si>
  <si>
    <t>CNPJ:</t>
  </si>
  <si>
    <t>Endereço:</t>
  </si>
  <si>
    <t>CEP:</t>
  </si>
  <si>
    <t>Município:</t>
  </si>
  <si>
    <t>Unidade Federada:</t>
  </si>
  <si>
    <t>Contato:</t>
  </si>
  <si>
    <t>Telefone:</t>
  </si>
  <si>
    <t>E-mail:</t>
  </si>
  <si>
    <t>ESTADO DE SANTA CATARINA - DIRETORIA DE ADMINISTRAÇÃO TRIBUTÁRIA - GEFIS - GESBEBIDAS</t>
  </si>
  <si>
    <t>2.</t>
  </si>
  <si>
    <t>REQUERIMENTO DE INCLUSÃO DE PRODUTOS NA PAUTA DO ATO DIAT NÚMERO:</t>
  </si>
  <si>
    <t>Local</t>
  </si>
  <si>
    <t>Data</t>
  </si>
  <si>
    <t>Assinatura do representante legal da empresa</t>
  </si>
  <si>
    <t>3.</t>
  </si>
  <si>
    <t>RELAÇÃO DOS PRODUTOS</t>
  </si>
  <si>
    <t>Descrição</t>
  </si>
  <si>
    <t>FOB</t>
  </si>
  <si>
    <t>PMPF</t>
  </si>
  <si>
    <t>MVA</t>
  </si>
  <si>
    <t>Sugerido</t>
  </si>
  <si>
    <t>Médio</t>
  </si>
  <si>
    <t>Manual</t>
  </si>
  <si>
    <t>Publicar</t>
  </si>
  <si>
    <t>Barril</t>
  </si>
  <si>
    <t>4.</t>
  </si>
  <si>
    <t xml:space="preserve">PRINCIPAIS MARCAS CONCORRENTES OU SIMILARES (PREFERENCIALMENTE TRÊS) </t>
  </si>
  <si>
    <t>Descrição Produto Concorrente/Similar</t>
  </si>
  <si>
    <t>6.</t>
  </si>
  <si>
    <t>DESPACHO DO GESBEBIDAS E ENCAMINHAMENTO AO DIAT</t>
  </si>
  <si>
    <t>Considerando as informações constantes da presente planilha somos pelo DEFERIMENTO do pedido. Prepare-se o Ato Diat para despacho conclusivo do Diretor de Administração Tributária.</t>
  </si>
  <si>
    <t>(Digite Nome e Cargo)</t>
  </si>
  <si>
    <t>GTIN/EAN</t>
  </si>
  <si>
    <t>5.</t>
  </si>
  <si>
    <t>GETIN/EANs Complementares</t>
  </si>
  <si>
    <t>7.</t>
  </si>
  <si>
    <t>Observações</t>
  </si>
  <si>
    <t>1 - As marcas concorrentes e seus respectivos PMPFs devem ser identificados no Ato Diat em vigência na data da petição.</t>
  </si>
  <si>
    <t>AFRE Francisco Afonso Barbosa - Encarregado</t>
  </si>
  <si>
    <t>AFRE Oilson Carlos Amaral - Coordenador</t>
  </si>
  <si>
    <t>Coluna</t>
  </si>
  <si>
    <t>Volumes</t>
  </si>
  <si>
    <t>Tipo da Embalagem</t>
  </si>
  <si>
    <t>Até 260ml</t>
  </si>
  <si>
    <t>Retornável</t>
  </si>
  <si>
    <t>261 a 599ml</t>
  </si>
  <si>
    <t>600 a 999ml</t>
  </si>
  <si>
    <t>Acima de 999ml</t>
  </si>
  <si>
    <t>Xarope Post-Mix</t>
  </si>
  <si>
    <t>Descartável (Vidro, Pet e Alumínio)</t>
  </si>
  <si>
    <t>261 a 400ml</t>
  </si>
  <si>
    <t>401 a 660ml</t>
  </si>
  <si>
    <t>661 a 1200ml</t>
  </si>
  <si>
    <t>1201 a 1750ml</t>
  </si>
  <si>
    <t>1751 a 2499ml</t>
  </si>
  <si>
    <t>Acima de 2499ml</t>
  </si>
  <si>
    <t>Lata</t>
  </si>
  <si>
    <t>Acima de 260ml</t>
  </si>
  <si>
    <t>Barril em Litro</t>
  </si>
  <si>
    <t>Embalagem/Volume</t>
  </si>
  <si>
    <t>Descartável (Vidro, Pet e Alumínio)/Acima de 2499ml</t>
  </si>
  <si>
    <t>Retornável/Até 260ml</t>
  </si>
  <si>
    <t>Descartável (Vidro, Pet e Alumínio)/Até 260ml</t>
  </si>
  <si>
    <t>Refri</t>
  </si>
  <si>
    <r>
      <rPr>
        <b/>
        <sz val="14"/>
        <rFont val="Arial"/>
        <family val="2"/>
      </rPr>
      <t>CERVEJA E CHOPE</t>
    </r>
    <r>
      <rPr>
        <b/>
        <sz val="10"/>
        <rFont val="Arial"/>
        <family val="2"/>
      </rPr>
      <t xml:space="preserve"> - PLANILHA DE INCLUSÃO DE PMPF NA PAUTA DE SUBSTITUIÇÃO TRIBUTÁRIA (Versão 2.0)</t>
    </r>
  </si>
  <si>
    <t>Cerv</t>
  </si>
  <si>
    <t>Até 330ml</t>
  </si>
  <si>
    <t>Gf Alum, Vd e Pet Desc</t>
  </si>
  <si>
    <t>331 a 450ml</t>
  </si>
  <si>
    <t>451 a 650ml</t>
  </si>
  <si>
    <t>651 a 1000ml</t>
  </si>
  <si>
    <t>Acima de 1000ml</t>
  </si>
  <si>
    <t>Até 660ml</t>
  </si>
  <si>
    <t>Gf  Vd Ret</t>
  </si>
  <si>
    <t>Acima de 660ml</t>
  </si>
  <si>
    <t>Alum Desc</t>
  </si>
  <si>
    <t>Acima de 450ml</t>
  </si>
  <si>
    <t>Chope em Litro</t>
  </si>
  <si>
    <t>Lista de Refrigerantes</t>
  </si>
  <si>
    <t>Lista de Cervejas</t>
  </si>
  <si>
    <t>Embalagem/Volume de Refrigerante</t>
  </si>
  <si>
    <t>Embalagem/Volume de Cerveja e Chope</t>
  </si>
  <si>
    <t>Gf Alum, Vd e Pet Desc/331 a 450ml</t>
  </si>
  <si>
    <t>Até 300ml</t>
  </si>
  <si>
    <t>Desc Vidro/Pet</t>
  </si>
  <si>
    <t>De 301 a 500ml</t>
  </si>
  <si>
    <t>de 501 a 1000ml</t>
  </si>
  <si>
    <t>Desc Virdo/Pet</t>
  </si>
  <si>
    <t>Acima de 300ml</t>
  </si>
  <si>
    <t>Isotônico Desc</t>
  </si>
  <si>
    <t>De 501 a 1000ml</t>
  </si>
  <si>
    <t>Lista de Energéticos</t>
  </si>
  <si>
    <t>Embalagem/Volume de Energético e Isotônico</t>
  </si>
  <si>
    <t>Ener</t>
  </si>
  <si>
    <t>ENERGÉTICO E ISOTÔNICO - PLANILHA DE INCLUSÃO DE PMPF NA PAUTA DE SUBSTITUIÇÃO TRIBUTÁRIA (Versão 2.0)</t>
  </si>
  <si>
    <t>Isotônico Desc/Até 300ml</t>
  </si>
  <si>
    <t>Desc Virdo/Pet/Acima de 1000ml</t>
  </si>
  <si>
    <t>Lata/Acima de 300ml</t>
  </si>
  <si>
    <t>Gf Alum, Vd e Pet Desc/Até 330ml</t>
  </si>
  <si>
    <t>Gf Alum, Vd e Pet Desc/451 a 650ml</t>
  </si>
  <si>
    <t>Gf Alum, Vd e Pet Desc/651 a 1000ml</t>
  </si>
  <si>
    <t>Gf Alum, Vd e Pet Desc/Acima de 1000ml</t>
  </si>
  <si>
    <t>Gf  Vd Ret/Até 660ml</t>
  </si>
  <si>
    <t>Gf  Vd Ret/Acima de 660ml</t>
  </si>
  <si>
    <t>Alum Desc/Até 330ml</t>
  </si>
  <si>
    <t>Alum Desc/331 a 450ml</t>
  </si>
  <si>
    <t>Alum Desc/Acima de 450ml</t>
  </si>
  <si>
    <t>Barril/Chope em Litro</t>
  </si>
  <si>
    <t xml:space="preserve">Lista de </t>
  </si>
  <si>
    <t>Retornável/261 a 599ml</t>
  </si>
  <si>
    <t>Retornável/600 a 999ml</t>
  </si>
  <si>
    <t>Retornável/Acima de 999ml</t>
  </si>
  <si>
    <t>Retornável/Xarope Post-Mix</t>
  </si>
  <si>
    <t>Descartável (Vidro, Pet e Alumínio)/261 a 400ml</t>
  </si>
  <si>
    <t>Descartável (Vidro, Pet e Alumínio)/401 a 660ml</t>
  </si>
  <si>
    <t>Descartável (Vidro, Pet e Alumínio)/661 a 1200ml</t>
  </si>
  <si>
    <t>Descartável (Vidro, Pet e Alumínio)/1201 a 1750ml</t>
  </si>
  <si>
    <t>Descartável (Vidro, Pet e Alumínio)/1751 a 2499ml</t>
  </si>
  <si>
    <t>Lata/Até 260ml</t>
  </si>
  <si>
    <t>Lata/Acima de 260ml</t>
  </si>
  <si>
    <t>Barril/Barril em Litro</t>
  </si>
  <si>
    <t>Desc Vidro/Pet/Até 300ml</t>
  </si>
  <si>
    <t>Desc Vidro/Pet/De 301 a 500ml</t>
  </si>
  <si>
    <t>Desc Vidro/Pet/de 501 a 1000ml</t>
  </si>
  <si>
    <t>Lata/Até 300ml</t>
  </si>
  <si>
    <t>Isotônico Desc/De 301 a 500ml</t>
  </si>
  <si>
    <t>Isotônico Desc/De 501 a 1000ml</t>
  </si>
  <si>
    <t>Isotônico Desc/Acima de 1000ml</t>
  </si>
  <si>
    <t>Produto Novo</t>
  </si>
  <si>
    <t>Produto 1</t>
  </si>
  <si>
    <t>Produto 2</t>
  </si>
  <si>
    <t>Produto 3</t>
  </si>
  <si>
    <r>
      <rPr>
        <b/>
        <sz val="14"/>
        <color theme="0"/>
        <rFont val="Arial"/>
        <family val="2"/>
      </rPr>
      <t>REFRIGERANTES</t>
    </r>
    <r>
      <rPr>
        <b/>
        <sz val="10"/>
        <color theme="0"/>
        <rFont val="Arial"/>
        <family val="2"/>
      </rPr>
      <t xml:space="preserve"> - PLANILHA DE INCLUSÃO DE PMPF NA PAUTA DE SUBSTITUIÇÃO TRIBUTÁRIA (Versão 2.0)</t>
    </r>
  </si>
  <si>
    <t xml:space="preserve">(Digite o número do Ato Diat mais recente - Exemplo: 006/2017)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</si>
</sst>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0&quot;.&quot;000&quot;.&quot;000&quot;/&quot;0000&quot;-&quot;00"/>
    <numFmt numFmtId="165" formatCode="00000\-000"/>
    <numFmt numFmtId="166" formatCode="dd/mm/yyyy;@"/>
    <numFmt numFmtId="167" formatCode="0.0%"/>
    <numFmt numFmtId="168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indexed="12"/>
      <name val="Arial"/>
    </font>
    <font>
      <b/>
      <sz val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</font>
    <font>
      <b/>
      <sz val="8"/>
      <name val="Arial"/>
      <family val="2"/>
    </font>
    <font>
      <sz val="8"/>
      <name val="Arial"/>
      <family val="2"/>
    </font>
    <font>
      <sz val="12"/>
      <name val="Arial"/>
    </font>
    <font>
      <sz val="8"/>
      <color indexed="12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</cellStyleXfs>
  <cellXfs count="237">
    <xf numFmtId="0" fontId="0" fillId="0" borderId="0" xfId="0"/>
    <xf numFmtId="43" fontId="5" fillId="0" borderId="0" xfId="1" applyFont="1" applyFill="1" applyBorder="1" applyAlignment="1" applyProtection="1">
      <alignment vertical="top"/>
    </xf>
    <xf numFmtId="43" fontId="0" fillId="2" borderId="10" xfId="1" applyFont="1" applyFill="1" applyBorder="1" applyProtection="1"/>
    <xf numFmtId="43" fontId="0" fillId="2" borderId="12" xfId="1" applyFont="1" applyFill="1" applyBorder="1" applyAlignment="1" applyProtection="1">
      <alignment vertical="top" wrapText="1"/>
    </xf>
    <xf numFmtId="43" fontId="9" fillId="2" borderId="24" xfId="1" applyFont="1" applyFill="1" applyBorder="1" applyAlignment="1" applyProtection="1">
      <alignment horizontal="center"/>
      <protection locked="0"/>
    </xf>
    <xf numFmtId="43" fontId="9" fillId="2" borderId="24" xfId="1" applyFont="1" applyFill="1" applyBorder="1" applyAlignment="1" applyProtection="1">
      <alignment horizontal="left"/>
      <protection locked="0"/>
    </xf>
    <xf numFmtId="43" fontId="9" fillId="2" borderId="27" xfId="1" applyFont="1" applyFill="1" applyBorder="1" applyAlignment="1" applyProtection="1">
      <alignment horizontal="center"/>
      <protection locked="0"/>
    </xf>
    <xf numFmtId="43" fontId="9" fillId="2" borderId="27" xfId="1" applyFont="1" applyFill="1" applyBorder="1" applyAlignment="1" applyProtection="1">
      <alignment horizontal="left"/>
      <protection locked="0"/>
    </xf>
    <xf numFmtId="43" fontId="9" fillId="2" borderId="29" xfId="1" applyFont="1" applyFill="1" applyBorder="1" applyAlignment="1" applyProtection="1">
      <alignment horizontal="center"/>
      <protection locked="0"/>
    </xf>
    <xf numFmtId="43" fontId="9" fillId="2" borderId="29" xfId="1" applyFont="1" applyFill="1" applyBorder="1" applyAlignment="1" applyProtection="1">
      <alignment horizontal="left"/>
      <protection locked="0"/>
    </xf>
    <xf numFmtId="43" fontId="0" fillId="4" borderId="16" xfId="1" applyFont="1" applyFill="1" applyBorder="1" applyAlignment="1" applyProtection="1">
      <alignment horizontal="center"/>
    </xf>
    <xf numFmtId="43" fontId="10" fillId="4" borderId="24" xfId="1" applyFont="1" applyFill="1" applyBorder="1" applyAlignment="1" applyProtection="1">
      <alignment horizontal="left"/>
    </xf>
    <xf numFmtId="167" fontId="10" fillId="4" borderId="45" xfId="2" applyNumberFormat="1" applyFont="1" applyFill="1" applyBorder="1" applyAlignment="1" applyProtection="1">
      <alignment horizontal="right"/>
    </xf>
    <xf numFmtId="43" fontId="10" fillId="4" borderId="27" xfId="1" applyFont="1" applyFill="1" applyBorder="1" applyAlignment="1" applyProtection="1">
      <alignment horizontal="left"/>
    </xf>
    <xf numFmtId="167" fontId="10" fillId="4" borderId="46" xfId="2" applyNumberFormat="1" applyFont="1" applyFill="1" applyBorder="1" applyAlignment="1" applyProtection="1">
      <alignment horizontal="right"/>
    </xf>
    <xf numFmtId="43" fontId="10" fillId="4" borderId="29" xfId="1" applyFont="1" applyFill="1" applyBorder="1" applyAlignment="1" applyProtection="1">
      <alignment horizontal="left"/>
    </xf>
    <xf numFmtId="167" fontId="10" fillId="4" borderId="47" xfId="2" applyNumberFormat="1" applyFont="1" applyFill="1" applyBorder="1" applyAlignment="1" applyProtection="1">
      <alignment horizontal="right"/>
    </xf>
    <xf numFmtId="43" fontId="0" fillId="4" borderId="40" xfId="1" applyFont="1" applyFill="1" applyBorder="1" applyAlignment="1" applyProtection="1"/>
    <xf numFmtId="43" fontId="0" fillId="4" borderId="39" xfId="1" applyFont="1" applyFill="1" applyBorder="1" applyAlignment="1" applyProtection="1"/>
    <xf numFmtId="43" fontId="4" fillId="4" borderId="43" xfId="1" applyFont="1" applyFill="1" applyBorder="1" applyAlignment="1" applyProtection="1"/>
    <xf numFmtId="0" fontId="0" fillId="0" borderId="0" xfId="0" applyProtection="1"/>
    <xf numFmtId="43" fontId="4" fillId="4" borderId="40" xfId="1" applyFont="1" applyFill="1" applyBorder="1" applyAlignment="1" applyProtection="1"/>
    <xf numFmtId="0" fontId="0" fillId="0" borderId="0" xfId="0" applyFill="1" applyProtection="1"/>
    <xf numFmtId="0" fontId="0" fillId="0" borderId="0" xfId="0" applyFill="1" applyBorder="1" applyProtection="1"/>
    <xf numFmtId="0" fontId="14" fillId="3" borderId="48" xfId="3" applyFont="1" applyFill="1" applyBorder="1" applyAlignment="1" applyProtection="1">
      <alignment horizontal="center"/>
    </xf>
    <xf numFmtId="0" fontId="14" fillId="5" borderId="4" xfId="3" applyFont="1" applyFill="1" applyBorder="1" applyAlignment="1" applyProtection="1">
      <alignment horizontal="right" wrapText="1"/>
    </xf>
    <xf numFmtId="0" fontId="14" fillId="5" borderId="4" xfId="3" applyFont="1" applyFill="1" applyBorder="1" applyAlignment="1" applyProtection="1">
      <alignment wrapText="1"/>
    </xf>
    <xf numFmtId="0" fontId="14" fillId="5" borderId="4" xfId="3" applyFont="1" applyFill="1" applyBorder="1" applyAlignment="1" applyProtection="1">
      <alignment horizontal="left" wrapText="1"/>
    </xf>
    <xf numFmtId="43" fontId="14" fillId="5" borderId="4" xfId="1" applyFont="1" applyFill="1" applyBorder="1" applyAlignment="1" applyProtection="1">
      <alignment horizontal="left" wrapText="1"/>
    </xf>
    <xf numFmtId="0" fontId="14" fillId="3" borderId="48" xfId="4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0" fontId="0" fillId="2" borderId="16" xfId="0" applyFill="1" applyBorder="1" applyProtection="1"/>
    <xf numFmtId="0" fontId="0" fillId="7" borderId="0" xfId="0" applyFill="1" applyProtection="1"/>
    <xf numFmtId="0" fontId="0" fillId="7" borderId="0" xfId="0" applyFill="1" applyBorder="1" applyProtection="1"/>
    <xf numFmtId="43" fontId="3" fillId="7" borderId="0" xfId="1" applyFont="1" applyFill="1" applyProtection="1"/>
    <xf numFmtId="43" fontId="0" fillId="7" borderId="0" xfId="1" applyFont="1" applyFill="1" applyProtection="1"/>
    <xf numFmtId="0" fontId="3" fillId="7" borderId="11" xfId="0" applyFont="1" applyFill="1" applyBorder="1" applyProtection="1"/>
    <xf numFmtId="43" fontId="0" fillId="4" borderId="39" xfId="1" applyFont="1" applyFill="1" applyBorder="1" applyAlignment="1" applyProtection="1">
      <alignment horizontal="left"/>
    </xf>
    <xf numFmtId="43" fontId="0" fillId="4" borderId="40" xfId="1" applyFont="1" applyFill="1" applyBorder="1" applyAlignment="1" applyProtection="1">
      <alignment horizontal="left"/>
    </xf>
    <xf numFmtId="43" fontId="5" fillId="10" borderId="0" xfId="1" applyFont="1" applyFill="1" applyBorder="1" applyAlignment="1" applyProtection="1">
      <alignment horizontal="center" vertical="center"/>
    </xf>
    <xf numFmtId="0" fontId="0" fillId="10" borderId="0" xfId="0" applyFill="1" applyProtection="1"/>
    <xf numFmtId="43" fontId="18" fillId="10" borderId="0" xfId="1" applyFont="1" applyFill="1" applyBorder="1" applyAlignment="1" applyProtection="1">
      <alignment horizontal="center" vertical="center"/>
    </xf>
    <xf numFmtId="43" fontId="7" fillId="6" borderId="7" xfId="1" applyFont="1" applyFill="1" applyBorder="1" applyAlignment="1" applyProtection="1">
      <alignment horizontal="center" vertical="center"/>
    </xf>
    <xf numFmtId="43" fontId="7" fillId="6" borderId="8" xfId="1" applyFont="1" applyFill="1" applyBorder="1" applyAlignment="1" applyProtection="1">
      <alignment horizontal="center" vertical="center"/>
    </xf>
    <xf numFmtId="43" fontId="7" fillId="6" borderId="9" xfId="1" applyFont="1" applyFill="1" applyBorder="1" applyAlignment="1" applyProtection="1">
      <alignment horizontal="center" vertical="center"/>
    </xf>
    <xf numFmtId="43" fontId="5" fillId="6" borderId="10" xfId="1" applyFont="1" applyFill="1" applyBorder="1" applyAlignment="1" applyProtection="1">
      <alignment horizontal="center" vertical="center"/>
    </xf>
    <xf numFmtId="43" fontId="5" fillId="6" borderId="11" xfId="1" applyFont="1" applyFill="1" applyBorder="1" applyAlignment="1" applyProtection="1">
      <alignment horizontal="center" vertical="center"/>
    </xf>
    <xf numFmtId="43" fontId="5" fillId="6" borderId="12" xfId="1" applyFont="1" applyFill="1" applyBorder="1" applyAlignment="1" applyProtection="1">
      <alignment horizontal="center" vertical="center"/>
    </xf>
    <xf numFmtId="43" fontId="5" fillId="4" borderId="7" xfId="1" applyFont="1" applyFill="1" applyBorder="1" applyAlignment="1" applyProtection="1">
      <alignment horizontal="center" vertical="top"/>
    </xf>
    <xf numFmtId="43" fontId="5" fillId="4" borderId="13" xfId="1" applyFont="1" applyFill="1" applyBorder="1" applyAlignment="1" applyProtection="1">
      <alignment horizontal="center" vertical="top"/>
    </xf>
    <xf numFmtId="43" fontId="5" fillId="4" borderId="10" xfId="1" applyFont="1" applyFill="1" applyBorder="1" applyAlignment="1" applyProtection="1">
      <alignment horizontal="center" vertical="top"/>
    </xf>
    <xf numFmtId="43" fontId="5" fillId="4" borderId="49" xfId="1" applyFont="1" applyFill="1" applyBorder="1" applyAlignment="1" applyProtection="1">
      <alignment horizontal="left"/>
    </xf>
    <xf numFmtId="43" fontId="5" fillId="4" borderId="50" xfId="1" applyFont="1" applyFill="1" applyBorder="1" applyAlignment="1" applyProtection="1">
      <alignment horizontal="left"/>
    </xf>
    <xf numFmtId="43" fontId="5" fillId="4" borderId="51" xfId="1" applyFont="1" applyFill="1" applyBorder="1" applyAlignment="1" applyProtection="1">
      <alignment horizontal="left"/>
    </xf>
    <xf numFmtId="43" fontId="5" fillId="4" borderId="52" xfId="1" applyFont="1" applyFill="1" applyBorder="1" applyAlignment="1" applyProtection="1">
      <alignment horizontal="left"/>
    </xf>
    <xf numFmtId="43" fontId="0" fillId="4" borderId="36" xfId="1" applyFont="1" applyFill="1" applyBorder="1" applyAlignment="1" applyProtection="1">
      <alignment horizontal="left"/>
    </xf>
    <xf numFmtId="43" fontId="0" fillId="4" borderId="37" xfId="1" applyFont="1" applyFill="1" applyBorder="1" applyAlignment="1" applyProtection="1">
      <alignment horizontal="left"/>
    </xf>
    <xf numFmtId="43" fontId="8" fillId="2" borderId="37" xfId="1" applyFont="1" applyFill="1" applyBorder="1" applyAlignment="1" applyProtection="1">
      <alignment horizontal="left"/>
      <protection locked="0"/>
    </xf>
    <xf numFmtId="43" fontId="6" fillId="2" borderId="37" xfId="1" applyFont="1" applyFill="1" applyBorder="1" applyAlignment="1" applyProtection="1">
      <alignment horizontal="left"/>
      <protection locked="0"/>
    </xf>
    <xf numFmtId="43" fontId="6" fillId="2" borderId="38" xfId="1" applyFont="1" applyFill="1" applyBorder="1" applyAlignment="1" applyProtection="1">
      <alignment horizontal="left"/>
      <protection locked="0"/>
    </xf>
    <xf numFmtId="43" fontId="8" fillId="2" borderId="40" xfId="1" applyFont="1" applyFill="1" applyBorder="1" applyAlignment="1" applyProtection="1">
      <alignment horizontal="left"/>
      <protection locked="0"/>
    </xf>
    <xf numFmtId="43" fontId="6" fillId="2" borderId="40" xfId="1" applyFont="1" applyFill="1" applyBorder="1" applyAlignment="1" applyProtection="1">
      <alignment horizontal="left"/>
      <protection locked="0"/>
    </xf>
    <xf numFmtId="43" fontId="4" fillId="4" borderId="40" xfId="1" applyFont="1" applyFill="1" applyBorder="1" applyAlignment="1" applyProtection="1">
      <alignment horizontal="left"/>
    </xf>
    <xf numFmtId="3" fontId="8" fillId="2" borderId="40" xfId="1" applyNumberFormat="1" applyFont="1" applyFill="1" applyBorder="1" applyAlignment="1" applyProtection="1">
      <alignment horizontal="left"/>
      <protection locked="0"/>
    </xf>
    <xf numFmtId="3" fontId="6" fillId="2" borderId="40" xfId="1" applyNumberFormat="1" applyFont="1" applyFill="1" applyBorder="1" applyAlignment="1" applyProtection="1">
      <alignment horizontal="left"/>
      <protection locked="0"/>
    </xf>
    <xf numFmtId="164" fontId="8" fillId="2" borderId="40" xfId="1" applyNumberFormat="1" applyFont="1" applyFill="1" applyBorder="1" applyAlignment="1" applyProtection="1">
      <alignment horizontal="left"/>
      <protection locked="0"/>
    </xf>
    <xf numFmtId="164" fontId="6" fillId="2" borderId="40" xfId="1" applyNumberFormat="1" applyFont="1" applyFill="1" applyBorder="1" applyAlignment="1" applyProtection="1">
      <alignment horizontal="left"/>
      <protection locked="0"/>
    </xf>
    <xf numFmtId="164" fontId="6" fillId="2" borderId="41" xfId="1" applyNumberFormat="1" applyFont="1" applyFill="1" applyBorder="1" applyAlignment="1" applyProtection="1">
      <alignment horizontal="left"/>
      <protection locked="0"/>
    </xf>
    <xf numFmtId="43" fontId="5" fillId="4" borderId="14" xfId="1" applyFont="1" applyFill="1" applyBorder="1" applyAlignment="1" applyProtection="1">
      <alignment horizontal="center" vertical="top"/>
    </xf>
    <xf numFmtId="43" fontId="5" fillId="4" borderId="15" xfId="1" applyFont="1" applyFill="1" applyBorder="1" applyAlignment="1" applyProtection="1">
      <alignment horizontal="center" vertical="top"/>
    </xf>
    <xf numFmtId="43" fontId="5" fillId="4" borderId="22" xfId="1" applyFont="1" applyFill="1" applyBorder="1" applyAlignment="1" applyProtection="1">
      <alignment horizontal="center" vertical="top"/>
    </xf>
    <xf numFmtId="43" fontId="5" fillId="4" borderId="17" xfId="1" applyFont="1" applyFill="1" applyBorder="1" applyAlignment="1" applyProtection="1">
      <alignment horizontal="left"/>
    </xf>
    <xf numFmtId="43" fontId="5" fillId="4" borderId="18" xfId="1" applyFont="1" applyFill="1" applyBorder="1" applyAlignment="1" applyProtection="1">
      <alignment horizontal="left"/>
    </xf>
    <xf numFmtId="49" fontId="8" fillId="2" borderId="18" xfId="1" applyNumberFormat="1" applyFont="1" applyFill="1" applyBorder="1" applyAlignment="1" applyProtection="1">
      <alignment horizontal="center"/>
      <protection locked="0"/>
    </xf>
    <xf numFmtId="49" fontId="8" fillId="2" borderId="19" xfId="1" applyNumberFormat="1" applyFont="1" applyFill="1" applyBorder="1" applyAlignment="1" applyProtection="1">
      <alignment horizontal="center"/>
      <protection locked="0"/>
    </xf>
    <xf numFmtId="43" fontId="0" fillId="4" borderId="16" xfId="1" applyFont="1" applyFill="1" applyBorder="1" applyAlignment="1" applyProtection="1">
      <alignment horizontal="left" vertical="center" wrapText="1"/>
    </xf>
    <xf numFmtId="43" fontId="0" fillId="4" borderId="22" xfId="1" applyFont="1" applyFill="1" applyBorder="1" applyAlignment="1" applyProtection="1">
      <alignment horizontal="left" vertical="center" wrapText="1"/>
    </xf>
    <xf numFmtId="43" fontId="0" fillId="4" borderId="14" xfId="1" applyFont="1" applyFill="1" applyBorder="1" applyAlignment="1" applyProtection="1">
      <alignment horizontal="left" vertical="center" wrapText="1"/>
    </xf>
    <xf numFmtId="43" fontId="0" fillId="4" borderId="1" xfId="1" applyFont="1" applyFill="1" applyBorder="1" applyAlignment="1" applyProtection="1">
      <alignment horizontal="center" vertical="top" wrapText="1"/>
    </xf>
    <xf numFmtId="43" fontId="0" fillId="4" borderId="2" xfId="1" applyFont="1" applyFill="1" applyBorder="1" applyAlignment="1" applyProtection="1">
      <alignment horizontal="center" vertical="top" wrapText="1"/>
    </xf>
    <xf numFmtId="43" fontId="0" fillId="4" borderId="3" xfId="1" applyFont="1" applyFill="1" applyBorder="1" applyAlignment="1" applyProtection="1">
      <alignment horizontal="center" vertical="top" wrapText="1"/>
    </xf>
    <xf numFmtId="43" fontId="0" fillId="4" borderId="39" xfId="1" applyFont="1" applyFill="1" applyBorder="1" applyAlignment="1" applyProtection="1">
      <alignment horizontal="left"/>
    </xf>
    <xf numFmtId="43" fontId="0" fillId="4" borderId="40" xfId="1" applyFont="1" applyFill="1" applyBorder="1" applyAlignment="1" applyProtection="1">
      <alignment horizontal="left"/>
    </xf>
    <xf numFmtId="43" fontId="6" fillId="2" borderId="41" xfId="1" applyFont="1" applyFill="1" applyBorder="1" applyAlignment="1" applyProtection="1">
      <alignment horizontal="left"/>
      <protection locked="0"/>
    </xf>
    <xf numFmtId="165" fontId="8" fillId="2" borderId="40" xfId="1" applyNumberFormat="1" applyFont="1" applyFill="1" applyBorder="1" applyAlignment="1" applyProtection="1">
      <alignment horizontal="left"/>
      <protection locked="0"/>
    </xf>
    <xf numFmtId="165" fontId="6" fillId="2" borderId="40" xfId="1" applyNumberFormat="1" applyFont="1" applyFill="1" applyBorder="1" applyAlignment="1" applyProtection="1">
      <alignment horizontal="left"/>
      <protection locked="0"/>
    </xf>
    <xf numFmtId="43" fontId="8" fillId="2" borderId="40" xfId="1" applyFont="1" applyFill="1" applyBorder="1" applyAlignment="1" applyProtection="1">
      <protection locked="0"/>
    </xf>
    <xf numFmtId="43" fontId="6" fillId="2" borderId="40" xfId="1" applyFont="1" applyFill="1" applyBorder="1" applyAlignment="1" applyProtection="1">
      <protection locked="0"/>
    </xf>
    <xf numFmtId="43" fontId="0" fillId="4" borderId="40" xfId="1" applyFont="1" applyFill="1" applyBorder="1" applyAlignment="1" applyProtection="1">
      <alignment horizontal="center"/>
    </xf>
    <xf numFmtId="43" fontId="6" fillId="2" borderId="41" xfId="1" applyFont="1" applyFill="1" applyBorder="1" applyAlignment="1" applyProtection="1">
      <protection locked="0"/>
    </xf>
    <xf numFmtId="43" fontId="0" fillId="4" borderId="17" xfId="1" applyFont="1" applyFill="1" applyBorder="1" applyAlignment="1" applyProtection="1">
      <alignment horizontal="center" vertical="top" wrapText="1"/>
    </xf>
    <xf numFmtId="43" fontId="0" fillId="4" borderId="18" xfId="1" applyFont="1" applyFill="1" applyBorder="1" applyAlignment="1" applyProtection="1">
      <alignment horizontal="center" vertical="top" wrapText="1"/>
    </xf>
    <xf numFmtId="43" fontId="0" fillId="4" borderId="19" xfId="1" applyFont="1" applyFill="1" applyBorder="1" applyAlignment="1" applyProtection="1">
      <alignment horizontal="center" vertical="top" wrapText="1"/>
    </xf>
    <xf numFmtId="49" fontId="8" fillId="2" borderId="7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11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11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12" xfId="1" applyNumberFormat="1" applyFont="1" applyFill="1" applyBorder="1" applyAlignment="1" applyProtection="1">
      <alignment horizontal="center" vertical="center" wrapText="1"/>
      <protection locked="0"/>
    </xf>
    <xf numFmtId="43" fontId="0" fillId="2" borderId="13" xfId="1" applyFont="1" applyFill="1" applyBorder="1" applyAlignment="1" applyProtection="1">
      <alignment horizontal="center" vertical="top" wrapText="1"/>
    </xf>
    <xf numFmtId="43" fontId="0" fillId="2" borderId="20" xfId="1" applyFont="1" applyFill="1" applyBorder="1" applyAlignment="1" applyProtection="1">
      <alignment horizontal="center" vertical="top" wrapText="1"/>
    </xf>
    <xf numFmtId="43" fontId="0" fillId="2" borderId="21" xfId="1" applyFont="1" applyFill="1" applyBorder="1" applyAlignment="1" applyProtection="1">
      <alignment horizontal="center" vertical="top" wrapText="1"/>
    </xf>
    <xf numFmtId="43" fontId="8" fillId="2" borderId="23" xfId="1" applyFont="1" applyFill="1" applyBorder="1" applyAlignment="1" applyProtection="1">
      <alignment horizontal="center" vertical="top" wrapText="1"/>
      <protection locked="0"/>
    </xf>
    <xf numFmtId="43" fontId="6" fillId="2" borderId="23" xfId="1" applyFont="1" applyFill="1" applyBorder="1" applyAlignment="1" applyProtection="1">
      <alignment horizontal="center" vertical="top" wrapText="1"/>
      <protection locked="0"/>
    </xf>
    <xf numFmtId="43" fontId="0" fillId="4" borderId="42" xfId="1" applyFont="1" applyFill="1" applyBorder="1" applyAlignment="1" applyProtection="1">
      <alignment horizontal="left"/>
    </xf>
    <xf numFmtId="43" fontId="0" fillId="4" borderId="43" xfId="1" applyFont="1" applyFill="1" applyBorder="1" applyAlignment="1" applyProtection="1">
      <alignment horizontal="left"/>
    </xf>
    <xf numFmtId="43" fontId="8" fillId="2" borderId="43" xfId="1" applyFont="1" applyFill="1" applyBorder="1" applyAlignment="1" applyProtection="1">
      <alignment horizontal="left"/>
      <protection locked="0"/>
    </xf>
    <xf numFmtId="0" fontId="8" fillId="2" borderId="43" xfId="1" applyNumberFormat="1" applyFont="1" applyFill="1" applyBorder="1" applyAlignment="1" applyProtection="1">
      <protection locked="0"/>
    </xf>
    <xf numFmtId="0" fontId="6" fillId="2" borderId="43" xfId="1" applyNumberFormat="1" applyFont="1" applyFill="1" applyBorder="1" applyAlignment="1" applyProtection="1">
      <protection locked="0"/>
    </xf>
    <xf numFmtId="43" fontId="4" fillId="4" borderId="43" xfId="1" applyFont="1" applyFill="1" applyBorder="1" applyAlignment="1" applyProtection="1">
      <alignment horizontal="center"/>
    </xf>
    <xf numFmtId="43" fontId="6" fillId="2" borderId="43" xfId="1" applyFont="1" applyFill="1" applyBorder="1" applyAlignment="1" applyProtection="1">
      <alignment horizontal="left"/>
      <protection locked="0"/>
    </xf>
    <xf numFmtId="43" fontId="6" fillId="2" borderId="44" xfId="1" applyFont="1" applyFill="1" applyBorder="1" applyAlignment="1" applyProtection="1">
      <alignment horizontal="left"/>
      <protection locked="0"/>
    </xf>
    <xf numFmtId="43" fontId="9" fillId="2" borderId="36" xfId="1" applyFont="1" applyFill="1" applyBorder="1" applyAlignment="1" applyProtection="1">
      <alignment horizontal="left"/>
      <protection locked="0"/>
    </xf>
    <xf numFmtId="43" fontId="9" fillId="2" borderId="37" xfId="1" applyFont="1" applyFill="1" applyBorder="1" applyAlignment="1" applyProtection="1">
      <alignment horizontal="left"/>
      <protection locked="0"/>
    </xf>
    <xf numFmtId="43" fontId="9" fillId="2" borderId="38" xfId="1" applyFont="1" applyFill="1" applyBorder="1" applyAlignment="1" applyProtection="1">
      <alignment horizontal="left"/>
      <protection locked="0"/>
    </xf>
    <xf numFmtId="49" fontId="13" fillId="2" borderId="28" xfId="1" applyNumberFormat="1" applyFont="1" applyFill="1" applyBorder="1" applyAlignment="1" applyProtection="1">
      <alignment horizontal="center"/>
      <protection locked="0"/>
    </xf>
    <xf numFmtId="49" fontId="9" fillId="2" borderId="5" xfId="1" applyNumberFormat="1" applyFont="1" applyFill="1" applyBorder="1" applyAlignment="1" applyProtection="1">
      <alignment horizontal="center"/>
      <protection locked="0"/>
    </xf>
    <xf numFmtId="49" fontId="9" fillId="2" borderId="6" xfId="1" applyNumberFormat="1" applyFont="1" applyFill="1" applyBorder="1" applyAlignment="1" applyProtection="1">
      <alignment horizontal="center"/>
      <protection locked="0"/>
    </xf>
    <xf numFmtId="43" fontId="13" fillId="2" borderId="28" xfId="1" quotePrefix="1" applyFont="1" applyFill="1" applyBorder="1" applyAlignment="1" applyProtection="1">
      <alignment horizontal="left"/>
      <protection locked="0"/>
    </xf>
    <xf numFmtId="43" fontId="13" fillId="2" borderId="5" xfId="1" quotePrefix="1" applyFont="1" applyFill="1" applyBorder="1" applyAlignment="1" applyProtection="1">
      <alignment horizontal="left"/>
      <protection locked="0"/>
    </xf>
    <xf numFmtId="43" fontId="13" fillId="2" borderId="6" xfId="1" quotePrefix="1" applyFont="1" applyFill="1" applyBorder="1" applyAlignment="1" applyProtection="1">
      <alignment horizontal="left"/>
      <protection locked="0"/>
    </xf>
    <xf numFmtId="43" fontId="9" fillId="2" borderId="39" xfId="1" applyFont="1" applyFill="1" applyBorder="1" applyAlignment="1" applyProtection="1">
      <alignment horizontal="left"/>
      <protection locked="0"/>
    </xf>
    <xf numFmtId="43" fontId="9" fillId="2" borderId="40" xfId="1" applyFont="1" applyFill="1" applyBorder="1" applyAlignment="1" applyProtection="1">
      <alignment horizontal="left"/>
      <protection locked="0"/>
    </xf>
    <xf numFmtId="43" fontId="9" fillId="2" borderId="41" xfId="1" applyFont="1" applyFill="1" applyBorder="1" applyAlignment="1" applyProtection="1">
      <alignment horizontal="left"/>
      <protection locked="0"/>
    </xf>
    <xf numFmtId="49" fontId="13" fillId="2" borderId="30" xfId="1" applyNumberFormat="1" applyFont="1" applyFill="1" applyBorder="1" applyAlignment="1" applyProtection="1">
      <alignment horizontal="center"/>
      <protection locked="0"/>
    </xf>
    <xf numFmtId="49" fontId="9" fillId="2" borderId="23" xfId="1" applyNumberFormat="1" applyFont="1" applyFill="1" applyBorder="1" applyAlignment="1" applyProtection="1">
      <alignment horizontal="center"/>
      <protection locked="0"/>
    </xf>
    <xf numFmtId="49" fontId="9" fillId="2" borderId="31" xfId="1" applyNumberFormat="1" applyFont="1" applyFill="1" applyBorder="1" applyAlignment="1" applyProtection="1">
      <alignment horizontal="center"/>
      <protection locked="0"/>
    </xf>
    <xf numFmtId="43" fontId="13" fillId="2" borderId="30" xfId="1" quotePrefix="1" applyFont="1" applyFill="1" applyBorder="1" applyAlignment="1" applyProtection="1">
      <alignment horizontal="left"/>
      <protection locked="0"/>
    </xf>
    <xf numFmtId="43" fontId="13" fillId="2" borderId="23" xfId="1" quotePrefix="1" applyFont="1" applyFill="1" applyBorder="1" applyAlignment="1" applyProtection="1">
      <alignment horizontal="left"/>
      <protection locked="0"/>
    </xf>
    <xf numFmtId="43" fontId="13" fillId="2" borderId="31" xfId="1" quotePrefix="1" applyFont="1" applyFill="1" applyBorder="1" applyAlignment="1" applyProtection="1">
      <alignment horizontal="left"/>
      <protection locked="0"/>
    </xf>
    <xf numFmtId="43" fontId="9" fillId="2" borderId="42" xfId="1" applyFont="1" applyFill="1" applyBorder="1" applyAlignment="1" applyProtection="1">
      <alignment horizontal="left"/>
      <protection locked="0"/>
    </xf>
    <xf numFmtId="43" fontId="9" fillId="2" borderId="43" xfId="1" applyFont="1" applyFill="1" applyBorder="1" applyAlignment="1" applyProtection="1">
      <alignment horizontal="left"/>
      <protection locked="0"/>
    </xf>
    <xf numFmtId="43" fontId="9" fillId="2" borderId="44" xfId="1" applyFont="1" applyFill="1" applyBorder="1" applyAlignment="1" applyProtection="1">
      <alignment horizontal="left"/>
      <protection locked="0"/>
    </xf>
    <xf numFmtId="43" fontId="5" fillId="4" borderId="16" xfId="1" applyFont="1" applyFill="1" applyBorder="1" applyAlignment="1" applyProtection="1">
      <alignment horizontal="left"/>
    </xf>
    <xf numFmtId="43" fontId="0" fillId="4" borderId="16" xfId="1" applyFont="1" applyFill="1" applyBorder="1" applyAlignment="1" applyProtection="1">
      <alignment horizontal="center" vertical="center"/>
    </xf>
    <xf numFmtId="43" fontId="0" fillId="4" borderId="7" xfId="1" applyFont="1" applyFill="1" applyBorder="1" applyAlignment="1" applyProtection="1">
      <alignment horizontal="center" vertical="center"/>
    </xf>
    <xf numFmtId="43" fontId="0" fillId="4" borderId="8" xfId="1" applyFont="1" applyFill="1" applyBorder="1" applyAlignment="1" applyProtection="1">
      <alignment horizontal="center" vertical="center"/>
    </xf>
    <xf numFmtId="43" fontId="0" fillId="4" borderId="9" xfId="1" applyFont="1" applyFill="1" applyBorder="1" applyAlignment="1" applyProtection="1">
      <alignment horizontal="center" vertical="center"/>
    </xf>
    <xf numFmtId="43" fontId="0" fillId="4" borderId="10" xfId="1" applyFont="1" applyFill="1" applyBorder="1" applyAlignment="1" applyProtection="1">
      <alignment horizontal="center" vertical="center"/>
    </xf>
    <xf numFmtId="43" fontId="0" fillId="4" borderId="11" xfId="1" applyFont="1" applyFill="1" applyBorder="1" applyAlignment="1" applyProtection="1">
      <alignment horizontal="center" vertical="center"/>
    </xf>
    <xf numFmtId="43" fontId="0" fillId="4" borderId="12" xfId="1" applyFont="1" applyFill="1" applyBorder="1" applyAlignment="1" applyProtection="1">
      <alignment horizontal="center" vertical="center"/>
    </xf>
    <xf numFmtId="43" fontId="0" fillId="4" borderId="14" xfId="1" applyFont="1" applyFill="1" applyBorder="1" applyAlignment="1" applyProtection="1">
      <alignment horizontal="center" vertical="center"/>
    </xf>
    <xf numFmtId="43" fontId="0" fillId="4" borderId="22" xfId="1" applyFont="1" applyFill="1" applyBorder="1" applyAlignment="1" applyProtection="1">
      <alignment horizontal="center" vertical="center"/>
    </xf>
    <xf numFmtId="43" fontId="0" fillId="4" borderId="17" xfId="1" applyFont="1" applyFill="1" applyBorder="1" applyAlignment="1" applyProtection="1">
      <alignment horizontal="center"/>
    </xf>
    <xf numFmtId="43" fontId="0" fillId="4" borderId="18" xfId="1" applyFont="1" applyFill="1" applyBorder="1" applyAlignment="1" applyProtection="1">
      <alignment horizontal="center"/>
    </xf>
    <xf numFmtId="43" fontId="0" fillId="4" borderId="19" xfId="1" applyFont="1" applyFill="1" applyBorder="1" applyAlignment="1" applyProtection="1">
      <alignment horizontal="center"/>
    </xf>
    <xf numFmtId="43" fontId="0" fillId="4" borderId="16" xfId="1" applyFont="1" applyFill="1" applyBorder="1" applyAlignment="1" applyProtection="1">
      <alignment horizontal="center"/>
    </xf>
    <xf numFmtId="49" fontId="13" fillId="2" borderId="25" xfId="1" applyNumberFormat="1" applyFont="1" applyFill="1" applyBorder="1" applyAlignment="1" applyProtection="1">
      <alignment horizontal="center"/>
      <protection locked="0"/>
    </xf>
    <xf numFmtId="49" fontId="13" fillId="2" borderId="32" xfId="1" applyNumberFormat="1" applyFont="1" applyFill="1" applyBorder="1" applyAlignment="1" applyProtection="1">
      <alignment horizontal="center"/>
      <protection locked="0"/>
    </xf>
    <xf numFmtId="49" fontId="13" fillId="2" borderId="26" xfId="1" applyNumberFormat="1" applyFont="1" applyFill="1" applyBorder="1" applyAlignment="1" applyProtection="1">
      <alignment horizontal="center"/>
      <protection locked="0"/>
    </xf>
    <xf numFmtId="43" fontId="13" fillId="2" borderId="25" xfId="1" quotePrefix="1" applyFont="1" applyFill="1" applyBorder="1" applyAlignment="1" applyProtection="1">
      <alignment horizontal="left"/>
      <protection locked="0"/>
    </xf>
    <xf numFmtId="43" fontId="13" fillId="2" borderId="32" xfId="1" quotePrefix="1" applyFont="1" applyFill="1" applyBorder="1" applyAlignment="1" applyProtection="1">
      <alignment horizontal="left"/>
      <protection locked="0"/>
    </xf>
    <xf numFmtId="43" fontId="13" fillId="2" borderId="26" xfId="1" quotePrefix="1" applyFont="1" applyFill="1" applyBorder="1" applyAlignment="1" applyProtection="1">
      <alignment horizontal="left"/>
      <protection locked="0"/>
    </xf>
    <xf numFmtId="43" fontId="9" fillId="4" borderId="46" xfId="1" applyFont="1" applyFill="1" applyBorder="1" applyAlignment="1" applyProtection="1">
      <alignment horizontal="center"/>
      <protection locked="0"/>
    </xf>
    <xf numFmtId="168" fontId="13" fillId="4" borderId="46" xfId="1" applyNumberFormat="1" applyFont="1" applyFill="1" applyBorder="1" applyAlignment="1" applyProtection="1">
      <alignment horizontal="center"/>
      <protection locked="0"/>
    </xf>
    <xf numFmtId="168" fontId="9" fillId="4" borderId="39" xfId="1" applyNumberFormat="1" applyFont="1" applyFill="1" applyBorder="1" applyAlignment="1" applyProtection="1">
      <alignment horizontal="center"/>
      <protection locked="0"/>
    </xf>
    <xf numFmtId="168" fontId="9" fillId="4" borderId="41" xfId="1" applyNumberFormat="1" applyFont="1" applyFill="1" applyBorder="1" applyAlignment="1" applyProtection="1">
      <alignment horizontal="center"/>
      <protection locked="0"/>
    </xf>
    <xf numFmtId="168" fontId="13" fillId="4" borderId="39" xfId="1" applyNumberFormat="1" applyFont="1" applyFill="1" applyBorder="1" applyAlignment="1" applyProtection="1">
      <alignment horizontal="center"/>
      <protection locked="0"/>
    </xf>
    <xf numFmtId="43" fontId="13" fillId="4" borderId="47" xfId="1" applyFont="1" applyFill="1" applyBorder="1" applyAlignment="1" applyProtection="1">
      <alignment horizontal="left"/>
      <protection locked="0"/>
    </xf>
    <xf numFmtId="43" fontId="9" fillId="4" borderId="47" xfId="1" applyFont="1" applyFill="1" applyBorder="1" applyAlignment="1" applyProtection="1">
      <alignment horizontal="left"/>
      <protection locked="0"/>
    </xf>
    <xf numFmtId="43" fontId="9" fillId="4" borderId="47" xfId="1" applyFont="1" applyFill="1" applyBorder="1" applyAlignment="1" applyProtection="1">
      <alignment horizontal="center"/>
      <protection locked="0"/>
    </xf>
    <xf numFmtId="168" fontId="13" fillId="4" borderId="45" xfId="1" applyNumberFormat="1" applyFont="1" applyFill="1" applyBorder="1" applyAlignment="1" applyProtection="1">
      <alignment horizontal="center"/>
      <protection locked="0"/>
    </xf>
    <xf numFmtId="168" fontId="9" fillId="4" borderId="36" xfId="1" applyNumberFormat="1" applyFont="1" applyFill="1" applyBorder="1" applyAlignment="1" applyProtection="1">
      <alignment horizontal="center"/>
      <protection locked="0"/>
    </xf>
    <xf numFmtId="168" fontId="9" fillId="4" borderId="38" xfId="1" applyNumberFormat="1" applyFont="1" applyFill="1" applyBorder="1" applyAlignment="1" applyProtection="1">
      <alignment horizontal="center"/>
      <protection locked="0"/>
    </xf>
    <xf numFmtId="0" fontId="11" fillId="4" borderId="7" xfId="1" applyNumberFormat="1" applyFont="1" applyFill="1" applyBorder="1" applyAlignment="1" applyProtection="1">
      <alignment horizontal="center" vertical="center" wrapText="1"/>
    </xf>
    <xf numFmtId="0" fontId="11" fillId="4" borderId="8" xfId="1" applyNumberFormat="1" applyFont="1" applyFill="1" applyBorder="1" applyAlignment="1" applyProtection="1">
      <alignment horizontal="center" vertical="center" wrapText="1"/>
    </xf>
    <xf numFmtId="0" fontId="11" fillId="4" borderId="9" xfId="1" applyNumberFormat="1" applyFont="1" applyFill="1" applyBorder="1" applyAlignment="1" applyProtection="1">
      <alignment horizontal="center" vertical="center" wrapText="1"/>
    </xf>
    <xf numFmtId="0" fontId="11" fillId="4" borderId="13" xfId="1" applyNumberFormat="1" applyFont="1" applyFill="1" applyBorder="1" applyAlignment="1" applyProtection="1">
      <alignment horizontal="center" vertical="center" wrapText="1"/>
    </xf>
    <xf numFmtId="0" fontId="11" fillId="4" borderId="0" xfId="1" applyNumberFormat="1" applyFont="1" applyFill="1" applyBorder="1" applyAlignment="1" applyProtection="1">
      <alignment horizontal="center" vertical="center" wrapText="1"/>
    </xf>
    <xf numFmtId="0" fontId="11" fillId="4" borderId="21" xfId="1" applyNumberFormat="1" applyFont="1" applyFill="1" applyBorder="1" applyAlignment="1" applyProtection="1">
      <alignment horizontal="center" vertical="center" wrapText="1"/>
    </xf>
    <xf numFmtId="0" fontId="11" fillId="4" borderId="10" xfId="1" applyNumberFormat="1" applyFont="1" applyFill="1" applyBorder="1" applyAlignment="1" applyProtection="1">
      <alignment horizontal="center" vertical="center" wrapText="1"/>
    </xf>
    <xf numFmtId="0" fontId="11" fillId="4" borderId="11" xfId="1" applyNumberFormat="1" applyFont="1" applyFill="1" applyBorder="1" applyAlignment="1" applyProtection="1">
      <alignment horizontal="center" vertical="center" wrapText="1"/>
    </xf>
    <xf numFmtId="0" fontId="11" fillId="4" borderId="12" xfId="1" applyNumberFormat="1" applyFont="1" applyFill="1" applyBorder="1" applyAlignment="1" applyProtection="1">
      <alignment horizontal="center" vertical="center" wrapText="1"/>
    </xf>
    <xf numFmtId="43" fontId="13" fillId="4" borderId="45" xfId="1" applyFont="1" applyFill="1" applyBorder="1" applyAlignment="1" applyProtection="1">
      <alignment horizontal="left"/>
      <protection locked="0"/>
    </xf>
    <xf numFmtId="43" fontId="9" fillId="4" borderId="45" xfId="1" applyFont="1" applyFill="1" applyBorder="1" applyAlignment="1" applyProtection="1">
      <alignment horizontal="left"/>
      <protection locked="0"/>
    </xf>
    <xf numFmtId="43" fontId="9" fillId="4" borderId="45" xfId="1" applyFont="1" applyFill="1" applyBorder="1" applyAlignment="1" applyProtection="1">
      <alignment horizontal="center"/>
      <protection locked="0"/>
    </xf>
    <xf numFmtId="43" fontId="13" fillId="4" borderId="46" xfId="1" applyFont="1" applyFill="1" applyBorder="1" applyAlignment="1" applyProtection="1">
      <alignment horizontal="left"/>
      <protection locked="0"/>
    </xf>
    <xf numFmtId="43" fontId="9" fillId="4" borderId="46" xfId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</xf>
    <xf numFmtId="43" fontId="5" fillId="4" borderId="17" xfId="1" applyFont="1" applyFill="1" applyBorder="1" applyAlignment="1" applyProtection="1">
      <alignment horizontal="center"/>
    </xf>
    <xf numFmtId="43" fontId="5" fillId="4" borderId="18" xfId="1" applyFont="1" applyFill="1" applyBorder="1" applyAlignment="1" applyProtection="1">
      <alignment horizontal="center"/>
    </xf>
    <xf numFmtId="43" fontId="5" fillId="4" borderId="19" xfId="1" applyFont="1" applyFill="1" applyBorder="1" applyAlignment="1" applyProtection="1">
      <alignment horizontal="center"/>
    </xf>
    <xf numFmtId="43" fontId="1" fillId="4" borderId="16" xfId="1" applyFont="1" applyFill="1" applyBorder="1" applyAlignment="1" applyProtection="1">
      <alignment horizontal="center"/>
    </xf>
    <xf numFmtId="43" fontId="1" fillId="4" borderId="17" xfId="1" applyFont="1" applyFill="1" applyBorder="1" applyAlignment="1" applyProtection="1">
      <alignment horizontal="center"/>
    </xf>
    <xf numFmtId="43" fontId="1" fillId="4" borderId="19" xfId="1" applyFont="1" applyFill="1" applyBorder="1" applyAlignment="1" applyProtection="1">
      <alignment horizontal="center"/>
    </xf>
    <xf numFmtId="43" fontId="5" fillId="4" borderId="16" xfId="1" applyFont="1" applyFill="1" applyBorder="1" applyAlignment="1" applyProtection="1">
      <alignment horizontal="center" vertical="top"/>
    </xf>
    <xf numFmtId="43" fontId="5" fillId="4" borderId="16" xfId="1" applyFont="1" applyFill="1" applyBorder="1" applyAlignment="1" applyProtection="1">
      <alignment horizontal="center"/>
    </xf>
    <xf numFmtId="43" fontId="9" fillId="2" borderId="7" xfId="1" applyFont="1" applyFill="1" applyBorder="1" applyAlignment="1" applyProtection="1">
      <alignment horizontal="left" vertical="top" wrapText="1"/>
      <protection locked="0"/>
    </xf>
    <xf numFmtId="43" fontId="9" fillId="2" borderId="8" xfId="1" applyFont="1" applyFill="1" applyBorder="1" applyAlignment="1" applyProtection="1">
      <alignment horizontal="left" vertical="top" wrapText="1"/>
      <protection locked="0"/>
    </xf>
    <xf numFmtId="43" fontId="9" fillId="2" borderId="9" xfId="1" applyFont="1" applyFill="1" applyBorder="1" applyAlignment="1" applyProtection="1">
      <alignment horizontal="left" vertical="top" wrapText="1"/>
      <protection locked="0"/>
    </xf>
    <xf numFmtId="43" fontId="9" fillId="2" borderId="13" xfId="1" applyFont="1" applyFill="1" applyBorder="1" applyAlignment="1" applyProtection="1">
      <alignment horizontal="left" vertical="top" wrapText="1"/>
      <protection locked="0"/>
    </xf>
    <xf numFmtId="43" fontId="9" fillId="2" borderId="0" xfId="1" applyFont="1" applyFill="1" applyBorder="1" applyAlignment="1" applyProtection="1">
      <alignment horizontal="left" vertical="top" wrapText="1"/>
      <protection locked="0"/>
    </xf>
    <xf numFmtId="43" fontId="9" fillId="2" borderId="21" xfId="1" applyFont="1" applyFill="1" applyBorder="1" applyAlignment="1" applyProtection="1">
      <alignment horizontal="left" vertical="top" wrapText="1"/>
      <protection locked="0"/>
    </xf>
    <xf numFmtId="43" fontId="9" fillId="2" borderId="10" xfId="1" applyFont="1" applyFill="1" applyBorder="1" applyAlignment="1" applyProtection="1">
      <alignment horizontal="left" vertical="top" wrapText="1"/>
      <protection locked="0"/>
    </xf>
    <xf numFmtId="43" fontId="9" fillId="2" borderId="11" xfId="1" applyFont="1" applyFill="1" applyBorder="1" applyAlignment="1" applyProtection="1">
      <alignment horizontal="left" vertical="top" wrapText="1"/>
      <protection locked="0"/>
    </xf>
    <xf numFmtId="43" fontId="9" fillId="2" borderId="12" xfId="1" applyFont="1" applyFill="1" applyBorder="1" applyAlignment="1" applyProtection="1">
      <alignment horizontal="left" vertical="top" wrapText="1"/>
      <protection locked="0"/>
    </xf>
    <xf numFmtId="43" fontId="12" fillId="4" borderId="7" xfId="1" applyFont="1" applyFill="1" applyBorder="1" applyAlignment="1" applyProtection="1">
      <alignment horizontal="center" vertical="center" wrapText="1"/>
    </xf>
    <xf numFmtId="43" fontId="12" fillId="4" borderId="8" xfId="1" applyFont="1" applyFill="1" applyBorder="1" applyAlignment="1" applyProtection="1">
      <alignment horizontal="center" vertical="center" wrapText="1"/>
    </xf>
    <xf numFmtId="43" fontId="12" fillId="4" borderId="9" xfId="1" applyFont="1" applyFill="1" applyBorder="1" applyAlignment="1" applyProtection="1">
      <alignment horizontal="center" vertical="center" wrapText="1"/>
    </xf>
    <xf numFmtId="43" fontId="12" fillId="4" borderId="13" xfId="1" applyFont="1" applyFill="1" applyBorder="1" applyAlignment="1" applyProtection="1">
      <alignment horizontal="center" vertical="center" wrapText="1"/>
    </xf>
    <xf numFmtId="43" fontId="12" fillId="4" borderId="0" xfId="1" applyFont="1" applyFill="1" applyBorder="1" applyAlignment="1" applyProtection="1">
      <alignment horizontal="center" vertical="center" wrapText="1"/>
    </xf>
    <xf numFmtId="43" fontId="12" fillId="4" borderId="21" xfId="1" applyFont="1" applyFill="1" applyBorder="1" applyAlignment="1" applyProtection="1">
      <alignment horizontal="center" vertical="center" wrapText="1"/>
    </xf>
    <xf numFmtId="43" fontId="12" fillId="4" borderId="35" xfId="1" applyFont="1" applyFill="1" applyBorder="1" applyAlignment="1" applyProtection="1">
      <alignment horizontal="center" vertical="center" wrapText="1"/>
    </xf>
    <xf numFmtId="43" fontId="12" fillId="4" borderId="20" xfId="1" applyFont="1" applyFill="1" applyBorder="1" applyAlignment="1" applyProtection="1">
      <alignment horizontal="center" vertical="center" wrapText="1"/>
    </xf>
    <xf numFmtId="43" fontId="12" fillId="4" borderId="53" xfId="1" applyFont="1" applyFill="1" applyBorder="1" applyAlignment="1" applyProtection="1">
      <alignment horizontal="center" vertical="center" wrapText="1"/>
    </xf>
    <xf numFmtId="43" fontId="5" fillId="2" borderId="30" xfId="1" applyFont="1" applyFill="1" applyBorder="1" applyAlignment="1" applyProtection="1">
      <alignment horizontal="center"/>
    </xf>
    <xf numFmtId="43" fontId="5" fillId="2" borderId="23" xfId="1" applyFont="1" applyFill="1" applyBorder="1" applyAlignment="1" applyProtection="1">
      <alignment horizontal="center"/>
    </xf>
    <xf numFmtId="43" fontId="5" fillId="2" borderId="34" xfId="1" applyFont="1" applyFill="1" applyBorder="1" applyAlignment="1" applyProtection="1">
      <alignment horizontal="center"/>
    </xf>
    <xf numFmtId="43" fontId="5" fillId="2" borderId="33" xfId="1" applyFont="1" applyFill="1" applyBorder="1" applyAlignment="1" applyProtection="1">
      <alignment horizontal="center"/>
    </xf>
    <xf numFmtId="43" fontId="5" fillId="2" borderId="31" xfId="1" applyFont="1" applyFill="1" applyBorder="1" applyAlignment="1" applyProtection="1">
      <alignment horizontal="center"/>
    </xf>
    <xf numFmtId="168" fontId="13" fillId="4" borderId="47" xfId="1" applyNumberFormat="1" applyFont="1" applyFill="1" applyBorder="1" applyAlignment="1" applyProtection="1">
      <alignment horizontal="center"/>
      <protection locked="0"/>
    </xf>
    <xf numFmtId="168" fontId="9" fillId="4" borderId="42" xfId="1" applyNumberFormat="1" applyFont="1" applyFill="1" applyBorder="1" applyAlignment="1" applyProtection="1">
      <alignment horizontal="center"/>
      <protection locked="0"/>
    </xf>
    <xf numFmtId="168" fontId="9" fillId="4" borderId="44" xfId="1" applyNumberFormat="1" applyFont="1" applyFill="1" applyBorder="1" applyAlignment="1" applyProtection="1">
      <alignment horizontal="center"/>
      <protection locked="0"/>
    </xf>
    <xf numFmtId="43" fontId="3" fillId="4" borderId="16" xfId="1" applyFont="1" applyFill="1" applyBorder="1" applyAlignment="1" applyProtection="1">
      <alignment horizontal="center" vertical="top" wrapText="1"/>
    </xf>
    <xf numFmtId="43" fontId="17" fillId="8" borderId="7" xfId="1" applyFont="1" applyFill="1" applyBorder="1" applyAlignment="1" applyProtection="1">
      <alignment horizontal="center" vertical="center"/>
    </xf>
    <xf numFmtId="43" fontId="17" fillId="8" borderId="8" xfId="1" applyFont="1" applyFill="1" applyBorder="1" applyAlignment="1" applyProtection="1">
      <alignment horizontal="center" vertical="center"/>
    </xf>
    <xf numFmtId="43" fontId="17" fillId="8" borderId="9" xfId="1" applyFont="1" applyFill="1" applyBorder="1" applyAlignment="1" applyProtection="1">
      <alignment horizontal="center" vertical="center"/>
    </xf>
    <xf numFmtId="43" fontId="18" fillId="8" borderId="10" xfId="1" applyFont="1" applyFill="1" applyBorder="1" applyAlignment="1" applyProtection="1">
      <alignment horizontal="center" vertical="center"/>
    </xf>
    <xf numFmtId="43" fontId="18" fillId="8" borderId="11" xfId="1" applyFont="1" applyFill="1" applyBorder="1" applyAlignment="1" applyProtection="1">
      <alignment horizontal="center" vertical="center"/>
    </xf>
    <xf numFmtId="43" fontId="18" fillId="8" borderId="12" xfId="1" applyFont="1" applyFill="1" applyBorder="1" applyAlignment="1" applyProtection="1">
      <alignment horizontal="center" vertical="center"/>
    </xf>
    <xf numFmtId="43" fontId="17" fillId="9" borderId="7" xfId="1" applyFont="1" applyFill="1" applyBorder="1" applyAlignment="1" applyProtection="1">
      <alignment horizontal="center" vertical="center"/>
    </xf>
    <xf numFmtId="43" fontId="17" fillId="9" borderId="8" xfId="1" applyFont="1" applyFill="1" applyBorder="1" applyAlignment="1" applyProtection="1">
      <alignment horizontal="center" vertical="center"/>
    </xf>
    <xf numFmtId="43" fontId="17" fillId="9" borderId="9" xfId="1" applyFont="1" applyFill="1" applyBorder="1" applyAlignment="1" applyProtection="1">
      <alignment horizontal="center" vertical="center"/>
    </xf>
    <xf numFmtId="43" fontId="18" fillId="9" borderId="10" xfId="1" applyFont="1" applyFill="1" applyBorder="1" applyAlignment="1" applyProtection="1">
      <alignment horizontal="center" vertical="center"/>
    </xf>
    <xf numFmtId="43" fontId="18" fillId="9" borderId="11" xfId="1" applyFont="1" applyFill="1" applyBorder="1" applyAlignment="1" applyProtection="1">
      <alignment horizontal="center" vertical="center"/>
    </xf>
    <xf numFmtId="43" fontId="18" fillId="9" borderId="12" xfId="1" applyFont="1" applyFill="1" applyBorder="1" applyAlignment="1" applyProtection="1">
      <alignment horizontal="center" vertical="center"/>
    </xf>
    <xf numFmtId="0" fontId="14" fillId="3" borderId="54" xfId="3" applyFont="1" applyFill="1" applyBorder="1" applyAlignment="1" applyProtection="1">
      <alignment horizontal="center"/>
    </xf>
    <xf numFmtId="0" fontId="14" fillId="3" borderId="55" xfId="3" applyFont="1" applyFill="1" applyBorder="1" applyAlignment="1" applyProtection="1">
      <alignment horizontal="center"/>
    </xf>
    <xf numFmtId="0" fontId="14" fillId="3" borderId="56" xfId="3" applyFont="1" applyFill="1" applyBorder="1" applyAlignment="1" applyProtection="1">
      <alignment horizontal="center"/>
    </xf>
    <xf numFmtId="43" fontId="0" fillId="2" borderId="16" xfId="0" applyNumberFormat="1" applyFill="1" applyBorder="1" applyAlignment="1" applyProtection="1">
      <alignment horizontal="left"/>
    </xf>
    <xf numFmtId="0" fontId="0" fillId="2" borderId="16" xfId="0" applyFill="1" applyBorder="1" applyAlignment="1" applyProtection="1">
      <alignment horizontal="left"/>
    </xf>
  </cellXfs>
  <cellStyles count="5">
    <cellStyle name="Normal" xfId="0" builtinId="0"/>
    <cellStyle name="Normal_Listas" xfId="4"/>
    <cellStyle name="Normal_Plan2" xfId="3"/>
    <cellStyle name="Porcentagem" xfId="2" builtinId="5"/>
    <cellStyle name="Vírgula" xfId="1" builtinId="3"/>
  </cellStyles>
  <dxfs count="4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2:AA56"/>
  <sheetViews>
    <sheetView showGridLines="0" showRowColHeaders="0" zoomScale="110" zoomScaleNormal="110" workbookViewId="0">
      <selection activeCell="F6" sqref="F6:X6"/>
    </sheetView>
  </sheetViews>
  <sheetFormatPr defaultRowHeight="15" x14ac:dyDescent="0.25"/>
  <cols>
    <col min="1" max="1" width="4.5703125" style="20" customWidth="1"/>
    <col min="2" max="2" width="3.7109375" style="20" customWidth="1"/>
    <col min="3" max="3" width="5.85546875" style="20" customWidth="1"/>
    <col min="4" max="4" width="4.28515625" style="20" customWidth="1"/>
    <col min="5" max="5" width="2.5703125" style="20" customWidth="1"/>
    <col min="6" max="6" width="3" style="20" customWidth="1"/>
    <col min="7" max="7" width="4.140625" style="20" customWidth="1"/>
    <col min="8" max="8" width="12.28515625" style="20" customWidth="1"/>
    <col min="9" max="9" width="11.42578125" style="20" customWidth="1"/>
    <col min="10" max="10" width="5" style="20" customWidth="1"/>
    <col min="11" max="11" width="1.5703125" style="20" customWidth="1"/>
    <col min="12" max="12" width="4" style="20" customWidth="1"/>
    <col min="13" max="13" width="12" style="20" customWidth="1"/>
    <col min="14" max="14" width="10.7109375" style="20" customWidth="1"/>
    <col min="15" max="15" width="8.5703125" style="20" customWidth="1"/>
    <col min="16" max="16" width="12" style="20" customWidth="1"/>
    <col min="17" max="18" width="4.7109375" style="20" customWidth="1"/>
    <col min="19" max="23" width="9.140625" style="20"/>
    <col min="24" max="24" width="9.7109375" style="20" customWidth="1"/>
    <col min="25" max="25" width="9.140625" style="20"/>
    <col min="26" max="26" width="38.140625" style="32" hidden="1" customWidth="1"/>
    <col min="27" max="27" width="9.140625" style="32" hidden="1" customWidth="1"/>
    <col min="28" max="16384" width="9.140625" style="20"/>
  </cols>
  <sheetData>
    <row r="2" spans="2:27" ht="19.5" customHeight="1" x14ac:dyDescent="0.25">
      <c r="B2" s="42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</row>
    <row r="3" spans="2:27" ht="19.5" customHeight="1" x14ac:dyDescent="0.25">
      <c r="B3" s="45" t="s">
        <v>69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7"/>
    </row>
    <row r="4" spans="2:27" s="40" customFormat="1" ht="5.25" customHeight="1" x14ac:dyDescent="0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AA4" s="32"/>
    </row>
    <row r="5" spans="2:27" x14ac:dyDescent="0.25">
      <c r="B5" s="48" t="s">
        <v>0</v>
      </c>
      <c r="C5" s="51" t="s">
        <v>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  <c r="W5" s="53"/>
      <c r="X5" s="54"/>
    </row>
    <row r="6" spans="2:27" x14ac:dyDescent="0.25">
      <c r="B6" s="49"/>
      <c r="C6" s="55" t="s">
        <v>2</v>
      </c>
      <c r="D6" s="56"/>
      <c r="E6" s="56"/>
      <c r="F6" s="57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9"/>
    </row>
    <row r="7" spans="2:27" x14ac:dyDescent="0.25">
      <c r="B7" s="49"/>
      <c r="C7" s="18" t="s">
        <v>3</v>
      </c>
      <c r="D7" s="17"/>
      <c r="E7" s="17"/>
      <c r="F7" s="17"/>
      <c r="G7" s="17"/>
      <c r="H7" s="60"/>
      <c r="I7" s="61"/>
      <c r="J7" s="61"/>
      <c r="K7" s="61"/>
      <c r="L7" s="61"/>
      <c r="M7" s="61"/>
      <c r="N7" s="62" t="s">
        <v>4</v>
      </c>
      <c r="O7" s="62"/>
      <c r="P7" s="62"/>
      <c r="Q7" s="63"/>
      <c r="R7" s="64"/>
      <c r="S7" s="64"/>
      <c r="T7" s="64"/>
      <c r="U7" s="21" t="s">
        <v>5</v>
      </c>
      <c r="V7" s="65"/>
      <c r="W7" s="66"/>
      <c r="X7" s="67"/>
    </row>
    <row r="8" spans="2:27" x14ac:dyDescent="0.25">
      <c r="B8" s="49"/>
      <c r="C8" s="81" t="s">
        <v>6</v>
      </c>
      <c r="D8" s="82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83"/>
    </row>
    <row r="9" spans="2:27" x14ac:dyDescent="0.25">
      <c r="B9" s="49"/>
      <c r="C9" s="37" t="s">
        <v>7</v>
      </c>
      <c r="D9" s="84"/>
      <c r="E9" s="85"/>
      <c r="F9" s="85"/>
      <c r="G9" s="85"/>
      <c r="H9" s="85"/>
      <c r="I9" s="38" t="s">
        <v>8</v>
      </c>
      <c r="J9" s="86"/>
      <c r="K9" s="87"/>
      <c r="L9" s="87"/>
      <c r="M9" s="87"/>
      <c r="N9" s="87"/>
      <c r="O9" s="87"/>
      <c r="P9" s="87"/>
      <c r="Q9" s="88" t="s">
        <v>9</v>
      </c>
      <c r="R9" s="88"/>
      <c r="S9" s="88"/>
      <c r="T9" s="88"/>
      <c r="U9" s="86"/>
      <c r="V9" s="87"/>
      <c r="W9" s="87"/>
      <c r="X9" s="89"/>
    </row>
    <row r="10" spans="2:27" x14ac:dyDescent="0.25">
      <c r="B10" s="50"/>
      <c r="C10" s="110" t="s">
        <v>10</v>
      </c>
      <c r="D10" s="111"/>
      <c r="E10" s="112"/>
      <c r="F10" s="112"/>
      <c r="G10" s="112"/>
      <c r="H10" s="112"/>
      <c r="I10" s="112"/>
      <c r="J10" s="112"/>
      <c r="K10" s="112"/>
      <c r="L10" s="112"/>
      <c r="M10" s="19" t="s">
        <v>11</v>
      </c>
      <c r="N10" s="113"/>
      <c r="O10" s="114"/>
      <c r="P10" s="114"/>
      <c r="Q10" s="114"/>
      <c r="R10" s="115" t="s">
        <v>12</v>
      </c>
      <c r="S10" s="115"/>
      <c r="T10" s="112"/>
      <c r="U10" s="116"/>
      <c r="V10" s="116"/>
      <c r="W10" s="116"/>
      <c r="X10" s="117"/>
    </row>
    <row r="11" spans="2:27" s="22" customFormat="1" ht="6" customHeight="1" x14ac:dyDescent="0.25">
      <c r="Z11" s="32"/>
      <c r="AA11" s="32"/>
    </row>
    <row r="12" spans="2:27" x14ac:dyDescent="0.25">
      <c r="B12" s="68" t="s">
        <v>14</v>
      </c>
      <c r="C12" s="71" t="s">
        <v>15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 t="s">
        <v>138</v>
      </c>
      <c r="Q12" s="73"/>
      <c r="R12" s="73"/>
      <c r="S12" s="73"/>
      <c r="T12" s="73"/>
      <c r="U12" s="73"/>
      <c r="V12" s="73"/>
      <c r="W12" s="73"/>
      <c r="X12" s="74"/>
    </row>
    <row r="13" spans="2:27" x14ac:dyDescent="0.25">
      <c r="B13" s="69"/>
      <c r="C13" s="75" t="str">
        <f>"O Contribuinte acima identificado requer ao Diretor de Administração Tributária a inclusão dos produtos abaixo discriminados na Pauta de Substituição Tributária nos termos em que dispõe o Ato Diat número " &amp;Listas!C51&amp;"."</f>
        <v>O Contribuinte acima identificado requer ao Diretor de Administração Tributária a inclusão dos produtos abaixo discriminados na Pauta de Substituição Tributária nos termos em que dispõe o Ato Diat número .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2:27" x14ac:dyDescent="0.25">
      <c r="B14" s="69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7" x14ac:dyDescent="0.25">
      <c r="B15" s="69"/>
      <c r="C15" s="75"/>
      <c r="D15" s="75"/>
      <c r="E15" s="75"/>
      <c r="F15" s="75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2:27" ht="15" customHeight="1" x14ac:dyDescent="0.25">
      <c r="B16" s="69"/>
      <c r="C16" s="78" t="s">
        <v>16</v>
      </c>
      <c r="D16" s="79"/>
      <c r="E16" s="79"/>
      <c r="F16" s="79"/>
      <c r="G16" s="80"/>
      <c r="H16" s="80"/>
      <c r="I16" s="90" t="s">
        <v>17</v>
      </c>
      <c r="J16" s="91"/>
      <c r="K16" s="91"/>
      <c r="L16" s="92"/>
      <c r="M16" s="90" t="s">
        <v>18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2"/>
    </row>
    <row r="17" spans="2:27" ht="30.75" customHeight="1" x14ac:dyDescent="0.25">
      <c r="B17" s="69"/>
      <c r="C17" s="93"/>
      <c r="D17" s="94"/>
      <c r="E17" s="94"/>
      <c r="F17" s="94"/>
      <c r="G17" s="94"/>
      <c r="H17" s="95"/>
      <c r="I17" s="99"/>
      <c r="J17" s="100"/>
      <c r="K17" s="100"/>
      <c r="L17" s="101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7"/>
    </row>
    <row r="18" spans="2:27" x14ac:dyDescent="0.25">
      <c r="B18" s="70"/>
      <c r="C18" s="96"/>
      <c r="D18" s="97"/>
      <c r="E18" s="97"/>
      <c r="F18" s="97"/>
      <c r="G18" s="97"/>
      <c r="H18" s="98"/>
      <c r="I18" s="102"/>
      <c r="J18" s="103"/>
      <c r="K18" s="103"/>
      <c r="L18" s="104"/>
      <c r="M18" s="2"/>
      <c r="N18" s="108" t="s">
        <v>36</v>
      </c>
      <c r="O18" s="109"/>
      <c r="P18" s="109"/>
      <c r="Q18" s="109"/>
      <c r="R18" s="109"/>
      <c r="S18" s="109"/>
      <c r="T18" s="109"/>
      <c r="U18" s="109"/>
      <c r="V18" s="109"/>
      <c r="W18" s="109"/>
      <c r="X18" s="3"/>
    </row>
    <row r="19" spans="2:27" s="22" customFormat="1" ht="5.25" customHeight="1" x14ac:dyDescent="0.25">
      <c r="Z19" s="32"/>
      <c r="AA19" s="32"/>
    </row>
    <row r="20" spans="2:27" x14ac:dyDescent="0.25">
      <c r="B20" s="68" t="s">
        <v>19</v>
      </c>
      <c r="C20" s="139" t="s">
        <v>20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2:27" x14ac:dyDescent="0.25">
      <c r="B21" s="69"/>
      <c r="C21" s="140" t="s">
        <v>37</v>
      </c>
      <c r="D21" s="140"/>
      <c r="E21" s="140"/>
      <c r="F21" s="140"/>
      <c r="G21" s="141" t="s">
        <v>21</v>
      </c>
      <c r="H21" s="142"/>
      <c r="I21" s="142"/>
      <c r="J21" s="142"/>
      <c r="K21" s="142"/>
      <c r="L21" s="142"/>
      <c r="M21" s="143"/>
      <c r="N21" s="141" t="s">
        <v>64</v>
      </c>
      <c r="O21" s="142"/>
      <c r="P21" s="142"/>
      <c r="Q21" s="142"/>
      <c r="R21" s="143"/>
      <c r="S21" s="147" t="s">
        <v>22</v>
      </c>
      <c r="T21" s="149" t="s">
        <v>23</v>
      </c>
      <c r="U21" s="150"/>
      <c r="V21" s="150"/>
      <c r="W21" s="151"/>
      <c r="X21" s="152" t="s">
        <v>24</v>
      </c>
    </row>
    <row r="22" spans="2:27" x14ac:dyDescent="0.25">
      <c r="B22" s="69"/>
      <c r="C22" s="140"/>
      <c r="D22" s="140"/>
      <c r="E22" s="140"/>
      <c r="F22" s="140"/>
      <c r="G22" s="144"/>
      <c r="H22" s="145"/>
      <c r="I22" s="145"/>
      <c r="J22" s="145"/>
      <c r="K22" s="145"/>
      <c r="L22" s="145"/>
      <c r="M22" s="146"/>
      <c r="N22" s="144"/>
      <c r="O22" s="145"/>
      <c r="P22" s="145"/>
      <c r="Q22" s="145"/>
      <c r="R22" s="146"/>
      <c r="S22" s="148"/>
      <c r="T22" s="10" t="s">
        <v>25</v>
      </c>
      <c r="U22" s="10" t="s">
        <v>26</v>
      </c>
      <c r="V22" s="10" t="s">
        <v>27</v>
      </c>
      <c r="W22" s="10" t="s">
        <v>28</v>
      </c>
      <c r="X22" s="152"/>
    </row>
    <row r="23" spans="2:27" x14ac:dyDescent="0.25">
      <c r="B23" s="69"/>
      <c r="C23" s="153"/>
      <c r="D23" s="154"/>
      <c r="E23" s="154"/>
      <c r="F23" s="155"/>
      <c r="G23" s="156"/>
      <c r="H23" s="157"/>
      <c r="I23" s="157"/>
      <c r="J23" s="157"/>
      <c r="K23" s="157"/>
      <c r="L23" s="157"/>
      <c r="M23" s="158"/>
      <c r="N23" s="118"/>
      <c r="O23" s="119"/>
      <c r="P23" s="119"/>
      <c r="Q23" s="119"/>
      <c r="R23" s="120"/>
      <c r="S23" s="4"/>
      <c r="T23" s="4"/>
      <c r="U23" s="11" t="str">
        <f>IF(SUM(W29:X31),AVERAGE(W29:X31),"")</f>
        <v/>
      </c>
      <c r="V23" s="5"/>
      <c r="W23" s="11" t="str">
        <f>IF(V23&gt;0,V23,IF(T23&gt;U23,T23,U23))</f>
        <v/>
      </c>
      <c r="X23" s="12" t="str">
        <f>IF(ISERROR(IF(S23&gt;0,W23/S23-1,"")),"",IF(S23&gt;0,W23/S23-1,""))</f>
        <v/>
      </c>
      <c r="Z23" s="32">
        <f>LEN(C23)</f>
        <v>0</v>
      </c>
      <c r="AA23" s="32">
        <f>LEN(N23)</f>
        <v>0</v>
      </c>
    </row>
    <row r="24" spans="2:27" x14ac:dyDescent="0.25">
      <c r="B24" s="69"/>
      <c r="C24" s="121"/>
      <c r="D24" s="122"/>
      <c r="E24" s="122"/>
      <c r="F24" s="123"/>
      <c r="G24" s="124"/>
      <c r="H24" s="125"/>
      <c r="I24" s="125"/>
      <c r="J24" s="125"/>
      <c r="K24" s="125"/>
      <c r="L24" s="125"/>
      <c r="M24" s="126"/>
      <c r="N24" s="127"/>
      <c r="O24" s="128"/>
      <c r="P24" s="128"/>
      <c r="Q24" s="128"/>
      <c r="R24" s="129"/>
      <c r="S24" s="6"/>
      <c r="T24" s="6"/>
      <c r="U24" s="13" t="str">
        <f>IF(SUM(W32:X34),AVERAGE(W32:X34),"")</f>
        <v/>
      </c>
      <c r="V24" s="7"/>
      <c r="W24" s="13" t="str">
        <f>IF(V24&gt;0,V24,IF(T24&gt;U24,T24,U24))</f>
        <v/>
      </c>
      <c r="X24" s="14" t="str">
        <f t="shared" ref="X24:X25" si="0">IF(ISERROR(IF(S24&gt;0,W24/S24-1,"")),"",IF(S24&gt;0,W24/S24-1,""))</f>
        <v/>
      </c>
      <c r="Z24" s="32">
        <f t="shared" ref="Z24:Z25" si="1">LEN(C24)</f>
        <v>0</v>
      </c>
      <c r="AA24" s="32">
        <f t="shared" ref="AA24:AA25" si="2">LEN(N24)</f>
        <v>0</v>
      </c>
    </row>
    <row r="25" spans="2:27" x14ac:dyDescent="0.25">
      <c r="B25" s="70"/>
      <c r="C25" s="130"/>
      <c r="D25" s="131"/>
      <c r="E25" s="131"/>
      <c r="F25" s="132"/>
      <c r="G25" s="133"/>
      <c r="H25" s="134"/>
      <c r="I25" s="134"/>
      <c r="J25" s="134"/>
      <c r="K25" s="134"/>
      <c r="L25" s="134"/>
      <c r="M25" s="135"/>
      <c r="N25" s="136"/>
      <c r="O25" s="137"/>
      <c r="P25" s="137"/>
      <c r="Q25" s="137"/>
      <c r="R25" s="138"/>
      <c r="S25" s="8"/>
      <c r="T25" s="8"/>
      <c r="U25" s="15" t="str">
        <f>IF(SUM(W35:X37),AVERAGE(W35:X37),"")</f>
        <v/>
      </c>
      <c r="V25" s="9"/>
      <c r="W25" s="15" t="str">
        <f>IF(V25&gt;0,V25,IF(T25&gt;U25,T25,U25))</f>
        <v/>
      </c>
      <c r="X25" s="16" t="str">
        <f t="shared" si="0"/>
        <v/>
      </c>
      <c r="Z25" s="32">
        <f t="shared" si="1"/>
        <v>0</v>
      </c>
      <c r="AA25" s="32">
        <f t="shared" si="2"/>
        <v>0</v>
      </c>
    </row>
    <row r="26" spans="2:27" s="23" customFormat="1" ht="6" customHeight="1" x14ac:dyDescent="0.25">
      <c r="B26" s="1"/>
      <c r="Z26" s="33"/>
      <c r="AA26" s="33"/>
    </row>
    <row r="27" spans="2:27" x14ac:dyDescent="0.25">
      <c r="B27" s="191" t="s">
        <v>30</v>
      </c>
      <c r="C27" s="219" t="s">
        <v>39</v>
      </c>
      <c r="D27" s="219"/>
      <c r="E27" s="219"/>
      <c r="F27" s="219"/>
      <c r="G27" s="219"/>
      <c r="H27" s="219"/>
      <c r="I27" s="219"/>
      <c r="J27" s="219"/>
      <c r="K27" s="184"/>
      <c r="L27" s="68" t="s">
        <v>38</v>
      </c>
      <c r="M27" s="185" t="s">
        <v>31</v>
      </c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7"/>
    </row>
    <row r="28" spans="2:27" x14ac:dyDescent="0.25">
      <c r="B28" s="191"/>
      <c r="C28" s="188" t="s">
        <v>134</v>
      </c>
      <c r="D28" s="188"/>
      <c r="E28" s="188"/>
      <c r="F28" s="188"/>
      <c r="G28" s="189" t="s">
        <v>135</v>
      </c>
      <c r="H28" s="190"/>
      <c r="I28" s="188" t="s">
        <v>136</v>
      </c>
      <c r="J28" s="188"/>
      <c r="K28" s="184"/>
      <c r="L28" s="69"/>
      <c r="M28" s="149" t="s">
        <v>133</v>
      </c>
      <c r="N28" s="150"/>
      <c r="O28" s="151"/>
      <c r="P28" s="152" t="s">
        <v>32</v>
      </c>
      <c r="Q28" s="152"/>
      <c r="R28" s="152"/>
      <c r="S28" s="152"/>
      <c r="T28" s="152"/>
      <c r="U28" s="152"/>
      <c r="V28" s="152"/>
      <c r="W28" s="152" t="s">
        <v>23</v>
      </c>
      <c r="X28" s="152"/>
    </row>
    <row r="29" spans="2:27" x14ac:dyDescent="0.25">
      <c r="B29" s="191"/>
      <c r="C29" s="167"/>
      <c r="D29" s="167"/>
      <c r="E29" s="167"/>
      <c r="F29" s="167"/>
      <c r="G29" s="168"/>
      <c r="H29" s="169"/>
      <c r="I29" s="161"/>
      <c r="J29" s="162"/>
      <c r="K29" s="184"/>
      <c r="L29" s="69"/>
      <c r="M29" s="170" t="str">
        <f>IF(G23&gt;"",G23,"")</f>
        <v/>
      </c>
      <c r="N29" s="171"/>
      <c r="O29" s="172"/>
      <c r="P29" s="179"/>
      <c r="Q29" s="180"/>
      <c r="R29" s="180"/>
      <c r="S29" s="180"/>
      <c r="T29" s="180"/>
      <c r="U29" s="180"/>
      <c r="V29" s="180"/>
      <c r="W29" s="181"/>
      <c r="X29" s="181"/>
    </row>
    <row r="30" spans="2:27" x14ac:dyDescent="0.25">
      <c r="B30" s="191"/>
      <c r="C30" s="160"/>
      <c r="D30" s="160"/>
      <c r="E30" s="160"/>
      <c r="F30" s="160"/>
      <c r="G30" s="161"/>
      <c r="H30" s="162"/>
      <c r="I30" s="161"/>
      <c r="J30" s="162"/>
      <c r="K30" s="184"/>
      <c r="L30" s="69"/>
      <c r="M30" s="173"/>
      <c r="N30" s="174"/>
      <c r="O30" s="175"/>
      <c r="P30" s="182"/>
      <c r="Q30" s="183"/>
      <c r="R30" s="183"/>
      <c r="S30" s="183"/>
      <c r="T30" s="183"/>
      <c r="U30" s="183"/>
      <c r="V30" s="183"/>
      <c r="W30" s="159"/>
      <c r="X30" s="159"/>
    </row>
    <row r="31" spans="2:27" x14ac:dyDescent="0.25">
      <c r="B31" s="191"/>
      <c r="C31" s="160"/>
      <c r="D31" s="160"/>
      <c r="E31" s="160"/>
      <c r="F31" s="160"/>
      <c r="G31" s="161"/>
      <c r="H31" s="162"/>
      <c r="I31" s="163"/>
      <c r="J31" s="162"/>
      <c r="K31" s="184"/>
      <c r="L31" s="69"/>
      <c r="M31" s="176"/>
      <c r="N31" s="177"/>
      <c r="O31" s="178"/>
      <c r="P31" s="164"/>
      <c r="Q31" s="165"/>
      <c r="R31" s="165"/>
      <c r="S31" s="165"/>
      <c r="T31" s="165"/>
      <c r="U31" s="165"/>
      <c r="V31" s="165"/>
      <c r="W31" s="166"/>
      <c r="X31" s="166"/>
    </row>
    <row r="32" spans="2:27" x14ac:dyDescent="0.25">
      <c r="B32" s="191"/>
      <c r="C32" s="160"/>
      <c r="D32" s="160"/>
      <c r="E32" s="160"/>
      <c r="F32" s="160"/>
      <c r="G32" s="161"/>
      <c r="H32" s="162"/>
      <c r="I32" s="163"/>
      <c r="J32" s="162"/>
      <c r="K32" s="184"/>
      <c r="L32" s="69"/>
      <c r="M32" s="170" t="str">
        <f>IF(G24&gt;"",G24,"")</f>
        <v/>
      </c>
      <c r="N32" s="171"/>
      <c r="O32" s="172"/>
      <c r="P32" s="179"/>
      <c r="Q32" s="180"/>
      <c r="R32" s="180"/>
      <c r="S32" s="180"/>
      <c r="T32" s="180"/>
      <c r="U32" s="180"/>
      <c r="V32" s="180"/>
      <c r="W32" s="181"/>
      <c r="X32" s="181"/>
    </row>
    <row r="33" spans="2:27" x14ac:dyDescent="0.25">
      <c r="B33" s="191"/>
      <c r="C33" s="160"/>
      <c r="D33" s="160"/>
      <c r="E33" s="160"/>
      <c r="F33" s="160"/>
      <c r="G33" s="161"/>
      <c r="H33" s="162"/>
      <c r="I33" s="161"/>
      <c r="J33" s="162"/>
      <c r="K33" s="184"/>
      <c r="L33" s="69"/>
      <c r="M33" s="173"/>
      <c r="N33" s="174"/>
      <c r="O33" s="175"/>
      <c r="P33" s="182"/>
      <c r="Q33" s="183"/>
      <c r="R33" s="183"/>
      <c r="S33" s="183"/>
      <c r="T33" s="183"/>
      <c r="U33" s="183"/>
      <c r="V33" s="183"/>
      <c r="W33" s="159"/>
      <c r="X33" s="159"/>
    </row>
    <row r="34" spans="2:27" x14ac:dyDescent="0.25">
      <c r="B34" s="191"/>
      <c r="C34" s="160"/>
      <c r="D34" s="160"/>
      <c r="E34" s="160"/>
      <c r="F34" s="160"/>
      <c r="G34" s="161"/>
      <c r="H34" s="162"/>
      <c r="I34" s="161"/>
      <c r="J34" s="162"/>
      <c r="K34" s="184"/>
      <c r="L34" s="69"/>
      <c r="M34" s="176"/>
      <c r="N34" s="177"/>
      <c r="O34" s="178"/>
      <c r="P34" s="164"/>
      <c r="Q34" s="165"/>
      <c r="R34" s="165"/>
      <c r="S34" s="165"/>
      <c r="T34" s="165"/>
      <c r="U34" s="165"/>
      <c r="V34" s="165"/>
      <c r="W34" s="166"/>
      <c r="X34" s="166"/>
    </row>
    <row r="35" spans="2:27" x14ac:dyDescent="0.25">
      <c r="B35" s="191"/>
      <c r="C35" s="160"/>
      <c r="D35" s="160"/>
      <c r="E35" s="160"/>
      <c r="F35" s="160"/>
      <c r="G35" s="161"/>
      <c r="H35" s="162"/>
      <c r="I35" s="161"/>
      <c r="J35" s="162"/>
      <c r="K35" s="184"/>
      <c r="L35" s="69"/>
      <c r="M35" s="170" t="str">
        <f>IF(G25&gt;"",G25,"")</f>
        <v/>
      </c>
      <c r="N35" s="171"/>
      <c r="O35" s="172"/>
      <c r="P35" s="179"/>
      <c r="Q35" s="180"/>
      <c r="R35" s="180"/>
      <c r="S35" s="180"/>
      <c r="T35" s="180"/>
      <c r="U35" s="180"/>
      <c r="V35" s="180"/>
      <c r="W35" s="181"/>
      <c r="X35" s="181"/>
    </row>
    <row r="36" spans="2:27" x14ac:dyDescent="0.25">
      <c r="B36" s="191"/>
      <c r="C36" s="160"/>
      <c r="D36" s="160"/>
      <c r="E36" s="160"/>
      <c r="F36" s="160"/>
      <c r="G36" s="163"/>
      <c r="H36" s="162"/>
      <c r="I36" s="161"/>
      <c r="J36" s="162"/>
      <c r="K36" s="184"/>
      <c r="L36" s="69"/>
      <c r="M36" s="173"/>
      <c r="N36" s="174"/>
      <c r="O36" s="175"/>
      <c r="P36" s="182"/>
      <c r="Q36" s="183"/>
      <c r="R36" s="183"/>
      <c r="S36" s="183"/>
      <c r="T36" s="183"/>
      <c r="U36" s="183"/>
      <c r="V36" s="183"/>
      <c r="W36" s="159"/>
      <c r="X36" s="159"/>
    </row>
    <row r="37" spans="2:27" x14ac:dyDescent="0.25">
      <c r="B37" s="191"/>
      <c r="C37" s="216"/>
      <c r="D37" s="216"/>
      <c r="E37" s="216"/>
      <c r="F37" s="216"/>
      <c r="G37" s="217"/>
      <c r="H37" s="218"/>
      <c r="I37" s="217"/>
      <c r="J37" s="218"/>
      <c r="K37" s="184"/>
      <c r="L37" s="70"/>
      <c r="M37" s="176"/>
      <c r="N37" s="177"/>
      <c r="O37" s="178"/>
      <c r="P37" s="164"/>
      <c r="Q37" s="165"/>
      <c r="R37" s="165"/>
      <c r="S37" s="165"/>
      <c r="T37" s="165"/>
      <c r="U37" s="165"/>
      <c r="V37" s="165"/>
      <c r="W37" s="166"/>
      <c r="X37" s="166"/>
    </row>
    <row r="38" spans="2:27" s="22" customFormat="1" ht="6.75" customHeight="1" x14ac:dyDescent="0.25">
      <c r="K38" s="184"/>
      <c r="Z38" s="32"/>
      <c r="AA38" s="32"/>
    </row>
    <row r="39" spans="2:27" x14ac:dyDescent="0.25">
      <c r="B39" s="191" t="s">
        <v>33</v>
      </c>
      <c r="C39" s="192" t="s">
        <v>41</v>
      </c>
      <c r="D39" s="192"/>
      <c r="E39" s="192"/>
      <c r="F39" s="192"/>
      <c r="G39" s="192"/>
      <c r="H39" s="192"/>
      <c r="I39" s="192"/>
      <c r="J39" s="192"/>
      <c r="K39" s="184"/>
      <c r="L39" s="68" t="s">
        <v>40</v>
      </c>
      <c r="M39" s="185" t="s">
        <v>34</v>
      </c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7"/>
    </row>
    <row r="40" spans="2:27" ht="15" customHeight="1" x14ac:dyDescent="0.25">
      <c r="B40" s="191"/>
      <c r="C40" s="193" t="s">
        <v>42</v>
      </c>
      <c r="D40" s="194"/>
      <c r="E40" s="194"/>
      <c r="F40" s="194"/>
      <c r="G40" s="194"/>
      <c r="H40" s="194"/>
      <c r="I40" s="194"/>
      <c r="J40" s="195"/>
      <c r="K40" s="184"/>
      <c r="L40" s="69"/>
      <c r="M40" s="202" t="s">
        <v>35</v>
      </c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4"/>
    </row>
    <row r="41" spans="2:27" x14ac:dyDescent="0.25">
      <c r="B41" s="191"/>
      <c r="C41" s="196"/>
      <c r="D41" s="197"/>
      <c r="E41" s="197"/>
      <c r="F41" s="197"/>
      <c r="G41" s="197"/>
      <c r="H41" s="197"/>
      <c r="I41" s="197"/>
      <c r="J41" s="198"/>
      <c r="K41" s="184"/>
      <c r="L41" s="69"/>
      <c r="M41" s="205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7"/>
    </row>
    <row r="42" spans="2:27" x14ac:dyDescent="0.25">
      <c r="B42" s="191"/>
      <c r="C42" s="196"/>
      <c r="D42" s="197"/>
      <c r="E42" s="197"/>
      <c r="F42" s="197"/>
      <c r="G42" s="197"/>
      <c r="H42" s="197"/>
      <c r="I42" s="197"/>
      <c r="J42" s="198"/>
      <c r="K42" s="184"/>
      <c r="L42" s="69"/>
      <c r="M42" s="208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10"/>
    </row>
    <row r="43" spans="2:27" ht="40.5" customHeight="1" x14ac:dyDescent="0.25">
      <c r="B43" s="191"/>
      <c r="C43" s="199"/>
      <c r="D43" s="200"/>
      <c r="E43" s="200"/>
      <c r="F43" s="200"/>
      <c r="G43" s="200"/>
      <c r="H43" s="200"/>
      <c r="I43" s="200"/>
      <c r="J43" s="201"/>
      <c r="K43" s="184"/>
      <c r="L43" s="70"/>
      <c r="M43" s="211" t="s">
        <v>43</v>
      </c>
      <c r="N43" s="212"/>
      <c r="O43" s="212"/>
      <c r="P43" s="212"/>
      <c r="Q43" s="212"/>
      <c r="R43" s="213"/>
      <c r="S43" s="214" t="s">
        <v>44</v>
      </c>
      <c r="T43" s="212"/>
      <c r="U43" s="212"/>
      <c r="V43" s="212"/>
      <c r="W43" s="212"/>
      <c r="X43" s="215"/>
    </row>
    <row r="44" spans="2:27" x14ac:dyDescent="0.25">
      <c r="Z44" s="34" t="s">
        <v>113</v>
      </c>
    </row>
    <row r="45" spans="2:27" x14ac:dyDescent="0.25">
      <c r="Z45" s="34" t="s">
        <v>86</v>
      </c>
    </row>
    <row r="46" spans="2:27" x14ac:dyDescent="0.25">
      <c r="Z46" s="35" t="s">
        <v>103</v>
      </c>
    </row>
    <row r="47" spans="2:27" x14ac:dyDescent="0.25">
      <c r="Z47" s="35" t="s">
        <v>87</v>
      </c>
    </row>
    <row r="48" spans="2:27" x14ac:dyDescent="0.25">
      <c r="Z48" s="35" t="s">
        <v>104</v>
      </c>
    </row>
    <row r="49" spans="26:26" x14ac:dyDescent="0.25">
      <c r="Z49" s="35" t="s">
        <v>105</v>
      </c>
    </row>
    <row r="50" spans="26:26" x14ac:dyDescent="0.25">
      <c r="Z50" s="35" t="s">
        <v>106</v>
      </c>
    </row>
    <row r="51" spans="26:26" x14ac:dyDescent="0.25">
      <c r="Z51" s="35" t="s">
        <v>107</v>
      </c>
    </row>
    <row r="52" spans="26:26" x14ac:dyDescent="0.25">
      <c r="Z52" s="35" t="s">
        <v>108</v>
      </c>
    </row>
    <row r="53" spans="26:26" x14ac:dyDescent="0.25">
      <c r="Z53" s="35" t="s">
        <v>109</v>
      </c>
    </row>
    <row r="54" spans="26:26" x14ac:dyDescent="0.25">
      <c r="Z54" s="35" t="s">
        <v>110</v>
      </c>
    </row>
    <row r="55" spans="26:26" x14ac:dyDescent="0.25">
      <c r="Z55" s="35" t="s">
        <v>111</v>
      </c>
    </row>
    <row r="56" spans="26:26" x14ac:dyDescent="0.25">
      <c r="Z56" s="35" t="s">
        <v>112</v>
      </c>
    </row>
  </sheetData>
  <sheetProtection algorithmName="SHA-512" hashValue="VZIx/F5dV2WeF8uNZSm/7lxqYjdqMjZAAei2fp6geL/JfS/jcaeoZ6R436i12r+cftOUYU2SVtbr+TqxknuckA==" saltValue="vPjAx3ijQ/0mQJ+vX+t4kg==" spinCount="100000" sheet="1" objects="1" scenarios="1" selectLockedCells="1"/>
  <mergeCells count="116">
    <mergeCell ref="G28:H28"/>
    <mergeCell ref="B39:B43"/>
    <mergeCell ref="C39:J39"/>
    <mergeCell ref="L39:L43"/>
    <mergeCell ref="M39:X39"/>
    <mergeCell ref="C40:J43"/>
    <mergeCell ref="M40:X42"/>
    <mergeCell ref="M43:R43"/>
    <mergeCell ref="S43:X43"/>
    <mergeCell ref="W36:X36"/>
    <mergeCell ref="C37:F37"/>
    <mergeCell ref="G37:H37"/>
    <mergeCell ref="I37:J37"/>
    <mergeCell ref="P37:V37"/>
    <mergeCell ref="W37:X37"/>
    <mergeCell ref="B27:B37"/>
    <mergeCell ref="C27:J27"/>
    <mergeCell ref="C35:F35"/>
    <mergeCell ref="G35:H35"/>
    <mergeCell ref="I35:J35"/>
    <mergeCell ref="M35:O37"/>
    <mergeCell ref="P35:V35"/>
    <mergeCell ref="W35:X35"/>
    <mergeCell ref="C36:F36"/>
    <mergeCell ref="G36:H36"/>
    <mergeCell ref="I36:J36"/>
    <mergeCell ref="P36:V36"/>
    <mergeCell ref="W33:X33"/>
    <mergeCell ref="C34:F34"/>
    <mergeCell ref="G34:H34"/>
    <mergeCell ref="I34:J34"/>
    <mergeCell ref="P34:V34"/>
    <mergeCell ref="W34:X34"/>
    <mergeCell ref="C32:F32"/>
    <mergeCell ref="G32:H32"/>
    <mergeCell ref="I32:J32"/>
    <mergeCell ref="M32:O34"/>
    <mergeCell ref="P32:V32"/>
    <mergeCell ref="W32:X32"/>
    <mergeCell ref="C33:F33"/>
    <mergeCell ref="G33:H33"/>
    <mergeCell ref="I33:J33"/>
    <mergeCell ref="P33:V33"/>
    <mergeCell ref="W30:X30"/>
    <mergeCell ref="C31:F31"/>
    <mergeCell ref="G31:H31"/>
    <mergeCell ref="I31:J31"/>
    <mergeCell ref="P31:V31"/>
    <mergeCell ref="W31:X31"/>
    <mergeCell ref="C29:F29"/>
    <mergeCell ref="G29:H29"/>
    <mergeCell ref="I29:J29"/>
    <mergeCell ref="M29:O31"/>
    <mergeCell ref="P29:V29"/>
    <mergeCell ref="W29:X29"/>
    <mergeCell ref="C30:F30"/>
    <mergeCell ref="G30:H30"/>
    <mergeCell ref="I30:J30"/>
    <mergeCell ref="P30:V30"/>
    <mergeCell ref="K27:K43"/>
    <mergeCell ref="L27:L37"/>
    <mergeCell ref="M27:X27"/>
    <mergeCell ref="C28:F28"/>
    <mergeCell ref="I28:J28"/>
    <mergeCell ref="M28:O28"/>
    <mergeCell ref="P28:V28"/>
    <mergeCell ref="W28:X28"/>
    <mergeCell ref="N23:R23"/>
    <mergeCell ref="C24:F24"/>
    <mergeCell ref="G24:M24"/>
    <mergeCell ref="N24:R24"/>
    <mergeCell ref="C25:F25"/>
    <mergeCell ref="G25:M25"/>
    <mergeCell ref="N25:R25"/>
    <mergeCell ref="B20:B25"/>
    <mergeCell ref="C20:X20"/>
    <mergeCell ref="C21:F22"/>
    <mergeCell ref="G21:M22"/>
    <mergeCell ref="N21:R22"/>
    <mergeCell ref="S21:S22"/>
    <mergeCell ref="T21:W21"/>
    <mergeCell ref="X21:X22"/>
    <mergeCell ref="C23:F23"/>
    <mergeCell ref="G23:M23"/>
    <mergeCell ref="B12:B18"/>
    <mergeCell ref="C12:O12"/>
    <mergeCell ref="P12:X12"/>
    <mergeCell ref="C13:X15"/>
    <mergeCell ref="C16:H16"/>
    <mergeCell ref="C8:D8"/>
    <mergeCell ref="E8:X8"/>
    <mergeCell ref="D9:H9"/>
    <mergeCell ref="J9:P9"/>
    <mergeCell ref="Q9:T9"/>
    <mergeCell ref="U9:X9"/>
    <mergeCell ref="I16:L16"/>
    <mergeCell ref="M16:X16"/>
    <mergeCell ref="C17:H18"/>
    <mergeCell ref="I17:L18"/>
    <mergeCell ref="M17:X17"/>
    <mergeCell ref="N18:W18"/>
    <mergeCell ref="C10:D10"/>
    <mergeCell ref="E10:L10"/>
    <mergeCell ref="N10:Q10"/>
    <mergeCell ref="R10:S10"/>
    <mergeCell ref="T10:X10"/>
    <mergeCell ref="B2:X2"/>
    <mergeCell ref="B3:X3"/>
    <mergeCell ref="B5:B10"/>
    <mergeCell ref="C5:X5"/>
    <mergeCell ref="C6:E6"/>
    <mergeCell ref="F6:X6"/>
    <mergeCell ref="H7:M7"/>
    <mergeCell ref="N7:P7"/>
    <mergeCell ref="Q7:T7"/>
    <mergeCell ref="V7:X7"/>
  </mergeCells>
  <conditionalFormatting sqref="X23:X25">
    <cfRule type="cellIs" dxfId="41" priority="14" stopIfTrue="1" operator="lessThan">
      <formula>0</formula>
    </cfRule>
  </conditionalFormatting>
  <conditionalFormatting sqref="C28:F28">
    <cfRule type="expression" dxfId="40" priority="13">
      <formula>$C$23&gt;""</formula>
    </cfRule>
  </conditionalFormatting>
  <conditionalFormatting sqref="C29">
    <cfRule type="expression" dxfId="39" priority="12">
      <formula>$C$23&gt;""</formula>
    </cfRule>
  </conditionalFormatting>
  <conditionalFormatting sqref="G29:H37">
    <cfRule type="expression" dxfId="38" priority="11">
      <formula>$C$24&gt;""</formula>
    </cfRule>
  </conditionalFormatting>
  <conditionalFormatting sqref="I30:J37">
    <cfRule type="expression" dxfId="37" priority="10">
      <formula>$C$25&gt;""</formula>
    </cfRule>
  </conditionalFormatting>
  <conditionalFormatting sqref="G28:H28">
    <cfRule type="expression" dxfId="36" priority="9">
      <formula>$C$24&gt;""</formula>
    </cfRule>
  </conditionalFormatting>
  <conditionalFormatting sqref="I28:J28">
    <cfRule type="expression" dxfId="35" priority="8">
      <formula>$C$25&gt;""</formula>
    </cfRule>
  </conditionalFormatting>
  <conditionalFormatting sqref="P29:X31">
    <cfRule type="expression" dxfId="34" priority="7">
      <formula>$C$23&gt;""</formula>
    </cfRule>
  </conditionalFormatting>
  <conditionalFormatting sqref="P32:X34">
    <cfRule type="expression" dxfId="33" priority="5">
      <formula>$C$24&gt;""</formula>
    </cfRule>
  </conditionalFormatting>
  <conditionalFormatting sqref="P35:X37">
    <cfRule type="expression" dxfId="32" priority="4">
      <formula>$C$25&gt;""</formula>
    </cfRule>
  </conditionalFormatting>
  <conditionalFormatting sqref="C30:C37">
    <cfRule type="expression" dxfId="31" priority="3">
      <formula>$C$23&gt;""</formula>
    </cfRule>
  </conditionalFormatting>
  <conditionalFormatting sqref="I29:J29">
    <cfRule type="expression" dxfId="30" priority="1">
      <formula>$C$25&gt;""</formula>
    </cfRule>
  </conditionalFormatting>
  <dataValidations disablePrompts="1" count="12">
    <dataValidation type="list" allowBlank="1" showInputMessage="1" showErrorMessage="1" sqref="U30:V37">
      <formula1>#REF!</formula1>
    </dataValidation>
    <dataValidation type="decimal" operator="greaterThan" allowBlank="1" showInputMessage="1" showErrorMessage="1" prompt="Preencha com o PMPF do produto concorrente a ser encontrado no Ato Diat mais recente." sqref="W29:X37">
      <formula1>0.1</formula1>
    </dataValidation>
    <dataValidation type="list" allowBlank="1" showInputMessage="1" showErrorMessage="1" error="Não precisa digitar!_x000a_Só escolha da Lista Suspensa na célula!" prompt="Escolha da Lista Suspensa" sqref="N23:R25">
      <formula1>$Z$46:$Z$56</formula1>
    </dataValidation>
    <dataValidation type="date" operator="greaterThanOrEqual" allowBlank="1" showInputMessage="1" showErrorMessage="1" errorTitle="Data inválida!" error="Informe a data de hoje ou além!" prompt="Informe a data de hoje." sqref="I17:L18">
      <formula1>TODAY()</formula1>
    </dataValidation>
    <dataValidation type="custom" allowBlank="1" showInputMessage="1" showErrorMessage="1" errorTitle="Digitação não habilitada!" error="Para habilitar esta digitação digite o primeiro GTIN no primeiro espaço do Quadro 3." sqref="C29:F37">
      <formula1>$Z$23&gt;0</formula1>
    </dataValidation>
    <dataValidation type="custom" allowBlank="1" showInputMessage="1" showErrorMessage="1" errorTitle="Digitação não Habilitada!" error="Para habilitar esta digitação digite o primeiro GTIN no SEGUNDO espaço do Quadro 3." sqref="G29:H37">
      <formula1>$Z$24&gt;0</formula1>
    </dataValidation>
    <dataValidation type="custom" allowBlank="1" showInputMessage="1" showErrorMessage="1" errorTitle="Digitação não Habilitada!" error="Para habilitar esta digitação digite o primeiro GTIN no TERCEIRO espaço do Quadro 3." sqref="I29:J37">
      <formula1>$Z$25&gt;0</formula1>
    </dataValidation>
    <dataValidation type="custom" operator="greaterThan" showInputMessage="1" showErrorMessage="1" errorTitle="Faltou o FOB!" error="Antes de sugerir PMPF digite o preço FOB." sqref="T23:T25">
      <formula1>S23&gt;0</formula1>
    </dataValidation>
    <dataValidation allowBlank="1" showInputMessage="1" showErrorMessage="1" prompt="Campo de preenchimento reservado ao GESBEBIDAS." sqref="V23:V25"/>
    <dataValidation type="custom" allowBlank="1" showInputMessage="1" showErrorMessage="1" errorTitle="Erro de Gtin!" error="Faltou digitar o GTIN." sqref="G23:M25">
      <formula1>Z23&gt;0</formula1>
    </dataValidation>
    <dataValidation type="custom" operator="greaterThan" allowBlank="1" showInputMessage="1" showErrorMessage="1" errorTitle="Erro de escolha de Embalagem" error="Antes de digitar o FOB escolha a Embalagem/Volume." promptTitle="Preço FOB:" prompt="O preço FOB (Free On Board) é o preço de venda do produto no &quot;chão da fábrica&quot;._x000a_É o preço de venda do fabricante." sqref="S23:S25">
      <formula1>AA23&gt;0</formula1>
    </dataValidation>
    <dataValidation allowBlank="1" showInputMessage="1" showErrorMessage="1" prompt="Existindo mais de um Gtin, _x000a_informe-o(s) no Quadro 4." sqref="C23:F25"/>
  </dataValidations>
  <pageMargins left="0.43307086614173229" right="0.27559055118110237" top="0.43" bottom="0.37" header="0.31496062992125984" footer="0.19"/>
  <pageSetup paperSize="9" scale="84" orientation="landscape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B2:AA60"/>
  <sheetViews>
    <sheetView showGridLines="0" showRowColHeaders="0" zoomScale="110" zoomScaleNormal="110" workbookViewId="0">
      <selection activeCell="F6" sqref="F6:X6"/>
    </sheetView>
  </sheetViews>
  <sheetFormatPr defaultRowHeight="15" x14ac:dyDescent="0.25"/>
  <cols>
    <col min="1" max="1" width="4.5703125" style="20" customWidth="1"/>
    <col min="2" max="2" width="3.7109375" style="20" customWidth="1"/>
    <col min="3" max="3" width="5.85546875" style="20" customWidth="1"/>
    <col min="4" max="4" width="4.28515625" style="20" customWidth="1"/>
    <col min="5" max="5" width="2.5703125" style="20" customWidth="1"/>
    <col min="6" max="6" width="3" style="20" customWidth="1"/>
    <col min="7" max="7" width="4.140625" style="20" customWidth="1"/>
    <col min="8" max="8" width="12.28515625" style="20" customWidth="1"/>
    <col min="9" max="9" width="11.42578125" style="20" customWidth="1"/>
    <col min="10" max="10" width="5" style="20" customWidth="1"/>
    <col min="11" max="11" width="1.5703125" style="20" customWidth="1"/>
    <col min="12" max="12" width="4" style="20" customWidth="1"/>
    <col min="13" max="13" width="12" style="20" customWidth="1"/>
    <col min="14" max="14" width="10.7109375" style="20" customWidth="1"/>
    <col min="15" max="15" width="8.5703125" style="20" customWidth="1"/>
    <col min="16" max="16" width="12" style="20" customWidth="1"/>
    <col min="17" max="18" width="4.7109375" style="20" customWidth="1"/>
    <col min="19" max="23" width="9.140625" style="20"/>
    <col min="24" max="24" width="9.7109375" style="20" customWidth="1"/>
    <col min="25" max="25" width="9.140625" style="20"/>
    <col min="26" max="26" width="49" style="32" hidden="1" customWidth="1"/>
    <col min="27" max="27" width="0" style="20" hidden="1" customWidth="1"/>
    <col min="28" max="16384" width="9.140625" style="20"/>
  </cols>
  <sheetData>
    <row r="2" spans="2:26" ht="19.5" customHeight="1" x14ac:dyDescent="0.25">
      <c r="B2" s="220" t="s">
        <v>13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2"/>
    </row>
    <row r="3" spans="2:26" ht="19.5" customHeight="1" x14ac:dyDescent="0.25">
      <c r="B3" s="223" t="s">
        <v>137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5"/>
    </row>
    <row r="4" spans="2:26" s="40" customFormat="1" ht="5.2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2:26" x14ac:dyDescent="0.25">
      <c r="B5" s="48" t="s">
        <v>0</v>
      </c>
      <c r="C5" s="51" t="s">
        <v>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  <c r="W5" s="53"/>
      <c r="X5" s="54"/>
    </row>
    <row r="6" spans="2:26" x14ac:dyDescent="0.25">
      <c r="B6" s="49"/>
      <c r="C6" s="55" t="s">
        <v>2</v>
      </c>
      <c r="D6" s="56"/>
      <c r="E6" s="56"/>
      <c r="F6" s="57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9"/>
    </row>
    <row r="7" spans="2:26" x14ac:dyDescent="0.25">
      <c r="B7" s="49"/>
      <c r="C7" s="18" t="s">
        <v>3</v>
      </c>
      <c r="D7" s="17"/>
      <c r="E7" s="17"/>
      <c r="F7" s="17"/>
      <c r="G7" s="17"/>
      <c r="H7" s="60"/>
      <c r="I7" s="61"/>
      <c r="J7" s="61"/>
      <c r="K7" s="61"/>
      <c r="L7" s="61"/>
      <c r="M7" s="61"/>
      <c r="N7" s="62" t="s">
        <v>4</v>
      </c>
      <c r="O7" s="62"/>
      <c r="P7" s="62"/>
      <c r="Q7" s="63"/>
      <c r="R7" s="64"/>
      <c r="S7" s="64"/>
      <c r="T7" s="64"/>
      <c r="U7" s="21" t="s">
        <v>5</v>
      </c>
      <c r="V7" s="65"/>
      <c r="W7" s="66"/>
      <c r="X7" s="67"/>
    </row>
    <row r="8" spans="2:26" x14ac:dyDescent="0.25">
      <c r="B8" s="49"/>
      <c r="C8" s="81" t="s">
        <v>6</v>
      </c>
      <c r="D8" s="82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83"/>
    </row>
    <row r="9" spans="2:26" x14ac:dyDescent="0.25">
      <c r="B9" s="49"/>
      <c r="C9" s="37" t="s">
        <v>7</v>
      </c>
      <c r="D9" s="84"/>
      <c r="E9" s="85"/>
      <c r="F9" s="85"/>
      <c r="G9" s="85"/>
      <c r="H9" s="85"/>
      <c r="I9" s="38" t="s">
        <v>8</v>
      </c>
      <c r="J9" s="86"/>
      <c r="K9" s="87"/>
      <c r="L9" s="87"/>
      <c r="M9" s="87"/>
      <c r="N9" s="87"/>
      <c r="O9" s="87"/>
      <c r="P9" s="87"/>
      <c r="Q9" s="88" t="s">
        <v>9</v>
      </c>
      <c r="R9" s="88"/>
      <c r="S9" s="88"/>
      <c r="T9" s="88"/>
      <c r="U9" s="86"/>
      <c r="V9" s="87"/>
      <c r="W9" s="87"/>
      <c r="X9" s="89"/>
    </row>
    <row r="10" spans="2:26" x14ac:dyDescent="0.25">
      <c r="B10" s="50"/>
      <c r="C10" s="110" t="s">
        <v>10</v>
      </c>
      <c r="D10" s="111"/>
      <c r="E10" s="112"/>
      <c r="F10" s="112"/>
      <c r="G10" s="112"/>
      <c r="H10" s="112"/>
      <c r="I10" s="112"/>
      <c r="J10" s="112"/>
      <c r="K10" s="112"/>
      <c r="L10" s="112"/>
      <c r="M10" s="19" t="s">
        <v>11</v>
      </c>
      <c r="N10" s="113"/>
      <c r="O10" s="114"/>
      <c r="P10" s="114"/>
      <c r="Q10" s="114"/>
      <c r="R10" s="115" t="s">
        <v>12</v>
      </c>
      <c r="S10" s="115"/>
      <c r="T10" s="112"/>
      <c r="U10" s="116"/>
      <c r="V10" s="116"/>
      <c r="W10" s="116"/>
      <c r="X10" s="117"/>
    </row>
    <row r="11" spans="2:26" s="22" customFormat="1" ht="6" customHeight="1" x14ac:dyDescent="0.25">
      <c r="Z11" s="32"/>
    </row>
    <row r="12" spans="2:26" x14ac:dyDescent="0.25">
      <c r="B12" s="68" t="s">
        <v>14</v>
      </c>
      <c r="C12" s="71" t="s">
        <v>15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 t="s">
        <v>138</v>
      </c>
      <c r="Q12" s="73"/>
      <c r="R12" s="73"/>
      <c r="S12" s="73"/>
      <c r="T12" s="73"/>
      <c r="U12" s="73"/>
      <c r="V12" s="73"/>
      <c r="W12" s="73"/>
      <c r="X12" s="74"/>
    </row>
    <row r="13" spans="2:26" x14ac:dyDescent="0.25">
      <c r="B13" s="69"/>
      <c r="C13" s="75" t="str">
        <f>"O Contribuinte acima identificado requer ao Diretor de Administração Tributária a inclusão dos produtos abaixo discriminados na Pauta de Substituição Tributária nos termos em que dispõe o Ato Diat número " &amp;Listas!C48&amp;"."</f>
        <v>O Contribuinte acima identificado requer ao Diretor de Administração Tributária a inclusão dos produtos abaixo discriminados na Pauta de Substituição Tributária nos termos em que dispõe o Ato Diat número .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2:26" x14ac:dyDescent="0.25">
      <c r="B14" s="69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6" x14ac:dyDescent="0.25">
      <c r="B15" s="69"/>
      <c r="C15" s="75"/>
      <c r="D15" s="75"/>
      <c r="E15" s="75"/>
      <c r="F15" s="75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2:26" ht="15" customHeight="1" x14ac:dyDescent="0.25">
      <c r="B16" s="69"/>
      <c r="C16" s="78" t="s">
        <v>16</v>
      </c>
      <c r="D16" s="79"/>
      <c r="E16" s="79"/>
      <c r="F16" s="79"/>
      <c r="G16" s="80"/>
      <c r="H16" s="80"/>
      <c r="I16" s="90" t="s">
        <v>17</v>
      </c>
      <c r="J16" s="91"/>
      <c r="K16" s="91"/>
      <c r="L16" s="92"/>
      <c r="M16" s="90" t="s">
        <v>18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2"/>
    </row>
    <row r="17" spans="2:27" ht="30.75" customHeight="1" x14ac:dyDescent="0.25">
      <c r="B17" s="69"/>
      <c r="C17" s="93"/>
      <c r="D17" s="94"/>
      <c r="E17" s="94"/>
      <c r="F17" s="94"/>
      <c r="G17" s="94"/>
      <c r="H17" s="95"/>
      <c r="I17" s="99"/>
      <c r="J17" s="100"/>
      <c r="K17" s="100"/>
      <c r="L17" s="101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7"/>
    </row>
    <row r="18" spans="2:27" x14ac:dyDescent="0.25">
      <c r="B18" s="70"/>
      <c r="C18" s="96"/>
      <c r="D18" s="97"/>
      <c r="E18" s="97"/>
      <c r="F18" s="97"/>
      <c r="G18" s="97"/>
      <c r="H18" s="98"/>
      <c r="I18" s="102"/>
      <c r="J18" s="103"/>
      <c r="K18" s="103"/>
      <c r="L18" s="104"/>
      <c r="M18" s="2"/>
      <c r="N18" s="108" t="s">
        <v>36</v>
      </c>
      <c r="O18" s="109"/>
      <c r="P18" s="109"/>
      <c r="Q18" s="109"/>
      <c r="R18" s="109"/>
      <c r="S18" s="109"/>
      <c r="T18" s="109"/>
      <c r="U18" s="109"/>
      <c r="V18" s="109"/>
      <c r="W18" s="109"/>
      <c r="X18" s="3"/>
    </row>
    <row r="19" spans="2:27" s="22" customFormat="1" ht="5.25" customHeight="1" x14ac:dyDescent="0.25">
      <c r="Z19" s="32"/>
    </row>
    <row r="20" spans="2:27" x14ac:dyDescent="0.25">
      <c r="B20" s="68" t="s">
        <v>19</v>
      </c>
      <c r="C20" s="139" t="s">
        <v>20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2:27" x14ac:dyDescent="0.25">
      <c r="B21" s="69"/>
      <c r="C21" s="140" t="s">
        <v>37</v>
      </c>
      <c r="D21" s="140"/>
      <c r="E21" s="140"/>
      <c r="F21" s="140"/>
      <c r="G21" s="141" t="s">
        <v>21</v>
      </c>
      <c r="H21" s="142"/>
      <c r="I21" s="142"/>
      <c r="J21" s="142"/>
      <c r="K21" s="142"/>
      <c r="L21" s="142"/>
      <c r="M21" s="143"/>
      <c r="N21" s="141" t="s">
        <v>64</v>
      </c>
      <c r="O21" s="142"/>
      <c r="P21" s="142"/>
      <c r="Q21" s="142"/>
      <c r="R21" s="143"/>
      <c r="S21" s="147" t="s">
        <v>22</v>
      </c>
      <c r="T21" s="149" t="s">
        <v>23</v>
      </c>
      <c r="U21" s="150"/>
      <c r="V21" s="150"/>
      <c r="W21" s="151"/>
      <c r="X21" s="152" t="s">
        <v>24</v>
      </c>
    </row>
    <row r="22" spans="2:27" x14ac:dyDescent="0.25">
      <c r="B22" s="69"/>
      <c r="C22" s="140"/>
      <c r="D22" s="140"/>
      <c r="E22" s="140"/>
      <c r="F22" s="140"/>
      <c r="G22" s="144"/>
      <c r="H22" s="145"/>
      <c r="I22" s="145"/>
      <c r="J22" s="145"/>
      <c r="K22" s="145"/>
      <c r="L22" s="145"/>
      <c r="M22" s="146"/>
      <c r="N22" s="144"/>
      <c r="O22" s="145"/>
      <c r="P22" s="145"/>
      <c r="Q22" s="145"/>
      <c r="R22" s="146"/>
      <c r="S22" s="148"/>
      <c r="T22" s="10" t="s">
        <v>25</v>
      </c>
      <c r="U22" s="10" t="s">
        <v>26</v>
      </c>
      <c r="V22" s="10" t="s">
        <v>27</v>
      </c>
      <c r="W22" s="10" t="s">
        <v>28</v>
      </c>
      <c r="X22" s="152"/>
    </row>
    <row r="23" spans="2:27" x14ac:dyDescent="0.25">
      <c r="B23" s="69"/>
      <c r="C23" s="153"/>
      <c r="D23" s="154"/>
      <c r="E23" s="154"/>
      <c r="F23" s="155"/>
      <c r="G23" s="156"/>
      <c r="H23" s="157"/>
      <c r="I23" s="157"/>
      <c r="J23" s="157"/>
      <c r="K23" s="157"/>
      <c r="L23" s="157"/>
      <c r="M23" s="158"/>
      <c r="N23" s="118"/>
      <c r="O23" s="119"/>
      <c r="P23" s="119"/>
      <c r="Q23" s="119"/>
      <c r="R23" s="120"/>
      <c r="S23" s="4"/>
      <c r="T23" s="4"/>
      <c r="U23" s="11" t="str">
        <f>IF(SUM(W29:X31),AVERAGE(W29:X31),"")</f>
        <v/>
      </c>
      <c r="V23" s="5"/>
      <c r="W23" s="11" t="str">
        <f>IF(V23&gt;0,V23,IF(T23&gt;U23,T23,U23))</f>
        <v/>
      </c>
      <c r="X23" s="12" t="str">
        <f>IF(ISERROR(IF(S23&gt;0,W23/S23-1,"")),"",IF(S23&gt;0,W23/S23-1,""))</f>
        <v/>
      </c>
      <c r="Z23" s="32">
        <f>LEN(C23)</f>
        <v>0</v>
      </c>
      <c r="AA23" s="32">
        <f>LEN(N23)</f>
        <v>0</v>
      </c>
    </row>
    <row r="24" spans="2:27" x14ac:dyDescent="0.25">
      <c r="B24" s="69"/>
      <c r="C24" s="121"/>
      <c r="D24" s="122"/>
      <c r="E24" s="122"/>
      <c r="F24" s="123"/>
      <c r="G24" s="124"/>
      <c r="H24" s="125"/>
      <c r="I24" s="125"/>
      <c r="J24" s="125"/>
      <c r="K24" s="125"/>
      <c r="L24" s="125"/>
      <c r="M24" s="126"/>
      <c r="N24" s="127"/>
      <c r="O24" s="128"/>
      <c r="P24" s="128"/>
      <c r="Q24" s="128"/>
      <c r="R24" s="129"/>
      <c r="S24" s="6"/>
      <c r="T24" s="6"/>
      <c r="U24" s="13" t="str">
        <f>IF(SUM(W32:X34),AVERAGE(W32:X34),"")</f>
        <v/>
      </c>
      <c r="V24" s="7"/>
      <c r="W24" s="13" t="str">
        <f>IF(V24&gt;0,V24,IF(T24&gt;U24,T24,U24))</f>
        <v/>
      </c>
      <c r="X24" s="14" t="str">
        <f t="shared" ref="X24:X25" si="0">IF(ISERROR(IF(S24&gt;0,W24/S24-1,"")),"",IF(S24&gt;0,W24/S24-1,""))</f>
        <v/>
      </c>
      <c r="Z24" s="32">
        <f t="shared" ref="Z24:Z25" si="1">LEN(C24)</f>
        <v>0</v>
      </c>
      <c r="AA24" s="32">
        <f t="shared" ref="AA24:AA25" si="2">LEN(N24)</f>
        <v>0</v>
      </c>
    </row>
    <row r="25" spans="2:27" x14ac:dyDescent="0.25">
      <c r="B25" s="70"/>
      <c r="C25" s="130"/>
      <c r="D25" s="131"/>
      <c r="E25" s="131"/>
      <c r="F25" s="132"/>
      <c r="G25" s="133"/>
      <c r="H25" s="134"/>
      <c r="I25" s="134"/>
      <c r="J25" s="134"/>
      <c r="K25" s="134"/>
      <c r="L25" s="134"/>
      <c r="M25" s="135"/>
      <c r="N25" s="136"/>
      <c r="O25" s="137"/>
      <c r="P25" s="137"/>
      <c r="Q25" s="137"/>
      <c r="R25" s="138"/>
      <c r="S25" s="8"/>
      <c r="T25" s="8"/>
      <c r="U25" s="15" t="str">
        <f>IF(SUM(W35:X37),AVERAGE(W35:X37),"")</f>
        <v/>
      </c>
      <c r="V25" s="9"/>
      <c r="W25" s="15" t="str">
        <f>IF(V25&gt;0,V25,IF(T25&gt;U25,T25,U25))</f>
        <v/>
      </c>
      <c r="X25" s="16" t="str">
        <f t="shared" si="0"/>
        <v/>
      </c>
      <c r="Z25" s="32">
        <f t="shared" si="1"/>
        <v>0</v>
      </c>
      <c r="AA25" s="32">
        <f t="shared" si="2"/>
        <v>0</v>
      </c>
    </row>
    <row r="26" spans="2:27" s="23" customFormat="1" ht="6" customHeight="1" x14ac:dyDescent="0.25">
      <c r="B26" s="1"/>
      <c r="Z26" s="33"/>
    </row>
    <row r="27" spans="2:27" x14ac:dyDescent="0.25">
      <c r="B27" s="191" t="s">
        <v>30</v>
      </c>
      <c r="C27" s="219" t="s">
        <v>39</v>
      </c>
      <c r="D27" s="219"/>
      <c r="E27" s="219"/>
      <c r="F27" s="219"/>
      <c r="G27" s="219"/>
      <c r="H27" s="219"/>
      <c r="I27" s="219"/>
      <c r="J27" s="219"/>
      <c r="K27" s="184"/>
      <c r="L27" s="68" t="s">
        <v>38</v>
      </c>
      <c r="M27" s="185" t="s">
        <v>31</v>
      </c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7"/>
    </row>
    <row r="28" spans="2:27" x14ac:dyDescent="0.25">
      <c r="B28" s="191"/>
      <c r="C28" s="188" t="s">
        <v>134</v>
      </c>
      <c r="D28" s="188"/>
      <c r="E28" s="188"/>
      <c r="F28" s="188"/>
      <c r="G28" s="189" t="s">
        <v>135</v>
      </c>
      <c r="H28" s="190"/>
      <c r="I28" s="188" t="s">
        <v>136</v>
      </c>
      <c r="J28" s="188"/>
      <c r="K28" s="184"/>
      <c r="L28" s="69"/>
      <c r="M28" s="149" t="s">
        <v>133</v>
      </c>
      <c r="N28" s="150"/>
      <c r="O28" s="151"/>
      <c r="P28" s="152" t="s">
        <v>32</v>
      </c>
      <c r="Q28" s="152"/>
      <c r="R28" s="152"/>
      <c r="S28" s="152"/>
      <c r="T28" s="152"/>
      <c r="U28" s="152"/>
      <c r="V28" s="152"/>
      <c r="W28" s="152" t="s">
        <v>23</v>
      </c>
      <c r="X28" s="152"/>
    </row>
    <row r="29" spans="2:27" x14ac:dyDescent="0.25">
      <c r="B29" s="191"/>
      <c r="C29" s="167"/>
      <c r="D29" s="167"/>
      <c r="E29" s="167"/>
      <c r="F29" s="167"/>
      <c r="G29" s="168"/>
      <c r="H29" s="169"/>
      <c r="I29" s="161"/>
      <c r="J29" s="162"/>
      <c r="K29" s="184"/>
      <c r="L29" s="69"/>
      <c r="M29" s="170" t="str">
        <f>IF(G23&gt;"",G23,"")</f>
        <v/>
      </c>
      <c r="N29" s="171"/>
      <c r="O29" s="172"/>
      <c r="P29" s="179"/>
      <c r="Q29" s="180"/>
      <c r="R29" s="180"/>
      <c r="S29" s="180"/>
      <c r="T29" s="180"/>
      <c r="U29" s="180"/>
      <c r="V29" s="180"/>
      <c r="W29" s="181"/>
      <c r="X29" s="181"/>
    </row>
    <row r="30" spans="2:27" x14ac:dyDescent="0.25">
      <c r="B30" s="191"/>
      <c r="C30" s="160"/>
      <c r="D30" s="160"/>
      <c r="E30" s="160"/>
      <c r="F30" s="160"/>
      <c r="G30" s="161"/>
      <c r="H30" s="162"/>
      <c r="I30" s="161"/>
      <c r="J30" s="162"/>
      <c r="K30" s="184"/>
      <c r="L30" s="69"/>
      <c r="M30" s="173"/>
      <c r="N30" s="174"/>
      <c r="O30" s="175"/>
      <c r="P30" s="182"/>
      <c r="Q30" s="183"/>
      <c r="R30" s="183"/>
      <c r="S30" s="183"/>
      <c r="T30" s="183"/>
      <c r="U30" s="183"/>
      <c r="V30" s="183"/>
      <c r="W30" s="159"/>
      <c r="X30" s="159"/>
    </row>
    <row r="31" spans="2:27" x14ac:dyDescent="0.25">
      <c r="B31" s="191"/>
      <c r="C31" s="160"/>
      <c r="D31" s="160"/>
      <c r="E31" s="160"/>
      <c r="F31" s="160"/>
      <c r="G31" s="161"/>
      <c r="H31" s="162"/>
      <c r="I31" s="163"/>
      <c r="J31" s="162"/>
      <c r="K31" s="184"/>
      <c r="L31" s="69"/>
      <c r="M31" s="176"/>
      <c r="N31" s="177"/>
      <c r="O31" s="178"/>
      <c r="P31" s="164"/>
      <c r="Q31" s="165"/>
      <c r="R31" s="165"/>
      <c r="S31" s="165"/>
      <c r="T31" s="165"/>
      <c r="U31" s="165"/>
      <c r="V31" s="165"/>
      <c r="W31" s="166"/>
      <c r="X31" s="166"/>
    </row>
    <row r="32" spans="2:27" x14ac:dyDescent="0.25">
      <c r="B32" s="191"/>
      <c r="C32" s="160"/>
      <c r="D32" s="160"/>
      <c r="E32" s="160"/>
      <c r="F32" s="160"/>
      <c r="G32" s="161"/>
      <c r="H32" s="162"/>
      <c r="I32" s="163"/>
      <c r="J32" s="162"/>
      <c r="K32" s="184"/>
      <c r="L32" s="69"/>
      <c r="M32" s="170" t="str">
        <f>IF(G24&gt;"",G24,"")</f>
        <v/>
      </c>
      <c r="N32" s="171"/>
      <c r="O32" s="172"/>
      <c r="P32" s="179"/>
      <c r="Q32" s="180"/>
      <c r="R32" s="180"/>
      <c r="S32" s="180"/>
      <c r="T32" s="180"/>
      <c r="U32" s="180"/>
      <c r="V32" s="180"/>
      <c r="W32" s="181"/>
      <c r="X32" s="181"/>
    </row>
    <row r="33" spans="2:26" x14ac:dyDescent="0.25">
      <c r="B33" s="191"/>
      <c r="C33" s="160"/>
      <c r="D33" s="160"/>
      <c r="E33" s="160"/>
      <c r="F33" s="160"/>
      <c r="G33" s="161"/>
      <c r="H33" s="162"/>
      <c r="I33" s="161"/>
      <c r="J33" s="162"/>
      <c r="K33" s="184"/>
      <c r="L33" s="69"/>
      <c r="M33" s="173"/>
      <c r="N33" s="174"/>
      <c r="O33" s="175"/>
      <c r="P33" s="182"/>
      <c r="Q33" s="183"/>
      <c r="R33" s="183"/>
      <c r="S33" s="183"/>
      <c r="T33" s="183"/>
      <c r="U33" s="183"/>
      <c r="V33" s="183"/>
      <c r="W33" s="159"/>
      <c r="X33" s="159"/>
    </row>
    <row r="34" spans="2:26" x14ac:dyDescent="0.25">
      <c r="B34" s="191"/>
      <c r="C34" s="160"/>
      <c r="D34" s="160"/>
      <c r="E34" s="160"/>
      <c r="F34" s="160"/>
      <c r="G34" s="161"/>
      <c r="H34" s="162"/>
      <c r="I34" s="161"/>
      <c r="J34" s="162"/>
      <c r="K34" s="184"/>
      <c r="L34" s="69"/>
      <c r="M34" s="176"/>
      <c r="N34" s="177"/>
      <c r="O34" s="178"/>
      <c r="P34" s="164"/>
      <c r="Q34" s="165"/>
      <c r="R34" s="165"/>
      <c r="S34" s="165"/>
      <c r="T34" s="165"/>
      <c r="U34" s="165"/>
      <c r="V34" s="165"/>
      <c r="W34" s="166"/>
      <c r="X34" s="166"/>
    </row>
    <row r="35" spans="2:26" x14ac:dyDescent="0.25">
      <c r="B35" s="191"/>
      <c r="C35" s="160"/>
      <c r="D35" s="160"/>
      <c r="E35" s="160"/>
      <c r="F35" s="160"/>
      <c r="G35" s="161"/>
      <c r="H35" s="162"/>
      <c r="I35" s="161"/>
      <c r="J35" s="162"/>
      <c r="K35" s="184"/>
      <c r="L35" s="69"/>
      <c r="M35" s="170" t="str">
        <f>IF(G25&gt;"",G25,"")</f>
        <v/>
      </c>
      <c r="N35" s="171"/>
      <c r="O35" s="172"/>
      <c r="P35" s="179"/>
      <c r="Q35" s="180"/>
      <c r="R35" s="180"/>
      <c r="S35" s="180"/>
      <c r="T35" s="180"/>
      <c r="U35" s="180"/>
      <c r="V35" s="180"/>
      <c r="W35" s="181"/>
      <c r="X35" s="181"/>
    </row>
    <row r="36" spans="2:26" x14ac:dyDescent="0.25">
      <c r="B36" s="191"/>
      <c r="C36" s="160"/>
      <c r="D36" s="160"/>
      <c r="E36" s="160"/>
      <c r="F36" s="160"/>
      <c r="G36" s="163"/>
      <c r="H36" s="162"/>
      <c r="I36" s="161"/>
      <c r="J36" s="162"/>
      <c r="K36" s="184"/>
      <c r="L36" s="69"/>
      <c r="M36" s="173"/>
      <c r="N36" s="174"/>
      <c r="O36" s="175"/>
      <c r="P36" s="182"/>
      <c r="Q36" s="183"/>
      <c r="R36" s="183"/>
      <c r="S36" s="183"/>
      <c r="T36" s="183"/>
      <c r="U36" s="183"/>
      <c r="V36" s="183"/>
      <c r="W36" s="159"/>
      <c r="X36" s="159"/>
    </row>
    <row r="37" spans="2:26" x14ac:dyDescent="0.25">
      <c r="B37" s="191"/>
      <c r="C37" s="216"/>
      <c r="D37" s="216"/>
      <c r="E37" s="216"/>
      <c r="F37" s="216"/>
      <c r="G37" s="217"/>
      <c r="H37" s="218"/>
      <c r="I37" s="217"/>
      <c r="J37" s="218"/>
      <c r="K37" s="184"/>
      <c r="L37" s="70"/>
      <c r="M37" s="176"/>
      <c r="N37" s="177"/>
      <c r="O37" s="178"/>
      <c r="P37" s="164"/>
      <c r="Q37" s="165"/>
      <c r="R37" s="165"/>
      <c r="S37" s="165"/>
      <c r="T37" s="165"/>
      <c r="U37" s="165"/>
      <c r="V37" s="165"/>
      <c r="W37" s="166"/>
      <c r="X37" s="166"/>
    </row>
    <row r="38" spans="2:26" s="22" customFormat="1" ht="6.75" customHeight="1" x14ac:dyDescent="0.25">
      <c r="K38" s="184"/>
      <c r="Z38" s="32"/>
    </row>
    <row r="39" spans="2:26" x14ac:dyDescent="0.25">
      <c r="B39" s="191" t="s">
        <v>33</v>
      </c>
      <c r="C39" s="192" t="s">
        <v>41</v>
      </c>
      <c r="D39" s="192"/>
      <c r="E39" s="192"/>
      <c r="F39" s="192"/>
      <c r="G39" s="192"/>
      <c r="H39" s="192"/>
      <c r="I39" s="192"/>
      <c r="J39" s="192"/>
      <c r="K39" s="184"/>
      <c r="L39" s="68" t="s">
        <v>40</v>
      </c>
      <c r="M39" s="185" t="s">
        <v>34</v>
      </c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7"/>
    </row>
    <row r="40" spans="2:26" ht="15" customHeight="1" x14ac:dyDescent="0.25">
      <c r="B40" s="191"/>
      <c r="C40" s="193" t="s">
        <v>42</v>
      </c>
      <c r="D40" s="194"/>
      <c r="E40" s="194"/>
      <c r="F40" s="194"/>
      <c r="G40" s="194"/>
      <c r="H40" s="194"/>
      <c r="I40" s="194"/>
      <c r="J40" s="195"/>
      <c r="K40" s="184"/>
      <c r="L40" s="69"/>
      <c r="M40" s="202" t="s">
        <v>35</v>
      </c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4"/>
    </row>
    <row r="41" spans="2:26" x14ac:dyDescent="0.25">
      <c r="B41" s="191"/>
      <c r="C41" s="196"/>
      <c r="D41" s="197"/>
      <c r="E41" s="197"/>
      <c r="F41" s="197"/>
      <c r="G41" s="197"/>
      <c r="H41" s="197"/>
      <c r="I41" s="197"/>
      <c r="J41" s="198"/>
      <c r="K41" s="184"/>
      <c r="L41" s="69"/>
      <c r="M41" s="205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7"/>
    </row>
    <row r="42" spans="2:26" x14ac:dyDescent="0.25">
      <c r="B42" s="191"/>
      <c r="C42" s="196"/>
      <c r="D42" s="197"/>
      <c r="E42" s="197"/>
      <c r="F42" s="197"/>
      <c r="G42" s="197"/>
      <c r="H42" s="197"/>
      <c r="I42" s="197"/>
      <c r="J42" s="198"/>
      <c r="K42" s="184"/>
      <c r="L42" s="69"/>
      <c r="M42" s="208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10"/>
    </row>
    <row r="43" spans="2:26" ht="40.5" customHeight="1" x14ac:dyDescent="0.25">
      <c r="B43" s="191"/>
      <c r="C43" s="199"/>
      <c r="D43" s="200"/>
      <c r="E43" s="200"/>
      <c r="F43" s="200"/>
      <c r="G43" s="200"/>
      <c r="H43" s="200"/>
      <c r="I43" s="200"/>
      <c r="J43" s="201"/>
      <c r="K43" s="184"/>
      <c r="L43" s="70"/>
      <c r="M43" s="211" t="s">
        <v>43</v>
      </c>
      <c r="N43" s="212"/>
      <c r="O43" s="212"/>
      <c r="P43" s="212"/>
      <c r="Q43" s="212"/>
      <c r="R43" s="213"/>
      <c r="S43" s="214" t="s">
        <v>44</v>
      </c>
      <c r="T43" s="212"/>
      <c r="U43" s="212"/>
      <c r="V43" s="212"/>
      <c r="W43" s="212"/>
      <c r="X43" s="215"/>
    </row>
    <row r="45" spans="2:26" x14ac:dyDescent="0.25">
      <c r="Z45" s="36" t="s">
        <v>85</v>
      </c>
    </row>
    <row r="46" spans="2:26" x14ac:dyDescent="0.25">
      <c r="Z46" s="32" t="s">
        <v>66</v>
      </c>
    </row>
    <row r="47" spans="2:26" x14ac:dyDescent="0.25">
      <c r="Z47" s="32" t="s">
        <v>114</v>
      </c>
    </row>
    <row r="48" spans="2:26" x14ac:dyDescent="0.25">
      <c r="Z48" s="32" t="s">
        <v>115</v>
      </c>
    </row>
    <row r="49" spans="26:26" x14ac:dyDescent="0.25">
      <c r="Z49" s="32" t="s">
        <v>116</v>
      </c>
    </row>
    <row r="50" spans="26:26" x14ac:dyDescent="0.25">
      <c r="Z50" s="32" t="s">
        <v>117</v>
      </c>
    </row>
    <row r="51" spans="26:26" x14ac:dyDescent="0.25">
      <c r="Z51" s="32" t="s">
        <v>67</v>
      </c>
    </row>
    <row r="52" spans="26:26" x14ac:dyDescent="0.25">
      <c r="Z52" s="32" t="s">
        <v>118</v>
      </c>
    </row>
    <row r="53" spans="26:26" x14ac:dyDescent="0.25">
      <c r="Z53" s="32" t="s">
        <v>119</v>
      </c>
    </row>
    <row r="54" spans="26:26" x14ac:dyDescent="0.25">
      <c r="Z54" s="32" t="s">
        <v>120</v>
      </c>
    </row>
    <row r="55" spans="26:26" x14ac:dyDescent="0.25">
      <c r="Z55" s="32" t="s">
        <v>121</v>
      </c>
    </row>
    <row r="56" spans="26:26" x14ac:dyDescent="0.25">
      <c r="Z56" s="32" t="s">
        <v>122</v>
      </c>
    </row>
    <row r="57" spans="26:26" x14ac:dyDescent="0.25">
      <c r="Z57" s="32" t="s">
        <v>65</v>
      </c>
    </row>
    <row r="58" spans="26:26" x14ac:dyDescent="0.25">
      <c r="Z58" s="32" t="s">
        <v>123</v>
      </c>
    </row>
    <row r="59" spans="26:26" x14ac:dyDescent="0.25">
      <c r="Z59" s="32" t="s">
        <v>124</v>
      </c>
    </row>
    <row r="60" spans="26:26" x14ac:dyDescent="0.25">
      <c r="Z60" s="32" t="s">
        <v>125</v>
      </c>
    </row>
  </sheetData>
  <sheetProtection algorithmName="SHA-512" hashValue="aKqdznG/vIwiqgCyi9TuADPnSiwgHLl0V8JBJNieZU7TgDt2/H0n41n5WSoeiigk5Tb94yQN+bdhcKMHP33/Yg==" saltValue="9WbBuedZWUo9YNNWjQzj4A==" spinCount="100000" sheet="1" objects="1" scenarios="1" selectLockedCells="1"/>
  <mergeCells count="116">
    <mergeCell ref="C10:D10"/>
    <mergeCell ref="B2:X2"/>
    <mergeCell ref="B3:X3"/>
    <mergeCell ref="B5:B10"/>
    <mergeCell ref="T10:X10"/>
    <mergeCell ref="C8:D8"/>
    <mergeCell ref="E8:X8"/>
    <mergeCell ref="D9:H9"/>
    <mergeCell ref="J9:P9"/>
    <mergeCell ref="Q9:T9"/>
    <mergeCell ref="U9:X9"/>
    <mergeCell ref="C5:X5"/>
    <mergeCell ref="C6:E6"/>
    <mergeCell ref="F6:X6"/>
    <mergeCell ref="H7:M7"/>
    <mergeCell ref="N7:P7"/>
    <mergeCell ref="Q7:T7"/>
    <mergeCell ref="V7:X7"/>
    <mergeCell ref="E10:L10"/>
    <mergeCell ref="N10:Q10"/>
    <mergeCell ref="R10:S10"/>
    <mergeCell ref="B12:B18"/>
    <mergeCell ref="C12:O12"/>
    <mergeCell ref="C13:X15"/>
    <mergeCell ref="C16:H16"/>
    <mergeCell ref="M16:X16"/>
    <mergeCell ref="C17:H18"/>
    <mergeCell ref="M17:X17"/>
    <mergeCell ref="B20:B25"/>
    <mergeCell ref="P12:X12"/>
    <mergeCell ref="I16:L16"/>
    <mergeCell ref="I17:L18"/>
    <mergeCell ref="G21:M22"/>
    <mergeCell ref="G24:M24"/>
    <mergeCell ref="G25:M25"/>
    <mergeCell ref="C25:F25"/>
    <mergeCell ref="N21:R22"/>
    <mergeCell ref="N18:W18"/>
    <mergeCell ref="C20:X20"/>
    <mergeCell ref="C21:F22"/>
    <mergeCell ref="S21:S22"/>
    <mergeCell ref="T21:W21"/>
    <mergeCell ref="X21:X22"/>
    <mergeCell ref="C23:F23"/>
    <mergeCell ref="C24:F24"/>
    <mergeCell ref="N24:R24"/>
    <mergeCell ref="K27:K43"/>
    <mergeCell ref="I36:J36"/>
    <mergeCell ref="I37:J37"/>
    <mergeCell ref="I29:J29"/>
    <mergeCell ref="I30:J30"/>
    <mergeCell ref="N25:R25"/>
    <mergeCell ref="C28:F28"/>
    <mergeCell ref="G23:M23"/>
    <mergeCell ref="C40:J43"/>
    <mergeCell ref="C27:J27"/>
    <mergeCell ref="M43:R43"/>
    <mergeCell ref="N23:R23"/>
    <mergeCell ref="C32:F32"/>
    <mergeCell ref="C33:F33"/>
    <mergeCell ref="C34:F34"/>
    <mergeCell ref="G28:H28"/>
    <mergeCell ref="C37:F37"/>
    <mergeCell ref="G37:H37"/>
    <mergeCell ref="C29:F29"/>
    <mergeCell ref="P31:V31"/>
    <mergeCell ref="W31:X31"/>
    <mergeCell ref="I34:J34"/>
    <mergeCell ref="I35:J35"/>
    <mergeCell ref="P36:V36"/>
    <mergeCell ref="P37:V37"/>
    <mergeCell ref="C35:F35"/>
    <mergeCell ref="G36:H36"/>
    <mergeCell ref="W35:X35"/>
    <mergeCell ref="P35:V35"/>
    <mergeCell ref="P32:V32"/>
    <mergeCell ref="P33:V33"/>
    <mergeCell ref="P34:V34"/>
    <mergeCell ref="W36:X36"/>
    <mergeCell ref="W37:X37"/>
    <mergeCell ref="W32:X32"/>
    <mergeCell ref="W33:X33"/>
    <mergeCell ref="W34:X34"/>
    <mergeCell ref="G34:H34"/>
    <mergeCell ref="W28:X28"/>
    <mergeCell ref="P29:V29"/>
    <mergeCell ref="W29:X29"/>
    <mergeCell ref="P30:V30"/>
    <mergeCell ref="W30:X30"/>
    <mergeCell ref="I31:J31"/>
    <mergeCell ref="I32:J32"/>
    <mergeCell ref="I33:J33"/>
    <mergeCell ref="B39:B43"/>
    <mergeCell ref="B27:B37"/>
    <mergeCell ref="M39:X39"/>
    <mergeCell ref="M40:X42"/>
    <mergeCell ref="L39:L43"/>
    <mergeCell ref="S43:X43"/>
    <mergeCell ref="C39:J39"/>
    <mergeCell ref="G29:H29"/>
    <mergeCell ref="C30:F30"/>
    <mergeCell ref="G30:H30"/>
    <mergeCell ref="C31:F31"/>
    <mergeCell ref="M27:X27"/>
    <mergeCell ref="M28:O28"/>
    <mergeCell ref="M29:O31"/>
    <mergeCell ref="M32:O34"/>
    <mergeCell ref="M35:O37"/>
    <mergeCell ref="I28:J28"/>
    <mergeCell ref="P28:V28"/>
    <mergeCell ref="L27:L37"/>
    <mergeCell ref="G31:H31"/>
    <mergeCell ref="G32:H32"/>
    <mergeCell ref="G33:H33"/>
    <mergeCell ref="G35:H35"/>
    <mergeCell ref="C36:F36"/>
  </mergeCells>
  <conditionalFormatting sqref="X23:X25">
    <cfRule type="cellIs" dxfId="29" priority="18" stopIfTrue="1" operator="lessThan">
      <formula>0</formula>
    </cfRule>
  </conditionalFormatting>
  <conditionalFormatting sqref="P29:V31">
    <cfRule type="expression" dxfId="28" priority="17">
      <formula>$C$23&gt;""</formula>
    </cfRule>
  </conditionalFormatting>
  <conditionalFormatting sqref="P32:V34">
    <cfRule type="expression" dxfId="27" priority="16">
      <formula>$C$24&gt;""</formula>
    </cfRule>
  </conditionalFormatting>
  <conditionalFormatting sqref="P35:V37">
    <cfRule type="expression" dxfId="26" priority="15">
      <formula>$C$25&gt;""</formula>
    </cfRule>
  </conditionalFormatting>
  <conditionalFormatting sqref="C28:F28">
    <cfRule type="expression" dxfId="25" priority="14">
      <formula>$C$23&gt;""</formula>
    </cfRule>
  </conditionalFormatting>
  <conditionalFormatting sqref="G28:H28">
    <cfRule type="expression" dxfId="24" priority="10">
      <formula>$C$24&gt;""</formula>
    </cfRule>
  </conditionalFormatting>
  <conditionalFormatting sqref="I28:J28">
    <cfRule type="expression" dxfId="23" priority="9">
      <formula>$C$25&gt;""</formula>
    </cfRule>
  </conditionalFormatting>
  <conditionalFormatting sqref="C29">
    <cfRule type="expression" dxfId="22" priority="8">
      <formula>$C$23&gt;""</formula>
    </cfRule>
  </conditionalFormatting>
  <conditionalFormatting sqref="C30:C37">
    <cfRule type="expression" dxfId="21" priority="7">
      <formula>$C$23&gt;""</formula>
    </cfRule>
  </conditionalFormatting>
  <conditionalFormatting sqref="G29:H37">
    <cfRule type="expression" dxfId="20" priority="6">
      <formula>$C$24&gt;""</formula>
    </cfRule>
  </conditionalFormatting>
  <conditionalFormatting sqref="I30:J37">
    <cfRule type="expression" dxfId="19" priority="5">
      <formula>$C$25&gt;""</formula>
    </cfRule>
  </conditionalFormatting>
  <conditionalFormatting sqref="I29:J29">
    <cfRule type="expression" dxfId="18" priority="4">
      <formula>$C$25&gt;""</formula>
    </cfRule>
  </conditionalFormatting>
  <conditionalFormatting sqref="W29:X31">
    <cfRule type="expression" dxfId="17" priority="3">
      <formula>$C$23&gt;""</formula>
    </cfRule>
  </conditionalFormatting>
  <conditionalFormatting sqref="W32:X34">
    <cfRule type="expression" dxfId="16" priority="2">
      <formula>$C$24&gt;""</formula>
    </cfRule>
  </conditionalFormatting>
  <conditionalFormatting sqref="W35:X37">
    <cfRule type="expression" dxfId="15" priority="1">
      <formula>$C$25&gt;""</formula>
    </cfRule>
  </conditionalFormatting>
  <dataValidations disablePrompts="1" count="12">
    <dataValidation type="list" allowBlank="1" showInputMessage="1" showErrorMessage="1" error="Não precisa digitar!_x000a_Só escolha da Lista Suspensa na célula!" prompt="Escolha da Lista Suspensa." sqref="N23:R25">
      <formula1>$Z$46:$Z$60</formula1>
    </dataValidation>
    <dataValidation type="date" operator="greaterThanOrEqual" allowBlank="1" showInputMessage="1" showErrorMessage="1" errorTitle="Data inválida!" error="Informe a data de hoje ou além!" prompt="Informe a data de hoje." sqref="I17:L18">
      <formula1>TODAY()</formula1>
    </dataValidation>
    <dataValidation type="list" allowBlank="1" showInputMessage="1" showErrorMessage="1" sqref="U30:V37">
      <formula1>#REF!</formula1>
    </dataValidation>
    <dataValidation type="custom" allowBlank="1" showInputMessage="1" showErrorMessage="1" errorTitle="Digitação não habilitada!" error="Para habilitar esta digitação digite o primeiro GTIN no primeiro espaço do Quadro 3." sqref="C29:F37">
      <formula1>$Z$23&gt;0</formula1>
    </dataValidation>
    <dataValidation type="custom" allowBlank="1" showInputMessage="1" showErrorMessage="1" errorTitle="Digitação não Habilitada!" error="Para habilitar esta digitação digite o primeiro GTIN no SEGUNDO espaço do Quadro 3." sqref="G29:H37">
      <formula1>$Z$24&gt;0</formula1>
    </dataValidation>
    <dataValidation type="custom" allowBlank="1" showInputMessage="1" showErrorMessage="1" errorTitle="Digitação não Habilitada!" error="Para habilitar esta digitação digite o primeiro GTIN no TERCEIRO espaço do Quadro 3." sqref="I29:J37">
      <formula1>$Z$25&gt;0</formula1>
    </dataValidation>
    <dataValidation allowBlank="1" showInputMessage="1" showErrorMessage="1" prompt="Campo de preenchimento reservado ao GESBEBIDAS." sqref="V23:V25"/>
    <dataValidation type="custom" operator="greaterThan" showInputMessage="1" showErrorMessage="1" errorTitle="Faltou o FOB!" error="Antes de sugerir PMPF digite o preço FOB." sqref="T23:T25">
      <formula1>S23&gt;0</formula1>
    </dataValidation>
    <dataValidation type="custom" allowBlank="1" showInputMessage="1" showErrorMessage="1" errorTitle="Erro de Gtin!" error="Faltou digitar o GTIN." sqref="G23:M25">
      <formula1>Z23&gt;0</formula1>
    </dataValidation>
    <dataValidation type="custom" operator="greaterThan" allowBlank="1" showInputMessage="1" showErrorMessage="1" errorTitle="Erro de escolha de Embalagem" error="Antes de digitar o FOB escolha a Embalagem/Volume." promptTitle="Preço FOB:" prompt="O preço FOB (Free On Board) é o preço de venda do produto no &quot;chão da fábrica&quot;._x000a_É o preço de venda do fabricante." sqref="S23:S25">
      <formula1>AA23&gt;0</formula1>
    </dataValidation>
    <dataValidation type="decimal" operator="greaterThan" allowBlank="1" showInputMessage="1" showErrorMessage="1" prompt="Preencha com o PMPF do produto concorrente a ser encontrado no Ato Diat mais recente." sqref="W29:X37">
      <formula1>0.1</formula1>
    </dataValidation>
    <dataValidation allowBlank="1" showInputMessage="1" showErrorMessage="1" prompt="Existindo mais de um Gtin, _x000a_informe-o(s) no Quadro 4." sqref="C23:F25"/>
  </dataValidations>
  <pageMargins left="0.43307086614173229" right="0.27559055118110237" top="0.44" bottom="0.38" header="0.31496062992125984" footer="0.19"/>
  <pageSetup paperSize="9" scale="84" orientation="landscape" r:id="rId1"/>
  <headerFoot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2:AA55"/>
  <sheetViews>
    <sheetView showGridLines="0" showRowColHeaders="0" tabSelected="1" zoomScale="110" zoomScaleNormal="110" workbookViewId="0">
      <selection activeCell="F6" sqref="F6:X6"/>
    </sheetView>
  </sheetViews>
  <sheetFormatPr defaultRowHeight="15" x14ac:dyDescent="0.25"/>
  <cols>
    <col min="1" max="1" width="4.5703125" style="20" customWidth="1"/>
    <col min="2" max="2" width="3.7109375" style="20" customWidth="1"/>
    <col min="3" max="3" width="5.85546875" style="20" customWidth="1"/>
    <col min="4" max="4" width="4.28515625" style="20" customWidth="1"/>
    <col min="5" max="5" width="2.5703125" style="20" customWidth="1"/>
    <col min="6" max="6" width="3" style="20" customWidth="1"/>
    <col min="7" max="7" width="4.140625" style="20" customWidth="1"/>
    <col min="8" max="8" width="12.28515625" style="20" customWidth="1"/>
    <col min="9" max="9" width="11.42578125" style="20" customWidth="1"/>
    <col min="10" max="10" width="5" style="20" customWidth="1"/>
    <col min="11" max="11" width="1.5703125" style="20" customWidth="1"/>
    <col min="12" max="12" width="4" style="20" customWidth="1"/>
    <col min="13" max="13" width="12" style="20" customWidth="1"/>
    <col min="14" max="14" width="10.7109375" style="20" customWidth="1"/>
    <col min="15" max="15" width="8.5703125" style="20" customWidth="1"/>
    <col min="16" max="16" width="12" style="20" customWidth="1"/>
    <col min="17" max="18" width="4.7109375" style="20" customWidth="1"/>
    <col min="19" max="23" width="9.140625" style="20"/>
    <col min="24" max="24" width="9.7109375" style="20" customWidth="1"/>
    <col min="25" max="25" width="9.140625" style="20"/>
    <col min="26" max="26" width="43" style="32" hidden="1" customWidth="1"/>
    <col min="27" max="27" width="0" style="20" hidden="1" customWidth="1"/>
    <col min="28" max="16384" width="9.140625" style="20"/>
  </cols>
  <sheetData>
    <row r="2" spans="2:26" ht="19.5" customHeight="1" x14ac:dyDescent="0.25">
      <c r="B2" s="226" t="s">
        <v>13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8"/>
    </row>
    <row r="3" spans="2:26" ht="19.5" customHeight="1" x14ac:dyDescent="0.25">
      <c r="B3" s="229" t="s">
        <v>99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1"/>
    </row>
    <row r="4" spans="2:26" s="40" customFormat="1" ht="5.25" customHeight="1" x14ac:dyDescent="0.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2:26" x14ac:dyDescent="0.25">
      <c r="B5" s="48" t="s">
        <v>0</v>
      </c>
      <c r="C5" s="51" t="s">
        <v>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  <c r="W5" s="53"/>
      <c r="X5" s="54"/>
    </row>
    <row r="6" spans="2:26" x14ac:dyDescent="0.25">
      <c r="B6" s="49"/>
      <c r="C6" s="55" t="s">
        <v>2</v>
      </c>
      <c r="D6" s="56"/>
      <c r="E6" s="56"/>
      <c r="F6" s="57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9"/>
    </row>
    <row r="7" spans="2:26" x14ac:dyDescent="0.25">
      <c r="B7" s="49"/>
      <c r="C7" s="18" t="s">
        <v>3</v>
      </c>
      <c r="D7" s="17"/>
      <c r="E7" s="17"/>
      <c r="F7" s="17"/>
      <c r="G7" s="17"/>
      <c r="H7" s="60"/>
      <c r="I7" s="61"/>
      <c r="J7" s="61"/>
      <c r="K7" s="61"/>
      <c r="L7" s="61"/>
      <c r="M7" s="61"/>
      <c r="N7" s="62" t="s">
        <v>4</v>
      </c>
      <c r="O7" s="62"/>
      <c r="P7" s="62"/>
      <c r="Q7" s="63"/>
      <c r="R7" s="64"/>
      <c r="S7" s="64"/>
      <c r="T7" s="64"/>
      <c r="U7" s="21" t="s">
        <v>5</v>
      </c>
      <c r="V7" s="65"/>
      <c r="W7" s="66"/>
      <c r="X7" s="67"/>
    </row>
    <row r="8" spans="2:26" x14ac:dyDescent="0.25">
      <c r="B8" s="49"/>
      <c r="C8" s="81" t="s">
        <v>6</v>
      </c>
      <c r="D8" s="82"/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83"/>
    </row>
    <row r="9" spans="2:26" x14ac:dyDescent="0.25">
      <c r="B9" s="49"/>
      <c r="C9" s="37" t="s">
        <v>7</v>
      </c>
      <c r="D9" s="84"/>
      <c r="E9" s="85"/>
      <c r="F9" s="85"/>
      <c r="G9" s="85"/>
      <c r="H9" s="85"/>
      <c r="I9" s="38" t="s">
        <v>8</v>
      </c>
      <c r="J9" s="86"/>
      <c r="K9" s="87"/>
      <c r="L9" s="87"/>
      <c r="M9" s="87"/>
      <c r="N9" s="87"/>
      <c r="O9" s="87"/>
      <c r="P9" s="87"/>
      <c r="Q9" s="88" t="s">
        <v>9</v>
      </c>
      <c r="R9" s="88"/>
      <c r="S9" s="88"/>
      <c r="T9" s="88"/>
      <c r="U9" s="86"/>
      <c r="V9" s="87"/>
      <c r="W9" s="87"/>
      <c r="X9" s="89"/>
    </row>
    <row r="10" spans="2:26" x14ac:dyDescent="0.25">
      <c r="B10" s="50"/>
      <c r="C10" s="110" t="s">
        <v>10</v>
      </c>
      <c r="D10" s="111"/>
      <c r="E10" s="112"/>
      <c r="F10" s="112"/>
      <c r="G10" s="112"/>
      <c r="H10" s="112"/>
      <c r="I10" s="112"/>
      <c r="J10" s="112"/>
      <c r="K10" s="112"/>
      <c r="L10" s="112"/>
      <c r="M10" s="19" t="s">
        <v>11</v>
      </c>
      <c r="N10" s="113"/>
      <c r="O10" s="114"/>
      <c r="P10" s="114"/>
      <c r="Q10" s="114"/>
      <c r="R10" s="115" t="s">
        <v>12</v>
      </c>
      <c r="S10" s="115"/>
      <c r="T10" s="112"/>
      <c r="U10" s="116"/>
      <c r="V10" s="116"/>
      <c r="W10" s="116"/>
      <c r="X10" s="117"/>
    </row>
    <row r="11" spans="2:26" s="22" customFormat="1" ht="6" customHeight="1" x14ac:dyDescent="0.25">
      <c r="Z11" s="32"/>
    </row>
    <row r="12" spans="2:26" x14ac:dyDescent="0.25">
      <c r="B12" s="68" t="s">
        <v>14</v>
      </c>
      <c r="C12" s="71" t="s">
        <v>15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3" t="s">
        <v>138</v>
      </c>
      <c r="Q12" s="73"/>
      <c r="R12" s="73"/>
      <c r="S12" s="73"/>
      <c r="T12" s="73"/>
      <c r="U12" s="73"/>
      <c r="V12" s="73"/>
      <c r="W12" s="73"/>
      <c r="X12" s="74"/>
    </row>
    <row r="13" spans="2:26" x14ac:dyDescent="0.25">
      <c r="B13" s="69"/>
      <c r="C13" s="75" t="str">
        <f>"O Contribuinte acima identificado requer ao Diretor de Administração Tributária a inclusão dos produtos abaixo discriminados na Pauta de Substituição Tributária nos termos em que dispõe o Ato Diat número " &amp;Listas!C54&amp;"."</f>
        <v>O Contribuinte acima identificado requer ao Diretor de Administração Tributária a inclusão dos produtos abaixo discriminados na Pauta de Substituição Tributária nos termos em que dispõe o Ato Diat número .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2:26" x14ac:dyDescent="0.25">
      <c r="B14" s="69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2:26" x14ac:dyDescent="0.25">
      <c r="B15" s="69"/>
      <c r="C15" s="75"/>
      <c r="D15" s="75"/>
      <c r="E15" s="75"/>
      <c r="F15" s="75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</row>
    <row r="16" spans="2:26" ht="15" customHeight="1" x14ac:dyDescent="0.25">
      <c r="B16" s="69"/>
      <c r="C16" s="78" t="s">
        <v>16</v>
      </c>
      <c r="D16" s="79"/>
      <c r="E16" s="79"/>
      <c r="F16" s="79"/>
      <c r="G16" s="80"/>
      <c r="H16" s="80"/>
      <c r="I16" s="90" t="s">
        <v>17</v>
      </c>
      <c r="J16" s="91"/>
      <c r="K16" s="91"/>
      <c r="L16" s="92"/>
      <c r="M16" s="90" t="s">
        <v>18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2"/>
    </row>
    <row r="17" spans="2:27" ht="30.75" customHeight="1" x14ac:dyDescent="0.25">
      <c r="B17" s="69"/>
      <c r="C17" s="93"/>
      <c r="D17" s="94"/>
      <c r="E17" s="94"/>
      <c r="F17" s="94"/>
      <c r="G17" s="94"/>
      <c r="H17" s="95"/>
      <c r="I17" s="99"/>
      <c r="J17" s="100"/>
      <c r="K17" s="100"/>
      <c r="L17" s="101"/>
      <c r="M17" s="105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7"/>
    </row>
    <row r="18" spans="2:27" x14ac:dyDescent="0.25">
      <c r="B18" s="70"/>
      <c r="C18" s="96"/>
      <c r="D18" s="97"/>
      <c r="E18" s="97"/>
      <c r="F18" s="97"/>
      <c r="G18" s="97"/>
      <c r="H18" s="98"/>
      <c r="I18" s="102"/>
      <c r="J18" s="103"/>
      <c r="K18" s="103"/>
      <c r="L18" s="104"/>
      <c r="M18" s="2"/>
      <c r="N18" s="108" t="s">
        <v>36</v>
      </c>
      <c r="O18" s="109"/>
      <c r="P18" s="109"/>
      <c r="Q18" s="109"/>
      <c r="R18" s="109"/>
      <c r="S18" s="109"/>
      <c r="T18" s="109"/>
      <c r="U18" s="109"/>
      <c r="V18" s="109"/>
      <c r="W18" s="109"/>
      <c r="X18" s="3"/>
    </row>
    <row r="19" spans="2:27" s="22" customFormat="1" ht="5.25" customHeight="1" x14ac:dyDescent="0.25">
      <c r="Z19" s="32"/>
    </row>
    <row r="20" spans="2:27" x14ac:dyDescent="0.25">
      <c r="B20" s="68" t="s">
        <v>19</v>
      </c>
      <c r="C20" s="139" t="s">
        <v>20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2:27" x14ac:dyDescent="0.25">
      <c r="B21" s="69"/>
      <c r="C21" s="140" t="s">
        <v>37</v>
      </c>
      <c r="D21" s="140"/>
      <c r="E21" s="140"/>
      <c r="F21" s="140"/>
      <c r="G21" s="141" t="s">
        <v>21</v>
      </c>
      <c r="H21" s="142"/>
      <c r="I21" s="142"/>
      <c r="J21" s="142"/>
      <c r="K21" s="142"/>
      <c r="L21" s="142"/>
      <c r="M21" s="143"/>
      <c r="N21" s="141" t="s">
        <v>64</v>
      </c>
      <c r="O21" s="142"/>
      <c r="P21" s="142"/>
      <c r="Q21" s="142"/>
      <c r="R21" s="143"/>
      <c r="S21" s="147" t="s">
        <v>22</v>
      </c>
      <c r="T21" s="149" t="s">
        <v>23</v>
      </c>
      <c r="U21" s="150"/>
      <c r="V21" s="150"/>
      <c r="W21" s="151"/>
      <c r="X21" s="152" t="s">
        <v>24</v>
      </c>
    </row>
    <row r="22" spans="2:27" x14ac:dyDescent="0.25">
      <c r="B22" s="69"/>
      <c r="C22" s="140"/>
      <c r="D22" s="140"/>
      <c r="E22" s="140"/>
      <c r="F22" s="140"/>
      <c r="G22" s="144"/>
      <c r="H22" s="145"/>
      <c r="I22" s="145"/>
      <c r="J22" s="145"/>
      <c r="K22" s="145"/>
      <c r="L22" s="145"/>
      <c r="M22" s="146"/>
      <c r="N22" s="144"/>
      <c r="O22" s="145"/>
      <c r="P22" s="145"/>
      <c r="Q22" s="145"/>
      <c r="R22" s="146"/>
      <c r="S22" s="148"/>
      <c r="T22" s="10" t="s">
        <v>25</v>
      </c>
      <c r="U22" s="10" t="s">
        <v>26</v>
      </c>
      <c r="V22" s="10" t="s">
        <v>27</v>
      </c>
      <c r="W22" s="10" t="s">
        <v>28</v>
      </c>
      <c r="X22" s="152"/>
    </row>
    <row r="23" spans="2:27" x14ac:dyDescent="0.25">
      <c r="B23" s="69"/>
      <c r="C23" s="153"/>
      <c r="D23" s="154"/>
      <c r="E23" s="154"/>
      <c r="F23" s="155"/>
      <c r="G23" s="156"/>
      <c r="H23" s="157"/>
      <c r="I23" s="157"/>
      <c r="J23" s="157"/>
      <c r="K23" s="157"/>
      <c r="L23" s="157"/>
      <c r="M23" s="158"/>
      <c r="N23" s="118"/>
      <c r="O23" s="119"/>
      <c r="P23" s="119"/>
      <c r="Q23" s="119"/>
      <c r="R23" s="120"/>
      <c r="S23" s="4"/>
      <c r="T23" s="4"/>
      <c r="U23" s="11" t="str">
        <f>IF(SUM(W29:X31),AVERAGE(W29:X31),"")</f>
        <v/>
      </c>
      <c r="V23" s="5"/>
      <c r="W23" s="11" t="str">
        <f>IF(V23&gt;0,V23,IF(T23&gt;U23,T23,U23))</f>
        <v/>
      </c>
      <c r="X23" s="12" t="str">
        <f>IF(ISERROR(IF(S23&gt;0,W23/S23-1,"")),"",IF(S23&gt;0,W23/S23-1,""))</f>
        <v/>
      </c>
      <c r="Z23" s="32">
        <f>LEN(C23)</f>
        <v>0</v>
      </c>
      <c r="AA23" s="32">
        <f>LEN(N23)</f>
        <v>0</v>
      </c>
    </row>
    <row r="24" spans="2:27" x14ac:dyDescent="0.25">
      <c r="B24" s="69"/>
      <c r="C24" s="121"/>
      <c r="D24" s="122"/>
      <c r="E24" s="122"/>
      <c r="F24" s="123"/>
      <c r="G24" s="124"/>
      <c r="H24" s="125"/>
      <c r="I24" s="125"/>
      <c r="J24" s="125"/>
      <c r="K24" s="125"/>
      <c r="L24" s="125"/>
      <c r="M24" s="126"/>
      <c r="N24" s="127"/>
      <c r="O24" s="128"/>
      <c r="P24" s="128"/>
      <c r="Q24" s="128"/>
      <c r="R24" s="129"/>
      <c r="S24" s="6"/>
      <c r="T24" s="6"/>
      <c r="U24" s="13" t="str">
        <f>IF(SUM(W32:X34),AVERAGE(W32:X34),"")</f>
        <v/>
      </c>
      <c r="V24" s="7"/>
      <c r="W24" s="13" t="str">
        <f>IF(V24&gt;0,V24,IF(T24&gt;U24,T24,U24))</f>
        <v/>
      </c>
      <c r="X24" s="14" t="str">
        <f t="shared" ref="X24:X25" si="0">IF(ISERROR(IF(S24&gt;0,W24/S24-1,"")),"",IF(S24&gt;0,W24/S24-1,""))</f>
        <v/>
      </c>
      <c r="Z24" s="32">
        <f t="shared" ref="Z24:Z25" si="1">LEN(C24)</f>
        <v>0</v>
      </c>
      <c r="AA24" s="32">
        <f t="shared" ref="AA24:AA25" si="2">LEN(N24)</f>
        <v>0</v>
      </c>
    </row>
    <row r="25" spans="2:27" x14ac:dyDescent="0.25">
      <c r="B25" s="70"/>
      <c r="C25" s="130"/>
      <c r="D25" s="131"/>
      <c r="E25" s="131"/>
      <c r="F25" s="132"/>
      <c r="G25" s="133"/>
      <c r="H25" s="134"/>
      <c r="I25" s="134"/>
      <c r="J25" s="134"/>
      <c r="K25" s="134"/>
      <c r="L25" s="134"/>
      <c r="M25" s="135"/>
      <c r="N25" s="136"/>
      <c r="O25" s="137"/>
      <c r="P25" s="137"/>
      <c r="Q25" s="137"/>
      <c r="R25" s="138"/>
      <c r="S25" s="8"/>
      <c r="T25" s="8"/>
      <c r="U25" s="15" t="str">
        <f>IF(SUM(W35:X37),AVERAGE(W35:X37),"")</f>
        <v/>
      </c>
      <c r="V25" s="9"/>
      <c r="W25" s="15" t="str">
        <f>IF(V25&gt;0,V25,IF(T25&gt;U25,T25,U25))</f>
        <v/>
      </c>
      <c r="X25" s="16" t="str">
        <f t="shared" si="0"/>
        <v/>
      </c>
      <c r="Z25" s="32">
        <f t="shared" si="1"/>
        <v>0</v>
      </c>
      <c r="AA25" s="32">
        <f t="shared" si="2"/>
        <v>0</v>
      </c>
    </row>
    <row r="26" spans="2:27" s="23" customFormat="1" ht="6" customHeight="1" x14ac:dyDescent="0.25">
      <c r="B26" s="1"/>
      <c r="Z26" s="33"/>
    </row>
    <row r="27" spans="2:27" x14ac:dyDescent="0.25">
      <c r="B27" s="191" t="s">
        <v>30</v>
      </c>
      <c r="C27" s="219" t="s">
        <v>39</v>
      </c>
      <c r="D27" s="219"/>
      <c r="E27" s="219"/>
      <c r="F27" s="219"/>
      <c r="G27" s="219"/>
      <c r="H27" s="219"/>
      <c r="I27" s="219"/>
      <c r="J27" s="219"/>
      <c r="K27" s="184"/>
      <c r="L27" s="68" t="s">
        <v>38</v>
      </c>
      <c r="M27" s="185" t="s">
        <v>31</v>
      </c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7"/>
    </row>
    <row r="28" spans="2:27" x14ac:dyDescent="0.25">
      <c r="B28" s="191"/>
      <c r="C28" s="188" t="s">
        <v>134</v>
      </c>
      <c r="D28" s="188"/>
      <c r="E28" s="188"/>
      <c r="F28" s="188"/>
      <c r="G28" s="189" t="s">
        <v>135</v>
      </c>
      <c r="H28" s="190"/>
      <c r="I28" s="188" t="s">
        <v>136</v>
      </c>
      <c r="J28" s="188"/>
      <c r="K28" s="184"/>
      <c r="L28" s="69"/>
      <c r="M28" s="149" t="s">
        <v>133</v>
      </c>
      <c r="N28" s="150"/>
      <c r="O28" s="151"/>
      <c r="P28" s="152" t="s">
        <v>32</v>
      </c>
      <c r="Q28" s="152"/>
      <c r="R28" s="152"/>
      <c r="S28" s="152"/>
      <c r="T28" s="152"/>
      <c r="U28" s="152"/>
      <c r="V28" s="152"/>
      <c r="W28" s="152" t="s">
        <v>23</v>
      </c>
      <c r="X28" s="152"/>
    </row>
    <row r="29" spans="2:27" x14ac:dyDescent="0.25">
      <c r="B29" s="191"/>
      <c r="C29" s="167"/>
      <c r="D29" s="167"/>
      <c r="E29" s="167"/>
      <c r="F29" s="167"/>
      <c r="G29" s="168"/>
      <c r="H29" s="169"/>
      <c r="I29" s="161"/>
      <c r="J29" s="162"/>
      <c r="K29" s="184"/>
      <c r="L29" s="69"/>
      <c r="M29" s="170" t="str">
        <f>IF(G23&gt;"",G23,"")</f>
        <v/>
      </c>
      <c r="N29" s="171"/>
      <c r="O29" s="172"/>
      <c r="P29" s="179"/>
      <c r="Q29" s="180"/>
      <c r="R29" s="180"/>
      <c r="S29" s="180"/>
      <c r="T29" s="180"/>
      <c r="U29" s="180"/>
      <c r="V29" s="180"/>
      <c r="W29" s="181"/>
      <c r="X29" s="181"/>
    </row>
    <row r="30" spans="2:27" x14ac:dyDescent="0.25">
      <c r="B30" s="191"/>
      <c r="C30" s="160"/>
      <c r="D30" s="160"/>
      <c r="E30" s="160"/>
      <c r="F30" s="160"/>
      <c r="G30" s="161"/>
      <c r="H30" s="162"/>
      <c r="I30" s="161"/>
      <c r="J30" s="162"/>
      <c r="K30" s="184"/>
      <c r="L30" s="69"/>
      <c r="M30" s="173"/>
      <c r="N30" s="174"/>
      <c r="O30" s="175"/>
      <c r="P30" s="182"/>
      <c r="Q30" s="183"/>
      <c r="R30" s="183"/>
      <c r="S30" s="183"/>
      <c r="T30" s="183"/>
      <c r="U30" s="183"/>
      <c r="V30" s="183"/>
      <c r="W30" s="159"/>
      <c r="X30" s="159"/>
    </row>
    <row r="31" spans="2:27" x14ac:dyDescent="0.25">
      <c r="B31" s="191"/>
      <c r="C31" s="160"/>
      <c r="D31" s="160"/>
      <c r="E31" s="160"/>
      <c r="F31" s="160"/>
      <c r="G31" s="161"/>
      <c r="H31" s="162"/>
      <c r="I31" s="163"/>
      <c r="J31" s="162"/>
      <c r="K31" s="184"/>
      <c r="L31" s="69"/>
      <c r="M31" s="176"/>
      <c r="N31" s="177"/>
      <c r="O31" s="178"/>
      <c r="P31" s="164"/>
      <c r="Q31" s="165"/>
      <c r="R31" s="165"/>
      <c r="S31" s="165"/>
      <c r="T31" s="165"/>
      <c r="U31" s="165"/>
      <c r="V31" s="165"/>
      <c r="W31" s="166"/>
      <c r="X31" s="166"/>
    </row>
    <row r="32" spans="2:27" x14ac:dyDescent="0.25">
      <c r="B32" s="191"/>
      <c r="C32" s="160"/>
      <c r="D32" s="160"/>
      <c r="E32" s="160"/>
      <c r="F32" s="160"/>
      <c r="G32" s="161"/>
      <c r="H32" s="162"/>
      <c r="I32" s="163"/>
      <c r="J32" s="162"/>
      <c r="K32" s="184"/>
      <c r="L32" s="69"/>
      <c r="M32" s="170" t="str">
        <f>IF(G24&gt;"",G24,"")</f>
        <v/>
      </c>
      <c r="N32" s="171"/>
      <c r="O32" s="172"/>
      <c r="P32" s="179"/>
      <c r="Q32" s="180"/>
      <c r="R32" s="180"/>
      <c r="S32" s="180"/>
      <c r="T32" s="180"/>
      <c r="U32" s="180"/>
      <c r="V32" s="180"/>
      <c r="W32" s="181"/>
      <c r="X32" s="181"/>
    </row>
    <row r="33" spans="2:26" x14ac:dyDescent="0.25">
      <c r="B33" s="191"/>
      <c r="C33" s="160"/>
      <c r="D33" s="160"/>
      <c r="E33" s="160"/>
      <c r="F33" s="160"/>
      <c r="G33" s="161"/>
      <c r="H33" s="162"/>
      <c r="I33" s="161"/>
      <c r="J33" s="162"/>
      <c r="K33" s="184"/>
      <c r="L33" s="69"/>
      <c r="M33" s="173"/>
      <c r="N33" s="174"/>
      <c r="O33" s="175"/>
      <c r="P33" s="182"/>
      <c r="Q33" s="183"/>
      <c r="R33" s="183"/>
      <c r="S33" s="183"/>
      <c r="T33" s="183"/>
      <c r="U33" s="183"/>
      <c r="V33" s="183"/>
      <c r="W33" s="159"/>
      <c r="X33" s="159"/>
    </row>
    <row r="34" spans="2:26" x14ac:dyDescent="0.25">
      <c r="B34" s="191"/>
      <c r="C34" s="160"/>
      <c r="D34" s="160"/>
      <c r="E34" s="160"/>
      <c r="F34" s="160"/>
      <c r="G34" s="161"/>
      <c r="H34" s="162"/>
      <c r="I34" s="161"/>
      <c r="J34" s="162"/>
      <c r="K34" s="184"/>
      <c r="L34" s="69"/>
      <c r="M34" s="176"/>
      <c r="N34" s="177"/>
      <c r="O34" s="178"/>
      <c r="P34" s="164"/>
      <c r="Q34" s="165"/>
      <c r="R34" s="165"/>
      <c r="S34" s="165"/>
      <c r="T34" s="165"/>
      <c r="U34" s="165"/>
      <c r="V34" s="165"/>
      <c r="W34" s="166"/>
      <c r="X34" s="166"/>
    </row>
    <row r="35" spans="2:26" x14ac:dyDescent="0.25">
      <c r="B35" s="191"/>
      <c r="C35" s="160"/>
      <c r="D35" s="160"/>
      <c r="E35" s="160"/>
      <c r="F35" s="160"/>
      <c r="G35" s="161"/>
      <c r="H35" s="162"/>
      <c r="I35" s="161"/>
      <c r="J35" s="162"/>
      <c r="K35" s="184"/>
      <c r="L35" s="69"/>
      <c r="M35" s="170" t="str">
        <f>IF(G25&gt;"",G25,"")</f>
        <v/>
      </c>
      <c r="N35" s="171"/>
      <c r="O35" s="172"/>
      <c r="P35" s="179"/>
      <c r="Q35" s="180"/>
      <c r="R35" s="180"/>
      <c r="S35" s="180"/>
      <c r="T35" s="180"/>
      <c r="U35" s="180"/>
      <c r="V35" s="180"/>
      <c r="W35" s="181"/>
      <c r="X35" s="181"/>
    </row>
    <row r="36" spans="2:26" x14ac:dyDescent="0.25">
      <c r="B36" s="191"/>
      <c r="C36" s="160"/>
      <c r="D36" s="160"/>
      <c r="E36" s="160"/>
      <c r="F36" s="160"/>
      <c r="G36" s="163"/>
      <c r="H36" s="162"/>
      <c r="I36" s="161"/>
      <c r="J36" s="162"/>
      <c r="K36" s="184"/>
      <c r="L36" s="69"/>
      <c r="M36" s="173"/>
      <c r="N36" s="174"/>
      <c r="O36" s="175"/>
      <c r="P36" s="182"/>
      <c r="Q36" s="183"/>
      <c r="R36" s="183"/>
      <c r="S36" s="183"/>
      <c r="T36" s="183"/>
      <c r="U36" s="183"/>
      <c r="V36" s="183"/>
      <c r="W36" s="159"/>
      <c r="X36" s="159"/>
    </row>
    <row r="37" spans="2:26" x14ac:dyDescent="0.25">
      <c r="B37" s="191"/>
      <c r="C37" s="216"/>
      <c r="D37" s="216"/>
      <c r="E37" s="216"/>
      <c r="F37" s="216"/>
      <c r="G37" s="217"/>
      <c r="H37" s="218"/>
      <c r="I37" s="217"/>
      <c r="J37" s="218"/>
      <c r="K37" s="184"/>
      <c r="L37" s="70"/>
      <c r="M37" s="176"/>
      <c r="N37" s="177"/>
      <c r="O37" s="178"/>
      <c r="P37" s="164"/>
      <c r="Q37" s="165"/>
      <c r="R37" s="165"/>
      <c r="S37" s="165"/>
      <c r="T37" s="165"/>
      <c r="U37" s="165"/>
      <c r="V37" s="165"/>
      <c r="W37" s="166"/>
      <c r="X37" s="166"/>
    </row>
    <row r="38" spans="2:26" s="22" customFormat="1" ht="6.75" customHeight="1" x14ac:dyDescent="0.25">
      <c r="K38" s="184"/>
      <c r="Z38" s="32"/>
    </row>
    <row r="39" spans="2:26" x14ac:dyDescent="0.25">
      <c r="B39" s="191" t="s">
        <v>33</v>
      </c>
      <c r="C39" s="192" t="s">
        <v>41</v>
      </c>
      <c r="D39" s="192"/>
      <c r="E39" s="192"/>
      <c r="F39" s="192"/>
      <c r="G39" s="192"/>
      <c r="H39" s="192"/>
      <c r="I39" s="192"/>
      <c r="J39" s="192"/>
      <c r="K39" s="184"/>
      <c r="L39" s="68" t="s">
        <v>40</v>
      </c>
      <c r="M39" s="185" t="s">
        <v>34</v>
      </c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7"/>
    </row>
    <row r="40" spans="2:26" ht="15" customHeight="1" x14ac:dyDescent="0.25">
      <c r="B40" s="191"/>
      <c r="C40" s="193" t="s">
        <v>42</v>
      </c>
      <c r="D40" s="194"/>
      <c r="E40" s="194"/>
      <c r="F40" s="194"/>
      <c r="G40" s="194"/>
      <c r="H40" s="194"/>
      <c r="I40" s="194"/>
      <c r="J40" s="195"/>
      <c r="K40" s="184"/>
      <c r="L40" s="69"/>
      <c r="M40" s="202" t="s">
        <v>35</v>
      </c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4"/>
    </row>
    <row r="41" spans="2:26" x14ac:dyDescent="0.25">
      <c r="B41" s="191"/>
      <c r="C41" s="196"/>
      <c r="D41" s="197"/>
      <c r="E41" s="197"/>
      <c r="F41" s="197"/>
      <c r="G41" s="197"/>
      <c r="H41" s="197"/>
      <c r="I41" s="197"/>
      <c r="J41" s="198"/>
      <c r="K41" s="184"/>
      <c r="L41" s="69"/>
      <c r="M41" s="205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7"/>
    </row>
    <row r="42" spans="2:26" x14ac:dyDescent="0.25">
      <c r="B42" s="191"/>
      <c r="C42" s="196"/>
      <c r="D42" s="197"/>
      <c r="E42" s="197"/>
      <c r="F42" s="197"/>
      <c r="G42" s="197"/>
      <c r="H42" s="197"/>
      <c r="I42" s="197"/>
      <c r="J42" s="198"/>
      <c r="K42" s="184"/>
      <c r="L42" s="69"/>
      <c r="M42" s="208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10"/>
    </row>
    <row r="43" spans="2:26" ht="40.5" customHeight="1" x14ac:dyDescent="0.25">
      <c r="B43" s="191"/>
      <c r="C43" s="199"/>
      <c r="D43" s="200"/>
      <c r="E43" s="200"/>
      <c r="F43" s="200"/>
      <c r="G43" s="200"/>
      <c r="H43" s="200"/>
      <c r="I43" s="200"/>
      <c r="J43" s="201"/>
      <c r="K43" s="184"/>
      <c r="L43" s="70"/>
      <c r="M43" s="211" t="s">
        <v>43</v>
      </c>
      <c r="N43" s="212"/>
      <c r="O43" s="212"/>
      <c r="P43" s="212"/>
      <c r="Q43" s="212"/>
      <c r="R43" s="213"/>
      <c r="S43" s="214" t="s">
        <v>44</v>
      </c>
      <c r="T43" s="212"/>
      <c r="U43" s="212"/>
      <c r="V43" s="212"/>
      <c r="W43" s="212"/>
      <c r="X43" s="215"/>
    </row>
    <row r="45" spans="2:26" x14ac:dyDescent="0.25">
      <c r="Z45" s="36" t="s">
        <v>97</v>
      </c>
    </row>
    <row r="46" spans="2:26" x14ac:dyDescent="0.25">
      <c r="Z46" s="32" t="s">
        <v>126</v>
      </c>
    </row>
    <row r="47" spans="2:26" x14ac:dyDescent="0.25">
      <c r="Z47" s="32" t="s">
        <v>127</v>
      </c>
    </row>
    <row r="48" spans="2:26" x14ac:dyDescent="0.25">
      <c r="Z48" s="32" t="s">
        <v>128</v>
      </c>
    </row>
    <row r="49" spans="26:26" x14ac:dyDescent="0.25">
      <c r="Z49" s="32" t="s">
        <v>101</v>
      </c>
    </row>
    <row r="50" spans="26:26" x14ac:dyDescent="0.25">
      <c r="Z50" s="32" t="s">
        <v>129</v>
      </c>
    </row>
    <row r="51" spans="26:26" x14ac:dyDescent="0.25">
      <c r="Z51" s="32" t="s">
        <v>102</v>
      </c>
    </row>
    <row r="52" spans="26:26" x14ac:dyDescent="0.25">
      <c r="Z52" s="32" t="s">
        <v>100</v>
      </c>
    </row>
    <row r="53" spans="26:26" x14ac:dyDescent="0.25">
      <c r="Z53" s="32" t="s">
        <v>130</v>
      </c>
    </row>
    <row r="54" spans="26:26" x14ac:dyDescent="0.25">
      <c r="Z54" s="32" t="s">
        <v>131</v>
      </c>
    </row>
    <row r="55" spans="26:26" x14ac:dyDescent="0.25">
      <c r="Z55" s="32" t="s">
        <v>132</v>
      </c>
    </row>
  </sheetData>
  <sheetProtection algorithmName="SHA-512" hashValue="7JY0mQqDJvQdfuyEfVIDc/qNb2NDALYgsLmfXH23TIZpdOQFsoqRHK3GCMUADk3g7Ntrf9HykYyvd9WewoGC/A==" saltValue="H92O6MtZI3iC58iHBbJOHg==" spinCount="100000" sheet="1" objects="1" scenarios="1" selectLockedCells="1"/>
  <mergeCells count="116">
    <mergeCell ref="G28:H28"/>
    <mergeCell ref="B39:B43"/>
    <mergeCell ref="C39:J39"/>
    <mergeCell ref="L39:L43"/>
    <mergeCell ref="M39:X39"/>
    <mergeCell ref="C40:J43"/>
    <mergeCell ref="M40:X42"/>
    <mergeCell ref="M43:R43"/>
    <mergeCell ref="S43:X43"/>
    <mergeCell ref="W36:X36"/>
    <mergeCell ref="C37:F37"/>
    <mergeCell ref="G37:H37"/>
    <mergeCell ref="I37:J37"/>
    <mergeCell ref="P37:V37"/>
    <mergeCell ref="W37:X37"/>
    <mergeCell ref="B27:B37"/>
    <mergeCell ref="C27:J27"/>
    <mergeCell ref="C35:F35"/>
    <mergeCell ref="G35:H35"/>
    <mergeCell ref="I35:J35"/>
    <mergeCell ref="M35:O37"/>
    <mergeCell ref="P35:V35"/>
    <mergeCell ref="W35:X35"/>
    <mergeCell ref="C36:F36"/>
    <mergeCell ref="G36:H36"/>
    <mergeCell ref="I36:J36"/>
    <mergeCell ref="P36:V36"/>
    <mergeCell ref="W33:X33"/>
    <mergeCell ref="C34:F34"/>
    <mergeCell ref="G34:H34"/>
    <mergeCell ref="I34:J34"/>
    <mergeCell ref="P34:V34"/>
    <mergeCell ref="W34:X34"/>
    <mergeCell ref="C32:F32"/>
    <mergeCell ref="G32:H32"/>
    <mergeCell ref="I32:J32"/>
    <mergeCell ref="M32:O34"/>
    <mergeCell ref="P32:V32"/>
    <mergeCell ref="W32:X32"/>
    <mergeCell ref="C33:F33"/>
    <mergeCell ref="G33:H33"/>
    <mergeCell ref="I33:J33"/>
    <mergeCell ref="P33:V33"/>
    <mergeCell ref="W30:X30"/>
    <mergeCell ref="C31:F31"/>
    <mergeCell ref="G31:H31"/>
    <mergeCell ref="I31:J31"/>
    <mergeCell ref="P31:V31"/>
    <mergeCell ref="W31:X31"/>
    <mergeCell ref="C29:F29"/>
    <mergeCell ref="G29:H29"/>
    <mergeCell ref="I29:J29"/>
    <mergeCell ref="M29:O31"/>
    <mergeCell ref="P29:V29"/>
    <mergeCell ref="W29:X29"/>
    <mergeCell ref="C30:F30"/>
    <mergeCell ref="G30:H30"/>
    <mergeCell ref="I30:J30"/>
    <mergeCell ref="P30:V30"/>
    <mergeCell ref="K27:K43"/>
    <mergeCell ref="L27:L37"/>
    <mergeCell ref="M27:X27"/>
    <mergeCell ref="C28:F28"/>
    <mergeCell ref="I28:J28"/>
    <mergeCell ref="M28:O28"/>
    <mergeCell ref="P28:V28"/>
    <mergeCell ref="W28:X28"/>
    <mergeCell ref="N23:R23"/>
    <mergeCell ref="C24:F24"/>
    <mergeCell ref="G24:M24"/>
    <mergeCell ref="N24:R24"/>
    <mergeCell ref="C25:F25"/>
    <mergeCell ref="G25:M25"/>
    <mergeCell ref="N25:R25"/>
    <mergeCell ref="B20:B25"/>
    <mergeCell ref="C20:X20"/>
    <mergeCell ref="C21:F22"/>
    <mergeCell ref="G21:M22"/>
    <mergeCell ref="N21:R22"/>
    <mergeCell ref="S21:S22"/>
    <mergeCell ref="T21:W21"/>
    <mergeCell ref="X21:X22"/>
    <mergeCell ref="C23:F23"/>
    <mergeCell ref="G23:M23"/>
    <mergeCell ref="B12:B18"/>
    <mergeCell ref="C12:O12"/>
    <mergeCell ref="P12:X12"/>
    <mergeCell ref="C13:X15"/>
    <mergeCell ref="C16:H16"/>
    <mergeCell ref="C8:D8"/>
    <mergeCell ref="E8:X8"/>
    <mergeCell ref="D9:H9"/>
    <mergeCell ref="J9:P9"/>
    <mergeCell ref="Q9:T9"/>
    <mergeCell ref="U9:X9"/>
    <mergeCell ref="I16:L16"/>
    <mergeCell ref="M16:X16"/>
    <mergeCell ref="C17:H18"/>
    <mergeCell ref="I17:L18"/>
    <mergeCell ref="M17:X17"/>
    <mergeCell ref="N18:W18"/>
    <mergeCell ref="C10:D10"/>
    <mergeCell ref="E10:L10"/>
    <mergeCell ref="N10:Q10"/>
    <mergeCell ref="R10:S10"/>
    <mergeCell ref="T10:X10"/>
    <mergeCell ref="B2:X2"/>
    <mergeCell ref="B3:X3"/>
    <mergeCell ref="B5:B10"/>
    <mergeCell ref="C5:X5"/>
    <mergeCell ref="C6:E6"/>
    <mergeCell ref="F6:X6"/>
    <mergeCell ref="H7:M7"/>
    <mergeCell ref="N7:P7"/>
    <mergeCell ref="Q7:T7"/>
    <mergeCell ref="V7:X7"/>
  </mergeCells>
  <conditionalFormatting sqref="X23:X25">
    <cfRule type="cellIs" dxfId="14" priority="21" stopIfTrue="1" operator="lessThan">
      <formula>0</formula>
    </cfRule>
  </conditionalFormatting>
  <conditionalFormatting sqref="P29:V31">
    <cfRule type="expression" dxfId="13" priority="17">
      <formula>$C$23&gt;""</formula>
    </cfRule>
  </conditionalFormatting>
  <conditionalFormatting sqref="P32:V34">
    <cfRule type="expression" dxfId="12" priority="16">
      <formula>$C$24&gt;""</formula>
    </cfRule>
  </conditionalFormatting>
  <conditionalFormatting sqref="P35:V37">
    <cfRule type="expression" dxfId="11" priority="15">
      <formula>$C$25&gt;""</formula>
    </cfRule>
  </conditionalFormatting>
  <conditionalFormatting sqref="C28:F28">
    <cfRule type="expression" dxfId="10" priority="14">
      <formula>$C$23&gt;""</formula>
    </cfRule>
  </conditionalFormatting>
  <conditionalFormatting sqref="G28:H28">
    <cfRule type="expression" dxfId="9" priority="10">
      <formula>$C$24&gt;""</formula>
    </cfRule>
  </conditionalFormatting>
  <conditionalFormatting sqref="I28:J28">
    <cfRule type="expression" dxfId="8" priority="9">
      <formula>$C$25&gt;""</formula>
    </cfRule>
  </conditionalFormatting>
  <conditionalFormatting sqref="C29">
    <cfRule type="expression" dxfId="7" priority="8">
      <formula>$C$23&gt;""</formula>
    </cfRule>
  </conditionalFormatting>
  <conditionalFormatting sqref="C30:C37">
    <cfRule type="expression" dxfId="6" priority="7">
      <formula>$C$23&gt;""</formula>
    </cfRule>
  </conditionalFormatting>
  <conditionalFormatting sqref="G29:H37">
    <cfRule type="expression" dxfId="5" priority="6">
      <formula>$C$24&gt;""</formula>
    </cfRule>
  </conditionalFormatting>
  <conditionalFormatting sqref="I30:J37">
    <cfRule type="expression" dxfId="4" priority="5">
      <formula>$C$25&gt;""</formula>
    </cfRule>
  </conditionalFormatting>
  <conditionalFormatting sqref="I29:J29">
    <cfRule type="expression" dxfId="3" priority="4">
      <formula>$C$25&gt;""</formula>
    </cfRule>
  </conditionalFormatting>
  <conditionalFormatting sqref="W29:X31">
    <cfRule type="expression" dxfId="2" priority="3">
      <formula>$C$23&gt;""</formula>
    </cfRule>
  </conditionalFormatting>
  <conditionalFormatting sqref="W32:X34">
    <cfRule type="expression" dxfId="1" priority="2">
      <formula>$C$24&gt;""</formula>
    </cfRule>
  </conditionalFormatting>
  <conditionalFormatting sqref="W35:X37">
    <cfRule type="expression" dxfId="0" priority="1">
      <formula>$C$25&gt;""</formula>
    </cfRule>
  </conditionalFormatting>
  <dataValidations count="12">
    <dataValidation type="list" allowBlank="1" showInputMessage="1" showErrorMessage="1" error="Não precisa digitar!_x000a_Só escolha da Lista Suspensa na célula!" prompt="Escolha da Lista de Embalagens." sqref="N23:R25">
      <formula1>$Z$46:$Z$55</formula1>
    </dataValidation>
    <dataValidation type="date" operator="greaterThanOrEqual" allowBlank="1" showInputMessage="1" showErrorMessage="1" errorTitle="Data inválida!" error="Informe a data de hoje ou além!" prompt="Informe a data de hoje." sqref="I17:L18">
      <formula1>TODAY()</formula1>
    </dataValidation>
    <dataValidation type="list" allowBlank="1" showInputMessage="1" showErrorMessage="1" sqref="U30:V37">
      <formula1>#REF!</formula1>
    </dataValidation>
    <dataValidation type="custom" allowBlank="1" showInputMessage="1" showErrorMessage="1" errorTitle="Digitação não habilitada!" error="Para habilitar esta digitação digite o primeiro GTIN no primeiro espaço do Quadro 3." sqref="C29:F37">
      <formula1>$Z$23&gt;0</formula1>
    </dataValidation>
    <dataValidation type="custom" allowBlank="1" showInputMessage="1" showErrorMessage="1" errorTitle="Digitação não Habilitada!" error="Para habilitar esta digitação digite o primeiro GTIN no SEGUNDO espaço do Quadro 3." sqref="G29:H37">
      <formula1>$Z$24&gt;0</formula1>
    </dataValidation>
    <dataValidation type="custom" allowBlank="1" showInputMessage="1" showErrorMessage="1" errorTitle="Digitação não Habilitada!" error="Para habilitar esta digitação digite o primeiro GTIN no TERCEIRO espaço do Quadro 3." sqref="I29:J37">
      <formula1>$Z$25&gt;0</formula1>
    </dataValidation>
    <dataValidation allowBlank="1" showInputMessage="1" showErrorMessage="1" prompt="Campo de preenchimento reservado ao GESBEBIDAS." sqref="V23:V25"/>
    <dataValidation type="custom" operator="greaterThan" showInputMessage="1" showErrorMessage="1" errorTitle="Faltou o FOB!" error="Antes de sugerir PMPF digite o preço FOB." sqref="T23:T25">
      <formula1>S23&gt;0</formula1>
    </dataValidation>
    <dataValidation type="custom" allowBlank="1" showInputMessage="1" showErrorMessage="1" errorTitle="Erro de Gtin!" error="Faltou digitar o GTIN." sqref="G23:M25">
      <formula1>Z23&gt;0</formula1>
    </dataValidation>
    <dataValidation type="custom" operator="greaterThan" allowBlank="1" showInputMessage="1" showErrorMessage="1" errorTitle="Erro de escolha de Embalagem" error="Antes de digitar o FOB escolha a Embalagem/Volume." promptTitle="Preço FOB:" prompt="O preço FOB (Free On Board) é o preço de venda do produto no &quot;chão da fábrica&quot;._x000a_É o preço de venda do fabricante." sqref="S23:S25">
      <formula1>AA23&gt;0</formula1>
    </dataValidation>
    <dataValidation type="decimal" operator="greaterThan" allowBlank="1" showInputMessage="1" showErrorMessage="1" prompt="Preencha com o PMPF do produto concorrente a ser encontrado no Ato Diat mais recente." sqref="W29:X37">
      <formula1>0.1</formula1>
    </dataValidation>
    <dataValidation allowBlank="1" showInputMessage="1" showErrorMessage="1" prompt="Existindo mais de um Gtin, _x000a_informe-o(s) no Quadro 4." sqref="C23:F25"/>
  </dataValidations>
  <pageMargins left="0.43307086614173229" right="0.27559055118110237" top="0.44" bottom="0.38" header="0.31496062992125984" footer="0.19"/>
  <pageSetup paperSize="9" scale="84" orientation="landscape" r:id="rId1"/>
  <headerFoot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4"/>
  <sheetViews>
    <sheetView topLeftCell="A16" workbookViewId="0">
      <selection activeCell="F29" sqref="F29"/>
    </sheetView>
  </sheetViews>
  <sheetFormatPr defaultRowHeight="15" x14ac:dyDescent="0.25"/>
  <cols>
    <col min="1" max="1" width="9.140625" style="20"/>
    <col min="2" max="2" width="11" style="20" customWidth="1"/>
    <col min="3" max="3" width="19.7109375" style="20" customWidth="1"/>
    <col min="4" max="4" width="26.7109375" style="20" customWidth="1"/>
    <col min="5" max="5" width="55.28515625" style="20" customWidth="1"/>
    <col min="6" max="16384" width="9.140625" style="20"/>
  </cols>
  <sheetData>
    <row r="2" spans="2:5" x14ac:dyDescent="0.25">
      <c r="B2" s="232" t="s">
        <v>83</v>
      </c>
      <c r="C2" s="233"/>
      <c r="D2" s="233"/>
      <c r="E2" s="234"/>
    </row>
    <row r="3" spans="2:5" x14ac:dyDescent="0.25">
      <c r="B3" s="24" t="s">
        <v>45</v>
      </c>
      <c r="C3" s="24" t="s">
        <v>46</v>
      </c>
      <c r="D3" s="24" t="s">
        <v>47</v>
      </c>
      <c r="E3" s="24" t="s">
        <v>85</v>
      </c>
    </row>
    <row r="4" spans="2:5" x14ac:dyDescent="0.25">
      <c r="B4" s="25">
        <v>1</v>
      </c>
      <c r="C4" s="26" t="s">
        <v>48</v>
      </c>
      <c r="D4" s="27" t="s">
        <v>49</v>
      </c>
      <c r="E4" s="28" t="str">
        <f>D4&amp;"/"&amp;C4</f>
        <v>Retornável/Até 260ml</v>
      </c>
    </row>
    <row r="5" spans="2:5" x14ac:dyDescent="0.25">
      <c r="B5" s="25">
        <v>2</v>
      </c>
      <c r="C5" s="26" t="s">
        <v>50</v>
      </c>
      <c r="D5" s="27" t="s">
        <v>49</v>
      </c>
      <c r="E5" s="28" t="str">
        <f t="shared" ref="E5:E18" si="0">D5&amp;"/"&amp;C5</f>
        <v>Retornável/261 a 599ml</v>
      </c>
    </row>
    <row r="6" spans="2:5" x14ac:dyDescent="0.25">
      <c r="B6" s="25">
        <v>3</v>
      </c>
      <c r="C6" s="26" t="s">
        <v>51</v>
      </c>
      <c r="D6" s="27" t="s">
        <v>49</v>
      </c>
      <c r="E6" s="28" t="str">
        <f t="shared" si="0"/>
        <v>Retornável/600 a 999ml</v>
      </c>
    </row>
    <row r="7" spans="2:5" x14ac:dyDescent="0.25">
      <c r="B7" s="25">
        <v>4</v>
      </c>
      <c r="C7" s="26" t="s">
        <v>52</v>
      </c>
      <c r="D7" s="27" t="s">
        <v>49</v>
      </c>
      <c r="E7" s="28" t="str">
        <f t="shared" si="0"/>
        <v>Retornável/Acima de 999ml</v>
      </c>
    </row>
    <row r="8" spans="2:5" x14ac:dyDescent="0.25">
      <c r="B8" s="25">
        <v>5</v>
      </c>
      <c r="C8" s="26" t="s">
        <v>53</v>
      </c>
      <c r="D8" s="27" t="s">
        <v>49</v>
      </c>
      <c r="E8" s="28" t="str">
        <f t="shared" si="0"/>
        <v>Retornável/Xarope Post-Mix</v>
      </c>
    </row>
    <row r="9" spans="2:5" x14ac:dyDescent="0.25">
      <c r="B9" s="25">
        <v>6</v>
      </c>
      <c r="C9" s="26" t="s">
        <v>48</v>
      </c>
      <c r="D9" s="27" t="s">
        <v>54</v>
      </c>
      <c r="E9" s="28" t="str">
        <f t="shared" si="0"/>
        <v>Descartável (Vidro, Pet e Alumínio)/Até 260ml</v>
      </c>
    </row>
    <row r="10" spans="2:5" x14ac:dyDescent="0.25">
      <c r="B10" s="25">
        <v>7</v>
      </c>
      <c r="C10" s="26" t="s">
        <v>55</v>
      </c>
      <c r="D10" s="27" t="s">
        <v>54</v>
      </c>
      <c r="E10" s="28" t="str">
        <f t="shared" si="0"/>
        <v>Descartável (Vidro, Pet e Alumínio)/261 a 400ml</v>
      </c>
    </row>
    <row r="11" spans="2:5" x14ac:dyDescent="0.25">
      <c r="B11" s="25">
        <v>8</v>
      </c>
      <c r="C11" s="26" t="s">
        <v>56</v>
      </c>
      <c r="D11" s="27" t="s">
        <v>54</v>
      </c>
      <c r="E11" s="28" t="str">
        <f t="shared" si="0"/>
        <v>Descartável (Vidro, Pet e Alumínio)/401 a 660ml</v>
      </c>
    </row>
    <row r="12" spans="2:5" x14ac:dyDescent="0.25">
      <c r="B12" s="25">
        <v>9</v>
      </c>
      <c r="C12" s="26" t="s">
        <v>57</v>
      </c>
      <c r="D12" s="27" t="s">
        <v>54</v>
      </c>
      <c r="E12" s="28" t="str">
        <f t="shared" si="0"/>
        <v>Descartável (Vidro, Pet e Alumínio)/661 a 1200ml</v>
      </c>
    </row>
    <row r="13" spans="2:5" x14ac:dyDescent="0.25">
      <c r="B13" s="25">
        <v>10</v>
      </c>
      <c r="C13" s="26" t="s">
        <v>58</v>
      </c>
      <c r="D13" s="27" t="s">
        <v>54</v>
      </c>
      <c r="E13" s="28" t="str">
        <f t="shared" si="0"/>
        <v>Descartável (Vidro, Pet e Alumínio)/1201 a 1750ml</v>
      </c>
    </row>
    <row r="14" spans="2:5" x14ac:dyDescent="0.25">
      <c r="B14" s="25">
        <v>11</v>
      </c>
      <c r="C14" s="26" t="s">
        <v>59</v>
      </c>
      <c r="D14" s="27" t="s">
        <v>54</v>
      </c>
      <c r="E14" s="28" t="str">
        <f t="shared" si="0"/>
        <v>Descartável (Vidro, Pet e Alumínio)/1751 a 2499ml</v>
      </c>
    </row>
    <row r="15" spans="2:5" x14ac:dyDescent="0.25">
      <c r="B15" s="25">
        <v>12</v>
      </c>
      <c r="C15" s="26" t="s">
        <v>60</v>
      </c>
      <c r="D15" s="27" t="s">
        <v>54</v>
      </c>
      <c r="E15" s="28" t="str">
        <f t="shared" si="0"/>
        <v>Descartável (Vidro, Pet e Alumínio)/Acima de 2499ml</v>
      </c>
    </row>
    <row r="16" spans="2:5" x14ac:dyDescent="0.25">
      <c r="B16" s="25">
        <v>13</v>
      </c>
      <c r="C16" s="26" t="s">
        <v>48</v>
      </c>
      <c r="D16" s="27" t="s">
        <v>61</v>
      </c>
      <c r="E16" s="28" t="str">
        <f t="shared" si="0"/>
        <v>Lata/Até 260ml</v>
      </c>
    </row>
    <row r="17" spans="2:5" x14ac:dyDescent="0.25">
      <c r="B17" s="25">
        <v>14</v>
      </c>
      <c r="C17" s="26" t="s">
        <v>62</v>
      </c>
      <c r="D17" s="27" t="s">
        <v>61</v>
      </c>
      <c r="E17" s="28" t="str">
        <f t="shared" si="0"/>
        <v>Lata/Acima de 260ml</v>
      </c>
    </row>
    <row r="18" spans="2:5" x14ac:dyDescent="0.25">
      <c r="B18" s="25">
        <v>15</v>
      </c>
      <c r="C18" s="26" t="s">
        <v>63</v>
      </c>
      <c r="D18" s="27" t="s">
        <v>29</v>
      </c>
      <c r="E18" s="28" t="str">
        <f t="shared" si="0"/>
        <v>Barril/Barril em Litro</v>
      </c>
    </row>
    <row r="20" spans="2:5" x14ac:dyDescent="0.25">
      <c r="B20" s="232" t="s">
        <v>84</v>
      </c>
      <c r="C20" s="233"/>
      <c r="D20" s="233"/>
      <c r="E20" s="234"/>
    </row>
    <row r="21" spans="2:5" x14ac:dyDescent="0.25">
      <c r="B21" s="29" t="s">
        <v>45</v>
      </c>
      <c r="C21" s="29" t="s">
        <v>46</v>
      </c>
      <c r="D21" s="29" t="s">
        <v>47</v>
      </c>
      <c r="E21" s="29" t="s">
        <v>86</v>
      </c>
    </row>
    <row r="22" spans="2:5" x14ac:dyDescent="0.25">
      <c r="B22" s="25">
        <v>1</v>
      </c>
      <c r="C22" s="26" t="s">
        <v>71</v>
      </c>
      <c r="D22" s="27" t="s">
        <v>72</v>
      </c>
      <c r="E22" s="28" t="str">
        <f>D22&amp;"/"&amp;C22</f>
        <v>Gf Alum, Vd e Pet Desc/Até 330ml</v>
      </c>
    </row>
    <row r="23" spans="2:5" x14ac:dyDescent="0.25">
      <c r="B23" s="25">
        <v>2</v>
      </c>
      <c r="C23" s="26" t="s">
        <v>73</v>
      </c>
      <c r="D23" s="27" t="s">
        <v>72</v>
      </c>
      <c r="E23" s="28" t="str">
        <f t="shared" ref="E23:E32" si="1">D23&amp;"/"&amp;C23</f>
        <v>Gf Alum, Vd e Pet Desc/331 a 450ml</v>
      </c>
    </row>
    <row r="24" spans="2:5" x14ac:dyDescent="0.25">
      <c r="B24" s="25">
        <v>3</v>
      </c>
      <c r="C24" s="26" t="s">
        <v>74</v>
      </c>
      <c r="D24" s="27" t="s">
        <v>72</v>
      </c>
      <c r="E24" s="28" t="str">
        <f t="shared" si="1"/>
        <v>Gf Alum, Vd e Pet Desc/451 a 650ml</v>
      </c>
    </row>
    <row r="25" spans="2:5" x14ac:dyDescent="0.25">
      <c r="B25" s="25">
        <v>4</v>
      </c>
      <c r="C25" s="26" t="s">
        <v>75</v>
      </c>
      <c r="D25" s="27" t="s">
        <v>72</v>
      </c>
      <c r="E25" s="28" t="str">
        <f t="shared" si="1"/>
        <v>Gf Alum, Vd e Pet Desc/651 a 1000ml</v>
      </c>
    </row>
    <row r="26" spans="2:5" x14ac:dyDescent="0.25">
      <c r="B26" s="25">
        <v>5</v>
      </c>
      <c r="C26" s="26" t="s">
        <v>76</v>
      </c>
      <c r="D26" s="27" t="s">
        <v>72</v>
      </c>
      <c r="E26" s="28" t="str">
        <f t="shared" si="1"/>
        <v>Gf Alum, Vd e Pet Desc/Acima de 1000ml</v>
      </c>
    </row>
    <row r="27" spans="2:5" x14ac:dyDescent="0.25">
      <c r="B27" s="25">
        <v>6</v>
      </c>
      <c r="C27" s="26" t="s">
        <v>77</v>
      </c>
      <c r="D27" s="27" t="s">
        <v>78</v>
      </c>
      <c r="E27" s="28" t="str">
        <f t="shared" si="1"/>
        <v>Gf  Vd Ret/Até 660ml</v>
      </c>
    </row>
    <row r="28" spans="2:5" x14ac:dyDescent="0.25">
      <c r="B28" s="25">
        <v>7</v>
      </c>
      <c r="C28" s="26" t="s">
        <v>79</v>
      </c>
      <c r="D28" s="27" t="s">
        <v>78</v>
      </c>
      <c r="E28" s="28" t="str">
        <f t="shared" si="1"/>
        <v>Gf  Vd Ret/Acima de 660ml</v>
      </c>
    </row>
    <row r="29" spans="2:5" x14ac:dyDescent="0.25">
      <c r="B29" s="25">
        <v>8</v>
      </c>
      <c r="C29" s="26" t="s">
        <v>71</v>
      </c>
      <c r="D29" s="27" t="s">
        <v>80</v>
      </c>
      <c r="E29" s="28" t="str">
        <f t="shared" si="1"/>
        <v>Alum Desc/Até 330ml</v>
      </c>
    </row>
    <row r="30" spans="2:5" x14ac:dyDescent="0.25">
      <c r="B30" s="25">
        <v>9</v>
      </c>
      <c r="C30" s="26" t="s">
        <v>73</v>
      </c>
      <c r="D30" s="27" t="s">
        <v>80</v>
      </c>
      <c r="E30" s="28" t="str">
        <f t="shared" si="1"/>
        <v>Alum Desc/331 a 450ml</v>
      </c>
    </row>
    <row r="31" spans="2:5" x14ac:dyDescent="0.25">
      <c r="B31" s="25">
        <v>10</v>
      </c>
      <c r="C31" s="26" t="s">
        <v>81</v>
      </c>
      <c r="D31" s="27" t="s">
        <v>80</v>
      </c>
      <c r="E31" s="28" t="str">
        <f t="shared" si="1"/>
        <v>Alum Desc/Acima de 450ml</v>
      </c>
    </row>
    <row r="32" spans="2:5" x14ac:dyDescent="0.25">
      <c r="B32" s="25">
        <v>11</v>
      </c>
      <c r="C32" s="26" t="s">
        <v>82</v>
      </c>
      <c r="D32" s="27" t="s">
        <v>29</v>
      </c>
      <c r="E32" s="28" t="str">
        <f t="shared" si="1"/>
        <v>Barril/Chope em Litro</v>
      </c>
    </row>
    <row r="34" spans="2:5" x14ac:dyDescent="0.25">
      <c r="B34" s="232" t="s">
        <v>96</v>
      </c>
      <c r="C34" s="233"/>
      <c r="D34" s="233"/>
      <c r="E34" s="234"/>
    </row>
    <row r="35" spans="2:5" x14ac:dyDescent="0.25">
      <c r="B35" s="29" t="s">
        <v>45</v>
      </c>
      <c r="C35" s="29" t="s">
        <v>46</v>
      </c>
      <c r="D35" s="29" t="s">
        <v>47</v>
      </c>
      <c r="E35" s="29" t="s">
        <v>97</v>
      </c>
    </row>
    <row r="36" spans="2:5" x14ac:dyDescent="0.25">
      <c r="B36" s="25">
        <v>1</v>
      </c>
      <c r="C36" s="26" t="s">
        <v>88</v>
      </c>
      <c r="D36" s="27" t="s">
        <v>89</v>
      </c>
      <c r="E36" s="28" t="str">
        <f t="shared" ref="E36:E45" si="2">D36&amp;"/"&amp;C36</f>
        <v>Desc Vidro/Pet/Até 300ml</v>
      </c>
    </row>
    <row r="37" spans="2:5" x14ac:dyDescent="0.25">
      <c r="B37" s="25">
        <v>2</v>
      </c>
      <c r="C37" s="26" t="s">
        <v>90</v>
      </c>
      <c r="D37" s="27" t="s">
        <v>89</v>
      </c>
      <c r="E37" s="28" t="str">
        <f t="shared" si="2"/>
        <v>Desc Vidro/Pet/De 301 a 500ml</v>
      </c>
    </row>
    <row r="38" spans="2:5" x14ac:dyDescent="0.25">
      <c r="B38" s="25">
        <v>3</v>
      </c>
      <c r="C38" s="26" t="s">
        <v>91</v>
      </c>
      <c r="D38" s="27" t="s">
        <v>89</v>
      </c>
      <c r="E38" s="28" t="str">
        <f t="shared" si="2"/>
        <v>Desc Vidro/Pet/de 501 a 1000ml</v>
      </c>
    </row>
    <row r="39" spans="2:5" x14ac:dyDescent="0.25">
      <c r="B39" s="25">
        <v>4</v>
      </c>
      <c r="C39" s="26" t="s">
        <v>76</v>
      </c>
      <c r="D39" s="27" t="s">
        <v>92</v>
      </c>
      <c r="E39" s="28" t="str">
        <f t="shared" si="2"/>
        <v>Desc Virdo/Pet/Acima de 1000ml</v>
      </c>
    </row>
    <row r="40" spans="2:5" x14ac:dyDescent="0.25">
      <c r="B40" s="25">
        <v>5</v>
      </c>
      <c r="C40" s="26" t="s">
        <v>88</v>
      </c>
      <c r="D40" s="27" t="s">
        <v>61</v>
      </c>
      <c r="E40" s="28" t="str">
        <f t="shared" si="2"/>
        <v>Lata/Até 300ml</v>
      </c>
    </row>
    <row r="41" spans="2:5" x14ac:dyDescent="0.25">
      <c r="B41" s="25">
        <v>6</v>
      </c>
      <c r="C41" s="26" t="s">
        <v>93</v>
      </c>
      <c r="D41" s="27" t="s">
        <v>61</v>
      </c>
      <c r="E41" s="28" t="str">
        <f t="shared" si="2"/>
        <v>Lata/Acima de 300ml</v>
      </c>
    </row>
    <row r="42" spans="2:5" x14ac:dyDescent="0.25">
      <c r="B42" s="25">
        <v>7</v>
      </c>
      <c r="C42" s="26" t="s">
        <v>88</v>
      </c>
      <c r="D42" s="27" t="s">
        <v>94</v>
      </c>
      <c r="E42" s="28" t="str">
        <f t="shared" si="2"/>
        <v>Isotônico Desc/Até 300ml</v>
      </c>
    </row>
    <row r="43" spans="2:5" x14ac:dyDescent="0.25">
      <c r="B43" s="25">
        <v>8</v>
      </c>
      <c r="C43" s="26" t="s">
        <v>90</v>
      </c>
      <c r="D43" s="27" t="s">
        <v>94</v>
      </c>
      <c r="E43" s="28" t="str">
        <f t="shared" si="2"/>
        <v>Isotônico Desc/De 301 a 500ml</v>
      </c>
    </row>
    <row r="44" spans="2:5" x14ac:dyDescent="0.25">
      <c r="B44" s="25">
        <v>9</v>
      </c>
      <c r="C44" s="26" t="s">
        <v>95</v>
      </c>
      <c r="D44" s="27" t="s">
        <v>94</v>
      </c>
      <c r="E44" s="28" t="str">
        <f t="shared" si="2"/>
        <v>Isotônico Desc/De 501 a 1000ml</v>
      </c>
    </row>
    <row r="45" spans="2:5" x14ac:dyDescent="0.25">
      <c r="B45" s="25">
        <v>10</v>
      </c>
      <c r="C45" s="26" t="s">
        <v>76</v>
      </c>
      <c r="D45" s="27" t="s">
        <v>94</v>
      </c>
      <c r="E45" s="28" t="str">
        <f t="shared" si="2"/>
        <v>Isotônico Desc/Acima de 1000ml</v>
      </c>
    </row>
    <row r="47" spans="2:5" x14ac:dyDescent="0.25">
      <c r="B47" s="30" t="s">
        <v>68</v>
      </c>
      <c r="C47" s="235" t="str">
        <f>Refrigerante!P12</f>
        <v xml:space="preserve">(Digite o número do Ato Diat mais recente - Exemplo: 006/2017) </v>
      </c>
      <c r="D47" s="235"/>
    </row>
    <row r="48" spans="2:5" x14ac:dyDescent="0.25">
      <c r="B48" s="31" t="b">
        <f>ISERROR(SEARCH("Digite",C47))</f>
        <v>0</v>
      </c>
      <c r="C48" s="236" t="str">
        <f>IF(B48,C47,"")</f>
        <v/>
      </c>
      <c r="D48" s="236"/>
    </row>
    <row r="50" spans="2:4" x14ac:dyDescent="0.25">
      <c r="B50" s="30" t="s">
        <v>70</v>
      </c>
      <c r="C50" s="235" t="str">
        <f>Cerveja!P12</f>
        <v xml:space="preserve">(Digite o número do Ato Diat mais recente - Exemplo: 006/2017) </v>
      </c>
      <c r="D50" s="235"/>
    </row>
    <row r="51" spans="2:4" x14ac:dyDescent="0.25">
      <c r="B51" s="31" t="b">
        <f>ISERROR(SEARCH("Digite",C50))</f>
        <v>0</v>
      </c>
      <c r="C51" s="236" t="str">
        <f>IF(B51,C50,"")</f>
        <v/>
      </c>
      <c r="D51" s="236"/>
    </row>
    <row r="53" spans="2:4" x14ac:dyDescent="0.25">
      <c r="B53" s="30" t="s">
        <v>98</v>
      </c>
      <c r="C53" s="235" t="str">
        <f>Energético!P12</f>
        <v xml:space="preserve">(Digite o número do Ato Diat mais recente - Exemplo: 006/2017) </v>
      </c>
      <c r="D53" s="235"/>
    </row>
    <row r="54" spans="2:4" x14ac:dyDescent="0.25">
      <c r="B54" s="31" t="b">
        <f>ISERROR(SEARCH("Digite",C53))</f>
        <v>0</v>
      </c>
      <c r="C54" s="236" t="str">
        <f>IF(B54,C53,"")</f>
        <v/>
      </c>
      <c r="D54" s="236"/>
    </row>
  </sheetData>
  <mergeCells count="9">
    <mergeCell ref="B2:E2"/>
    <mergeCell ref="B20:E20"/>
    <mergeCell ref="B34:E34"/>
    <mergeCell ref="C53:D53"/>
    <mergeCell ref="C54:D54"/>
    <mergeCell ref="C47:D47"/>
    <mergeCell ref="C48:D48"/>
    <mergeCell ref="C50:D50"/>
    <mergeCell ref="C51:D5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Cerveja</vt:lpstr>
      <vt:lpstr>Refrigerante</vt:lpstr>
      <vt:lpstr>Energético</vt:lpstr>
      <vt:lpstr>Listas</vt:lpstr>
      <vt:lpstr>Cerveja!Area_de_impressao</vt:lpstr>
      <vt:lpstr>Energético!Area_de_impressao</vt:lpstr>
      <vt:lpstr>Refrigerante!Area_de_impressao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Oilson Carlos Amaral</dc:creator>
  <cp:lastModifiedBy>Francisco Afonso Pereira Barbosa</cp:lastModifiedBy>
  <cp:lastPrinted>2017-07-19T17:27:06Z</cp:lastPrinted>
  <dcterms:created xsi:type="dcterms:W3CDTF">2017-07-14T17:38:27Z</dcterms:created>
  <dcterms:modified xsi:type="dcterms:W3CDTF">2017-07-19T20:33:28Z</dcterms:modified>
</cp:coreProperties>
</file>