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bsinzato\Desktop\"/>
    </mc:Choice>
  </mc:AlternateContent>
  <bookViews>
    <workbookView xWindow="120" yWindow="375" windowWidth="23775" windowHeight="9810"/>
  </bookViews>
  <sheets>
    <sheet name="Formulário" sheetId="10" r:id="rId1"/>
    <sheet name="Plan1" sheetId="8" state="hidden" r:id="rId2"/>
    <sheet name="Orçamento 2015" sheetId="7" state="hidden" r:id="rId3"/>
    <sheet name="Plan2" sheetId="9" state="hidden" r:id="rId4"/>
    <sheet name="Subelementos_Nomes" sheetId="11" state="hidden" r:id="rId5"/>
    <sheet name="Orçamento 2016" sheetId="12" state="hidden" r:id="rId6"/>
  </sheets>
  <definedNames>
    <definedName name="_xlnm.Print_Area" localSheetId="2">'Orçamento 2015'!#REF!</definedName>
  </definedNames>
  <calcPr calcId="162913"/>
</workbook>
</file>

<file path=xl/calcChain.xml><?xml version="1.0" encoding="utf-8"?>
<calcChain xmlns="http://schemas.openxmlformats.org/spreadsheetml/2006/main">
  <c r="V4" i="9" l="1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113" i="9"/>
  <c r="V114" i="9"/>
  <c r="V115" i="9"/>
  <c r="V109" i="9"/>
  <c r="V110" i="9"/>
  <c r="V111" i="9"/>
  <c r="V112" i="9"/>
  <c r="V102" i="9"/>
  <c r="V103" i="9"/>
  <c r="V104" i="9"/>
  <c r="V105" i="9"/>
  <c r="V106" i="9"/>
  <c r="V107" i="9"/>
  <c r="V108" i="9"/>
  <c r="V99" i="9"/>
  <c r="V100" i="9"/>
  <c r="V101" i="9"/>
  <c r="V95" i="9"/>
  <c r="V96" i="9"/>
  <c r="V97" i="9"/>
  <c r="V98" i="9"/>
  <c r="V94" i="9"/>
  <c r="V93" i="9"/>
  <c r="AP104" i="9" l="1"/>
  <c r="AP105" i="9"/>
  <c r="AP106" i="9"/>
  <c r="AP107" i="9"/>
  <c r="AP108" i="9"/>
  <c r="AP109" i="9"/>
  <c r="AP110" i="9"/>
  <c r="AP111" i="9"/>
  <c r="AP112" i="9"/>
  <c r="AP113" i="9"/>
  <c r="AP114" i="9"/>
  <c r="AP115" i="9"/>
  <c r="AP42" i="9" l="1"/>
  <c r="AP43" i="9"/>
  <c r="K42" i="9"/>
  <c r="J42" i="9" s="1"/>
  <c r="M42" i="9"/>
  <c r="N42" i="9"/>
  <c r="Q42" i="9"/>
  <c r="P42" i="9" s="1"/>
  <c r="T42" i="9"/>
  <c r="S42" i="9" s="1"/>
  <c r="U42" i="9"/>
  <c r="L42" i="9" s="1"/>
  <c r="O42" i="9" s="1"/>
  <c r="R42" i="9" s="1"/>
  <c r="W42" i="9"/>
  <c r="Y42" i="9"/>
  <c r="X42" i="9" s="1"/>
  <c r="Z42" i="9"/>
  <c r="AA42" i="9"/>
  <c r="AC42" i="9"/>
  <c r="AB42" i="9" s="1"/>
  <c r="K43" i="9"/>
  <c r="J43" i="9" s="1"/>
  <c r="L43" i="9"/>
  <c r="O43" i="9" s="1"/>
  <c r="R43" i="9" s="1"/>
  <c r="N43" i="9"/>
  <c r="M43" i="9" s="1"/>
  <c r="Q43" i="9"/>
  <c r="P43" i="9" s="1"/>
  <c r="T43" i="9"/>
  <c r="S43" i="9" s="1"/>
  <c r="U43" i="9"/>
  <c r="W43" i="9"/>
  <c r="X43" i="9"/>
  <c r="Y43" i="9"/>
  <c r="Z43" i="9"/>
  <c r="AA43" i="9"/>
  <c r="AC43" i="9"/>
  <c r="AB43" i="9" s="1"/>
  <c r="AD43" i="9"/>
  <c r="C42" i="9"/>
  <c r="C43" i="9"/>
  <c r="K104" i="9"/>
  <c r="J104" i="9" s="1"/>
  <c r="N104" i="9"/>
  <c r="M104" i="9" s="1"/>
  <c r="Q104" i="9"/>
  <c r="P104" i="9" s="1"/>
  <c r="T104" i="9"/>
  <c r="S104" i="9" s="1"/>
  <c r="U104" i="9"/>
  <c r="L104" i="9" s="1"/>
  <c r="O104" i="9" s="1"/>
  <c r="R104" i="9" s="1"/>
  <c r="W104" i="9"/>
  <c r="Y104" i="9"/>
  <c r="X104" i="9" s="1"/>
  <c r="AA104" i="9"/>
  <c r="Z104" i="9" s="1"/>
  <c r="AC104" i="9"/>
  <c r="AB104" i="9" s="1"/>
  <c r="K105" i="9"/>
  <c r="J105" i="9" s="1"/>
  <c r="N105" i="9"/>
  <c r="M105" i="9" s="1"/>
  <c r="Q105" i="9"/>
  <c r="P105" i="9" s="1"/>
  <c r="T105" i="9"/>
  <c r="S105" i="9" s="1"/>
  <c r="U105" i="9"/>
  <c r="AD105" i="9" s="1"/>
  <c r="W105" i="9"/>
  <c r="Y105" i="9"/>
  <c r="X105" i="9" s="1"/>
  <c r="AA105" i="9"/>
  <c r="Z105" i="9" s="1"/>
  <c r="AC105" i="9"/>
  <c r="AB105" i="9" s="1"/>
  <c r="K106" i="9"/>
  <c r="J106" i="9" s="1"/>
  <c r="N106" i="9"/>
  <c r="M106" i="9" s="1"/>
  <c r="Q106" i="9"/>
  <c r="P106" i="9" s="1"/>
  <c r="T106" i="9"/>
  <c r="S106" i="9" s="1"/>
  <c r="U106" i="9"/>
  <c r="AD106" i="9" s="1"/>
  <c r="W106" i="9"/>
  <c r="Y106" i="9"/>
  <c r="X106" i="9" s="1"/>
  <c r="AA106" i="9"/>
  <c r="Z106" i="9" s="1"/>
  <c r="AC106" i="9"/>
  <c r="AB106" i="9" s="1"/>
  <c r="K107" i="9"/>
  <c r="J107" i="9" s="1"/>
  <c r="N107" i="9"/>
  <c r="M107" i="9" s="1"/>
  <c r="Q107" i="9"/>
  <c r="P107" i="9" s="1"/>
  <c r="T107" i="9"/>
  <c r="S107" i="9" s="1"/>
  <c r="U107" i="9"/>
  <c r="AD107" i="9" s="1"/>
  <c r="W107" i="9"/>
  <c r="Y107" i="9"/>
  <c r="X107" i="9" s="1"/>
  <c r="AA107" i="9"/>
  <c r="Z107" i="9" s="1"/>
  <c r="AC107" i="9"/>
  <c r="AB107" i="9" s="1"/>
  <c r="K108" i="9"/>
  <c r="J108" i="9" s="1"/>
  <c r="N108" i="9"/>
  <c r="M108" i="9" s="1"/>
  <c r="Q108" i="9"/>
  <c r="P108" i="9" s="1"/>
  <c r="T108" i="9"/>
  <c r="S108" i="9" s="1"/>
  <c r="U108" i="9"/>
  <c r="AD108" i="9" s="1"/>
  <c r="W108" i="9"/>
  <c r="Y108" i="9"/>
  <c r="X108" i="9" s="1"/>
  <c r="AA108" i="9"/>
  <c r="Z108" i="9" s="1"/>
  <c r="AC108" i="9"/>
  <c r="AB108" i="9" s="1"/>
  <c r="K109" i="9"/>
  <c r="J109" i="9" s="1"/>
  <c r="N109" i="9"/>
  <c r="M109" i="9" s="1"/>
  <c r="Q109" i="9"/>
  <c r="P109" i="9" s="1"/>
  <c r="T109" i="9"/>
  <c r="S109" i="9" s="1"/>
  <c r="U109" i="9"/>
  <c r="AD109" i="9" s="1"/>
  <c r="W109" i="9"/>
  <c r="Y109" i="9"/>
  <c r="X109" i="9" s="1"/>
  <c r="AA109" i="9"/>
  <c r="Z109" i="9" s="1"/>
  <c r="AC109" i="9"/>
  <c r="AB109" i="9" s="1"/>
  <c r="J110" i="9"/>
  <c r="K110" i="9"/>
  <c r="N110" i="9"/>
  <c r="M110" i="9" s="1"/>
  <c r="Q110" i="9"/>
  <c r="P110" i="9" s="1"/>
  <c r="T110" i="9"/>
  <c r="S110" i="9" s="1"/>
  <c r="U110" i="9"/>
  <c r="AD110" i="9" s="1"/>
  <c r="W110" i="9"/>
  <c r="Y110" i="9"/>
  <c r="X110" i="9" s="1"/>
  <c r="AA110" i="9"/>
  <c r="Z110" i="9" s="1"/>
  <c r="AC110" i="9"/>
  <c r="AB110" i="9" s="1"/>
  <c r="K111" i="9"/>
  <c r="J111" i="9" s="1"/>
  <c r="N111" i="9"/>
  <c r="M111" i="9" s="1"/>
  <c r="Q111" i="9"/>
  <c r="P111" i="9" s="1"/>
  <c r="T111" i="9"/>
  <c r="S111" i="9" s="1"/>
  <c r="U111" i="9"/>
  <c r="L111" i="9" s="1"/>
  <c r="O111" i="9" s="1"/>
  <c r="R111" i="9" s="1"/>
  <c r="W111" i="9"/>
  <c r="Y111" i="9"/>
  <c r="X111" i="9" s="1"/>
  <c r="AA111" i="9"/>
  <c r="Z111" i="9" s="1"/>
  <c r="AC111" i="9"/>
  <c r="AB111" i="9" s="1"/>
  <c r="AD111" i="9"/>
  <c r="K112" i="9"/>
  <c r="J112" i="9" s="1"/>
  <c r="N112" i="9"/>
  <c r="M112" i="9" s="1"/>
  <c r="P112" i="9"/>
  <c r="Q112" i="9"/>
  <c r="T112" i="9"/>
  <c r="S112" i="9" s="1"/>
  <c r="U112" i="9"/>
  <c r="AD112" i="9" s="1"/>
  <c r="W112" i="9"/>
  <c r="Y112" i="9"/>
  <c r="X112" i="9" s="1"/>
  <c r="Z112" i="9"/>
  <c r="AA112" i="9"/>
  <c r="AC112" i="9"/>
  <c r="AB112" i="9" s="1"/>
  <c r="K113" i="9"/>
  <c r="J113" i="9" s="1"/>
  <c r="N113" i="9"/>
  <c r="M113" i="9" s="1"/>
  <c r="Q113" i="9"/>
  <c r="P113" i="9" s="1"/>
  <c r="S113" i="9"/>
  <c r="T113" i="9"/>
  <c r="U113" i="9"/>
  <c r="AD113" i="9" s="1"/>
  <c r="W113" i="9"/>
  <c r="X113" i="9"/>
  <c r="Y113" i="9"/>
  <c r="AA113" i="9"/>
  <c r="Z113" i="9" s="1"/>
  <c r="AC113" i="9"/>
  <c r="AB113" i="9" s="1"/>
  <c r="K114" i="9"/>
  <c r="J114" i="9" s="1"/>
  <c r="N114" i="9"/>
  <c r="M114" i="9" s="1"/>
  <c r="Q114" i="9"/>
  <c r="P114" i="9" s="1"/>
  <c r="T114" i="9"/>
  <c r="S114" i="9" s="1"/>
  <c r="U114" i="9"/>
  <c r="AD114" i="9" s="1"/>
  <c r="W114" i="9"/>
  <c r="Y114" i="9"/>
  <c r="X114" i="9" s="1"/>
  <c r="AA114" i="9"/>
  <c r="Z114" i="9" s="1"/>
  <c r="AC114" i="9"/>
  <c r="AB114" i="9" s="1"/>
  <c r="K115" i="9"/>
  <c r="J115" i="9" s="1"/>
  <c r="N115" i="9"/>
  <c r="M115" i="9" s="1"/>
  <c r="Q115" i="9"/>
  <c r="P115" i="9" s="1"/>
  <c r="T115" i="9"/>
  <c r="S115" i="9" s="1"/>
  <c r="U115" i="9"/>
  <c r="AD115" i="9" s="1"/>
  <c r="W115" i="9"/>
  <c r="Y115" i="9"/>
  <c r="X115" i="9" s="1"/>
  <c r="AA115" i="9"/>
  <c r="Z115" i="9" s="1"/>
  <c r="AC115" i="9"/>
  <c r="AB115" i="9" s="1"/>
  <c r="K116" i="9"/>
  <c r="J116" i="9" s="1"/>
  <c r="K117" i="9"/>
  <c r="J117" i="9" s="1"/>
  <c r="C104" i="9"/>
  <c r="C105" i="9"/>
  <c r="C106" i="9"/>
  <c r="C107" i="9"/>
  <c r="C108" i="9"/>
  <c r="C109" i="9"/>
  <c r="C110" i="9"/>
  <c r="C111" i="9"/>
  <c r="C112" i="9"/>
  <c r="C113" i="9"/>
  <c r="C114" i="9"/>
  <c r="C115" i="9"/>
  <c r="AD42" i="9" l="1"/>
  <c r="L115" i="9"/>
  <c r="O115" i="9" s="1"/>
  <c r="R115" i="9" s="1"/>
  <c r="L105" i="9"/>
  <c r="O105" i="9" s="1"/>
  <c r="R105" i="9" s="1"/>
  <c r="L107" i="9"/>
  <c r="O107" i="9" s="1"/>
  <c r="R107" i="9" s="1"/>
  <c r="L113" i="9"/>
  <c r="O113" i="9" s="1"/>
  <c r="R113" i="9" s="1"/>
  <c r="L109" i="9"/>
  <c r="O109" i="9" s="1"/>
  <c r="R109" i="9" s="1"/>
  <c r="L110" i="9"/>
  <c r="O110" i="9" s="1"/>
  <c r="R110" i="9" s="1"/>
  <c r="L106" i="9"/>
  <c r="O106" i="9" s="1"/>
  <c r="R106" i="9" s="1"/>
  <c r="L114" i="9"/>
  <c r="O114" i="9" s="1"/>
  <c r="R114" i="9" s="1"/>
  <c r="AD104" i="9"/>
  <c r="L112" i="9"/>
  <c r="O112" i="9" s="1"/>
  <c r="R112" i="9" s="1"/>
  <c r="L108" i="9"/>
  <c r="O108" i="9" s="1"/>
  <c r="R108" i="9" s="1"/>
  <c r="B3" i="8"/>
  <c r="AM106" i="9" l="1"/>
  <c r="AM109" i="9"/>
  <c r="AM112" i="9"/>
  <c r="AM115" i="9"/>
  <c r="AM107" i="9"/>
  <c r="AM110" i="9"/>
  <c r="AM105" i="9"/>
  <c r="AM108" i="9"/>
  <c r="AM111" i="9"/>
  <c r="AM114" i="9"/>
  <c r="AM113" i="9"/>
  <c r="AM104" i="9"/>
  <c r="B4" i="8"/>
  <c r="AM42" i="9"/>
  <c r="AM43" i="9"/>
  <c r="D2" i="10"/>
  <c r="B5" i="8"/>
  <c r="AC103" i="9"/>
  <c r="AB103" i="9" s="1"/>
  <c r="AA103" i="9"/>
  <c r="Z103" i="9" s="1"/>
  <c r="Y103" i="9"/>
  <c r="X103" i="9" s="1"/>
  <c r="W103" i="9"/>
  <c r="U103" i="9"/>
  <c r="AD103" i="9" s="1"/>
  <c r="AP103" i="9" s="1"/>
  <c r="T103" i="9"/>
  <c r="S103" i="9" s="1"/>
  <c r="Q103" i="9"/>
  <c r="P103" i="9" s="1"/>
  <c r="N103" i="9"/>
  <c r="M103" i="9" s="1"/>
  <c r="K103" i="9"/>
  <c r="J103" i="9" s="1"/>
  <c r="AC102" i="9"/>
  <c r="AB102" i="9" s="1"/>
  <c r="AA102" i="9"/>
  <c r="Z102" i="9" s="1"/>
  <c r="Y102" i="9"/>
  <c r="X102" i="9" s="1"/>
  <c r="W102" i="9"/>
  <c r="U102" i="9"/>
  <c r="AD102" i="9" s="1"/>
  <c r="AP102" i="9" s="1"/>
  <c r="T102" i="9"/>
  <c r="S102" i="9" s="1"/>
  <c r="Q102" i="9"/>
  <c r="P102" i="9" s="1"/>
  <c r="N102" i="9"/>
  <c r="M102" i="9" s="1"/>
  <c r="K102" i="9"/>
  <c r="J102" i="9" s="1"/>
  <c r="AC101" i="9"/>
  <c r="AB101" i="9" s="1"/>
  <c r="AA101" i="9"/>
  <c r="Z101" i="9" s="1"/>
  <c r="Y101" i="9"/>
  <c r="X101" i="9" s="1"/>
  <c r="W101" i="9"/>
  <c r="U101" i="9"/>
  <c r="AD101" i="9" s="1"/>
  <c r="AP101" i="9" s="1"/>
  <c r="T101" i="9"/>
  <c r="S101" i="9" s="1"/>
  <c r="Q101" i="9"/>
  <c r="P101" i="9" s="1"/>
  <c r="N101" i="9"/>
  <c r="M101" i="9" s="1"/>
  <c r="K101" i="9"/>
  <c r="J101" i="9" s="1"/>
  <c r="AC100" i="9"/>
  <c r="AB100" i="9" s="1"/>
  <c r="AA100" i="9"/>
  <c r="Z100" i="9" s="1"/>
  <c r="Y100" i="9"/>
  <c r="X100" i="9" s="1"/>
  <c r="W100" i="9"/>
  <c r="U100" i="9"/>
  <c r="AD100" i="9" s="1"/>
  <c r="AP100" i="9" s="1"/>
  <c r="T100" i="9"/>
  <c r="S100" i="9" s="1"/>
  <c r="Q100" i="9"/>
  <c r="P100" i="9" s="1"/>
  <c r="N100" i="9"/>
  <c r="M100" i="9" s="1"/>
  <c r="K100" i="9"/>
  <c r="J100" i="9" s="1"/>
  <c r="AC99" i="9"/>
  <c r="AB99" i="9" s="1"/>
  <c r="AA99" i="9"/>
  <c r="Z99" i="9" s="1"/>
  <c r="Y99" i="9"/>
  <c r="X99" i="9" s="1"/>
  <c r="W99" i="9"/>
  <c r="U99" i="9"/>
  <c r="AD99" i="9" s="1"/>
  <c r="AP99" i="9" s="1"/>
  <c r="T99" i="9"/>
  <c r="S99" i="9" s="1"/>
  <c r="Q99" i="9"/>
  <c r="P99" i="9" s="1"/>
  <c r="N99" i="9"/>
  <c r="M99" i="9" s="1"/>
  <c r="K99" i="9"/>
  <c r="J99" i="9" s="1"/>
  <c r="AC98" i="9"/>
  <c r="AB98" i="9" s="1"/>
  <c r="AA98" i="9"/>
  <c r="Z98" i="9" s="1"/>
  <c r="Y98" i="9"/>
  <c r="X98" i="9" s="1"/>
  <c r="W98" i="9"/>
  <c r="U98" i="9"/>
  <c r="AD98" i="9" s="1"/>
  <c r="AP98" i="9" s="1"/>
  <c r="T98" i="9"/>
  <c r="S98" i="9" s="1"/>
  <c r="Q98" i="9"/>
  <c r="P98" i="9" s="1"/>
  <c r="N98" i="9"/>
  <c r="M98" i="9" s="1"/>
  <c r="K98" i="9"/>
  <c r="J98" i="9" s="1"/>
  <c r="AC97" i="9"/>
  <c r="AB97" i="9" s="1"/>
  <c r="AA97" i="9"/>
  <c r="Z97" i="9" s="1"/>
  <c r="Y97" i="9"/>
  <c r="X97" i="9" s="1"/>
  <c r="W97" i="9"/>
  <c r="U97" i="9"/>
  <c r="L97" i="9" s="1"/>
  <c r="O97" i="9" s="1"/>
  <c r="R97" i="9" s="1"/>
  <c r="T97" i="9"/>
  <c r="S97" i="9" s="1"/>
  <c r="Q97" i="9"/>
  <c r="P97" i="9" s="1"/>
  <c r="N97" i="9"/>
  <c r="M97" i="9" s="1"/>
  <c r="K97" i="9"/>
  <c r="J97" i="9" s="1"/>
  <c r="C97" i="9"/>
  <c r="C98" i="9"/>
  <c r="C99" i="9"/>
  <c r="C100" i="9"/>
  <c r="C101" i="9"/>
  <c r="C102" i="9"/>
  <c r="C103" i="9"/>
  <c r="AK105" i="9" l="1"/>
  <c r="AK108" i="9"/>
  <c r="AK111" i="9"/>
  <c r="AK114" i="9"/>
  <c r="AK110" i="9"/>
  <c r="AK113" i="9"/>
  <c r="AK115" i="9"/>
  <c r="AK112" i="9"/>
  <c r="AK109" i="9"/>
  <c r="AK104" i="9"/>
  <c r="AK107" i="9"/>
  <c r="AK106" i="9"/>
  <c r="AL112" i="9"/>
  <c r="AL105" i="9"/>
  <c r="AL108" i="9"/>
  <c r="AL111" i="9"/>
  <c r="AL114" i="9"/>
  <c r="AL113" i="9"/>
  <c r="AL106" i="9"/>
  <c r="AL109" i="9"/>
  <c r="AL115" i="9"/>
  <c r="AL104" i="9"/>
  <c r="AL107" i="9"/>
  <c r="AL110" i="9"/>
  <c r="AK42" i="9"/>
  <c r="AK43" i="9"/>
  <c r="AL42" i="9"/>
  <c r="AL43" i="9"/>
  <c r="AD97" i="9"/>
  <c r="AP97" i="9" s="1"/>
  <c r="L102" i="9"/>
  <c r="O102" i="9" s="1"/>
  <c r="R102" i="9" s="1"/>
  <c r="L98" i="9"/>
  <c r="O98" i="9" s="1"/>
  <c r="R98" i="9" s="1"/>
  <c r="L100" i="9"/>
  <c r="O100" i="9" s="1"/>
  <c r="R100" i="9" s="1"/>
  <c r="L103" i="9"/>
  <c r="O103" i="9" s="1"/>
  <c r="R103" i="9" s="1"/>
  <c r="L101" i="9"/>
  <c r="O101" i="9" s="1"/>
  <c r="R101" i="9" s="1"/>
  <c r="L99" i="9"/>
  <c r="O99" i="9" s="1"/>
  <c r="R99" i="9" s="1"/>
  <c r="E1" i="8"/>
  <c r="AM102" i="9" l="1"/>
  <c r="AM101" i="9"/>
  <c r="AM100" i="9"/>
  <c r="AM99" i="9"/>
  <c r="AM103" i="9"/>
  <c r="AM97" i="9"/>
  <c r="AM98" i="9"/>
  <c r="D3" i="10"/>
  <c r="C5" i="9" l="1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4" i="9"/>
  <c r="B7" i="8" l="1"/>
  <c r="AG111" i="9" l="1"/>
  <c r="AF107" i="9"/>
  <c r="AG107" i="9"/>
  <c r="AI109" i="9"/>
  <c r="AF112" i="9"/>
  <c r="AH114" i="9"/>
  <c r="AF105" i="9"/>
  <c r="AH107" i="9"/>
  <c r="AG112" i="9"/>
  <c r="AI114" i="9"/>
  <c r="AG105" i="9"/>
  <c r="AI107" i="9"/>
  <c r="AF110" i="9"/>
  <c r="AH112" i="9"/>
  <c r="AH105" i="9"/>
  <c r="AG110" i="9"/>
  <c r="AI112" i="9"/>
  <c r="AF115" i="9"/>
  <c r="AG115" i="9"/>
  <c r="AI110" i="9"/>
  <c r="AH104" i="9"/>
  <c r="AI111" i="9"/>
  <c r="AG114" i="9"/>
  <c r="AF113" i="9"/>
  <c r="AH109" i="9"/>
  <c r="AI105" i="9"/>
  <c r="AF108" i="9"/>
  <c r="AH110" i="9"/>
  <c r="AG108" i="9"/>
  <c r="AH115" i="9"/>
  <c r="AI104" i="9"/>
  <c r="AF106" i="9"/>
  <c r="AH108" i="9"/>
  <c r="AG113" i="9"/>
  <c r="AI115" i="9"/>
  <c r="AG106" i="9"/>
  <c r="AI108" i="9"/>
  <c r="AF111" i="9"/>
  <c r="AH113" i="9"/>
  <c r="AF104" i="9"/>
  <c r="AH106" i="9"/>
  <c r="AI113" i="9"/>
  <c r="AG104" i="9"/>
  <c r="AI106" i="9"/>
  <c r="AF109" i="9"/>
  <c r="AH111" i="9"/>
  <c r="AG109" i="9"/>
  <c r="AF114" i="9"/>
  <c r="AO114" i="9" s="1"/>
  <c r="AF42" i="9"/>
  <c r="AG42" i="9"/>
  <c r="AH42" i="9"/>
  <c r="AI42" i="9"/>
  <c r="AI43" i="9"/>
  <c r="AF43" i="9"/>
  <c r="AG43" i="9"/>
  <c r="AH43" i="9"/>
  <c r="AH98" i="9"/>
  <c r="AF100" i="9"/>
  <c r="AF101" i="9"/>
  <c r="AF102" i="9"/>
  <c r="AH102" i="9"/>
  <c r="AG103" i="9"/>
  <c r="AF98" i="9"/>
  <c r="AI98" i="9"/>
  <c r="AG100" i="9"/>
  <c r="AF97" i="9"/>
  <c r="AH97" i="9"/>
  <c r="AG99" i="9"/>
  <c r="AG101" i="9"/>
  <c r="AF103" i="9"/>
  <c r="AF99" i="9"/>
  <c r="AI100" i="9"/>
  <c r="AH101" i="9"/>
  <c r="AG102" i="9"/>
  <c r="AI102" i="9"/>
  <c r="AI103" i="9"/>
  <c r="AG98" i="9"/>
  <c r="AH99" i="9"/>
  <c r="AH100" i="9"/>
  <c r="AG97" i="9"/>
  <c r="AI97" i="9"/>
  <c r="AI99" i="9"/>
  <c r="AI101" i="9"/>
  <c r="AH103" i="9"/>
  <c r="B11" i="8"/>
  <c r="B10" i="8"/>
  <c r="B9" i="8"/>
  <c r="B8" i="8"/>
  <c r="AO113" i="9" l="1"/>
  <c r="AO109" i="9"/>
  <c r="AO106" i="9"/>
  <c r="AO105" i="9"/>
  <c r="AO115" i="9"/>
  <c r="AO112" i="9"/>
  <c r="AO104" i="9"/>
  <c r="AO108" i="9"/>
  <c r="AO111" i="9"/>
  <c r="AO107" i="9"/>
  <c r="AO110" i="9"/>
  <c r="AO43" i="9"/>
  <c r="AO42" i="9"/>
  <c r="AL97" i="9"/>
  <c r="AL99" i="9"/>
  <c r="AL101" i="9"/>
  <c r="AL100" i="9"/>
  <c r="AL102" i="9"/>
  <c r="AL103" i="9"/>
  <c r="AL98" i="9"/>
  <c r="AK98" i="9"/>
  <c r="AK97" i="9"/>
  <c r="AK100" i="9"/>
  <c r="AO100" i="9" s="1"/>
  <c r="AK102" i="9"/>
  <c r="AK99" i="9"/>
  <c r="AK101" i="9"/>
  <c r="AK103" i="9"/>
  <c r="U5" i="9"/>
  <c r="L5" i="9" s="1"/>
  <c r="O5" i="9" s="1"/>
  <c r="R5" i="9" s="1"/>
  <c r="U6" i="9"/>
  <c r="L6" i="9" s="1"/>
  <c r="O6" i="9" s="1"/>
  <c r="R6" i="9" s="1"/>
  <c r="U7" i="9"/>
  <c r="L7" i="9" s="1"/>
  <c r="O7" i="9" s="1"/>
  <c r="R7" i="9" s="1"/>
  <c r="U8" i="9"/>
  <c r="L8" i="9" s="1"/>
  <c r="O8" i="9" s="1"/>
  <c r="R8" i="9" s="1"/>
  <c r="U9" i="9"/>
  <c r="L9" i="9" s="1"/>
  <c r="O9" i="9" s="1"/>
  <c r="R9" i="9" s="1"/>
  <c r="U10" i="9"/>
  <c r="L10" i="9" s="1"/>
  <c r="O10" i="9" s="1"/>
  <c r="R10" i="9" s="1"/>
  <c r="U11" i="9"/>
  <c r="L11" i="9" s="1"/>
  <c r="O11" i="9" s="1"/>
  <c r="R11" i="9" s="1"/>
  <c r="U12" i="9"/>
  <c r="L12" i="9" s="1"/>
  <c r="O12" i="9" s="1"/>
  <c r="R12" i="9" s="1"/>
  <c r="U13" i="9"/>
  <c r="L13" i="9" s="1"/>
  <c r="O13" i="9" s="1"/>
  <c r="R13" i="9" s="1"/>
  <c r="U14" i="9"/>
  <c r="L14" i="9" s="1"/>
  <c r="O14" i="9" s="1"/>
  <c r="R14" i="9" s="1"/>
  <c r="U15" i="9"/>
  <c r="L15" i="9" s="1"/>
  <c r="O15" i="9" s="1"/>
  <c r="R15" i="9" s="1"/>
  <c r="U16" i="9"/>
  <c r="L16" i="9" s="1"/>
  <c r="O16" i="9" s="1"/>
  <c r="R16" i="9" s="1"/>
  <c r="U17" i="9"/>
  <c r="L17" i="9" s="1"/>
  <c r="O17" i="9" s="1"/>
  <c r="R17" i="9" s="1"/>
  <c r="U18" i="9"/>
  <c r="L18" i="9" s="1"/>
  <c r="O18" i="9" s="1"/>
  <c r="R18" i="9" s="1"/>
  <c r="U19" i="9"/>
  <c r="L19" i="9" s="1"/>
  <c r="O19" i="9" s="1"/>
  <c r="R19" i="9" s="1"/>
  <c r="U20" i="9"/>
  <c r="L20" i="9" s="1"/>
  <c r="O20" i="9" s="1"/>
  <c r="R20" i="9" s="1"/>
  <c r="U21" i="9"/>
  <c r="L21" i="9" s="1"/>
  <c r="O21" i="9" s="1"/>
  <c r="R21" i="9" s="1"/>
  <c r="U22" i="9"/>
  <c r="L22" i="9" s="1"/>
  <c r="O22" i="9" s="1"/>
  <c r="R22" i="9" s="1"/>
  <c r="U23" i="9"/>
  <c r="L23" i="9" s="1"/>
  <c r="O23" i="9" s="1"/>
  <c r="R23" i="9" s="1"/>
  <c r="U24" i="9"/>
  <c r="L24" i="9" s="1"/>
  <c r="O24" i="9" s="1"/>
  <c r="R24" i="9" s="1"/>
  <c r="U25" i="9"/>
  <c r="L25" i="9" s="1"/>
  <c r="O25" i="9" s="1"/>
  <c r="R25" i="9" s="1"/>
  <c r="U26" i="9"/>
  <c r="L26" i="9" s="1"/>
  <c r="O26" i="9" s="1"/>
  <c r="R26" i="9" s="1"/>
  <c r="U27" i="9"/>
  <c r="L27" i="9" s="1"/>
  <c r="O27" i="9" s="1"/>
  <c r="R27" i="9" s="1"/>
  <c r="U28" i="9"/>
  <c r="L28" i="9" s="1"/>
  <c r="O28" i="9" s="1"/>
  <c r="R28" i="9" s="1"/>
  <c r="U29" i="9"/>
  <c r="L29" i="9" s="1"/>
  <c r="O29" i="9" s="1"/>
  <c r="R29" i="9" s="1"/>
  <c r="U30" i="9"/>
  <c r="L30" i="9" s="1"/>
  <c r="O30" i="9" s="1"/>
  <c r="R30" i="9" s="1"/>
  <c r="U31" i="9"/>
  <c r="L31" i="9" s="1"/>
  <c r="O31" i="9" s="1"/>
  <c r="R31" i="9" s="1"/>
  <c r="U32" i="9"/>
  <c r="L32" i="9" s="1"/>
  <c r="O32" i="9" s="1"/>
  <c r="R32" i="9" s="1"/>
  <c r="U33" i="9"/>
  <c r="L33" i="9" s="1"/>
  <c r="O33" i="9" s="1"/>
  <c r="R33" i="9" s="1"/>
  <c r="U34" i="9"/>
  <c r="L34" i="9" s="1"/>
  <c r="O34" i="9" s="1"/>
  <c r="R34" i="9" s="1"/>
  <c r="U35" i="9"/>
  <c r="L35" i="9" s="1"/>
  <c r="O35" i="9" s="1"/>
  <c r="R35" i="9" s="1"/>
  <c r="U36" i="9"/>
  <c r="L36" i="9" s="1"/>
  <c r="O36" i="9" s="1"/>
  <c r="R36" i="9" s="1"/>
  <c r="U37" i="9"/>
  <c r="L37" i="9" s="1"/>
  <c r="O37" i="9" s="1"/>
  <c r="R37" i="9" s="1"/>
  <c r="U38" i="9"/>
  <c r="L38" i="9" s="1"/>
  <c r="O38" i="9" s="1"/>
  <c r="R38" i="9" s="1"/>
  <c r="U39" i="9"/>
  <c r="L39" i="9" s="1"/>
  <c r="O39" i="9" s="1"/>
  <c r="R39" i="9" s="1"/>
  <c r="U40" i="9"/>
  <c r="L40" i="9" s="1"/>
  <c r="O40" i="9" s="1"/>
  <c r="R40" i="9" s="1"/>
  <c r="U41" i="9"/>
  <c r="L41" i="9" s="1"/>
  <c r="O41" i="9" s="1"/>
  <c r="R41" i="9" s="1"/>
  <c r="U44" i="9"/>
  <c r="L44" i="9" s="1"/>
  <c r="O44" i="9" s="1"/>
  <c r="R44" i="9" s="1"/>
  <c r="U45" i="9"/>
  <c r="L45" i="9" s="1"/>
  <c r="O45" i="9" s="1"/>
  <c r="R45" i="9" s="1"/>
  <c r="U46" i="9"/>
  <c r="L46" i="9" s="1"/>
  <c r="O46" i="9" s="1"/>
  <c r="R46" i="9" s="1"/>
  <c r="U47" i="9"/>
  <c r="L47" i="9" s="1"/>
  <c r="O47" i="9" s="1"/>
  <c r="R47" i="9" s="1"/>
  <c r="U48" i="9"/>
  <c r="L48" i="9" s="1"/>
  <c r="O48" i="9" s="1"/>
  <c r="R48" i="9" s="1"/>
  <c r="U49" i="9"/>
  <c r="L49" i="9" s="1"/>
  <c r="O49" i="9" s="1"/>
  <c r="R49" i="9" s="1"/>
  <c r="U50" i="9"/>
  <c r="L50" i="9" s="1"/>
  <c r="O50" i="9" s="1"/>
  <c r="R50" i="9" s="1"/>
  <c r="U51" i="9"/>
  <c r="L51" i="9" s="1"/>
  <c r="O51" i="9" s="1"/>
  <c r="R51" i="9" s="1"/>
  <c r="U52" i="9"/>
  <c r="L52" i="9" s="1"/>
  <c r="O52" i="9" s="1"/>
  <c r="R52" i="9" s="1"/>
  <c r="U53" i="9"/>
  <c r="L53" i="9" s="1"/>
  <c r="O53" i="9" s="1"/>
  <c r="R53" i="9" s="1"/>
  <c r="U54" i="9"/>
  <c r="L54" i="9" s="1"/>
  <c r="O54" i="9" s="1"/>
  <c r="R54" i="9" s="1"/>
  <c r="U55" i="9"/>
  <c r="L55" i="9" s="1"/>
  <c r="O55" i="9" s="1"/>
  <c r="R55" i="9" s="1"/>
  <c r="U56" i="9"/>
  <c r="L56" i="9" s="1"/>
  <c r="O56" i="9" s="1"/>
  <c r="R56" i="9" s="1"/>
  <c r="U57" i="9"/>
  <c r="L57" i="9" s="1"/>
  <c r="O57" i="9" s="1"/>
  <c r="R57" i="9" s="1"/>
  <c r="U58" i="9"/>
  <c r="L58" i="9" s="1"/>
  <c r="O58" i="9" s="1"/>
  <c r="R58" i="9" s="1"/>
  <c r="U59" i="9"/>
  <c r="L59" i="9" s="1"/>
  <c r="O59" i="9" s="1"/>
  <c r="R59" i="9" s="1"/>
  <c r="U60" i="9"/>
  <c r="L60" i="9" s="1"/>
  <c r="O60" i="9" s="1"/>
  <c r="R60" i="9" s="1"/>
  <c r="U61" i="9"/>
  <c r="L61" i="9" s="1"/>
  <c r="O61" i="9" s="1"/>
  <c r="R61" i="9" s="1"/>
  <c r="U62" i="9"/>
  <c r="L62" i="9" s="1"/>
  <c r="O62" i="9" s="1"/>
  <c r="R62" i="9" s="1"/>
  <c r="U63" i="9"/>
  <c r="L63" i="9" s="1"/>
  <c r="O63" i="9" s="1"/>
  <c r="R63" i="9" s="1"/>
  <c r="U64" i="9"/>
  <c r="L64" i="9" s="1"/>
  <c r="O64" i="9" s="1"/>
  <c r="R64" i="9" s="1"/>
  <c r="U65" i="9"/>
  <c r="L65" i="9" s="1"/>
  <c r="O65" i="9" s="1"/>
  <c r="R65" i="9" s="1"/>
  <c r="U66" i="9"/>
  <c r="L66" i="9" s="1"/>
  <c r="O66" i="9" s="1"/>
  <c r="R66" i="9" s="1"/>
  <c r="U67" i="9"/>
  <c r="L67" i="9" s="1"/>
  <c r="O67" i="9" s="1"/>
  <c r="R67" i="9" s="1"/>
  <c r="U68" i="9"/>
  <c r="L68" i="9" s="1"/>
  <c r="O68" i="9" s="1"/>
  <c r="R68" i="9" s="1"/>
  <c r="U69" i="9"/>
  <c r="L69" i="9" s="1"/>
  <c r="O69" i="9" s="1"/>
  <c r="R69" i="9" s="1"/>
  <c r="U70" i="9"/>
  <c r="L70" i="9" s="1"/>
  <c r="O70" i="9" s="1"/>
  <c r="R70" i="9" s="1"/>
  <c r="U71" i="9"/>
  <c r="L71" i="9" s="1"/>
  <c r="O71" i="9" s="1"/>
  <c r="R71" i="9" s="1"/>
  <c r="U72" i="9"/>
  <c r="L72" i="9" s="1"/>
  <c r="O72" i="9" s="1"/>
  <c r="R72" i="9" s="1"/>
  <c r="U73" i="9"/>
  <c r="L73" i="9" s="1"/>
  <c r="O73" i="9" s="1"/>
  <c r="R73" i="9" s="1"/>
  <c r="U74" i="9"/>
  <c r="L74" i="9" s="1"/>
  <c r="O74" i="9" s="1"/>
  <c r="R74" i="9" s="1"/>
  <c r="U75" i="9"/>
  <c r="L75" i="9" s="1"/>
  <c r="O75" i="9" s="1"/>
  <c r="R75" i="9" s="1"/>
  <c r="U76" i="9"/>
  <c r="L76" i="9" s="1"/>
  <c r="O76" i="9" s="1"/>
  <c r="R76" i="9" s="1"/>
  <c r="U77" i="9"/>
  <c r="L77" i="9" s="1"/>
  <c r="O77" i="9" s="1"/>
  <c r="R77" i="9" s="1"/>
  <c r="U78" i="9"/>
  <c r="L78" i="9" s="1"/>
  <c r="O78" i="9" s="1"/>
  <c r="R78" i="9" s="1"/>
  <c r="U79" i="9"/>
  <c r="L79" i="9" s="1"/>
  <c r="O79" i="9" s="1"/>
  <c r="R79" i="9" s="1"/>
  <c r="U80" i="9"/>
  <c r="L80" i="9" s="1"/>
  <c r="O80" i="9" s="1"/>
  <c r="R80" i="9" s="1"/>
  <c r="U81" i="9"/>
  <c r="L81" i="9" s="1"/>
  <c r="O81" i="9" s="1"/>
  <c r="R81" i="9" s="1"/>
  <c r="U82" i="9"/>
  <c r="L82" i="9" s="1"/>
  <c r="O82" i="9" s="1"/>
  <c r="R82" i="9" s="1"/>
  <c r="U83" i="9"/>
  <c r="L83" i="9" s="1"/>
  <c r="O83" i="9" s="1"/>
  <c r="R83" i="9" s="1"/>
  <c r="U84" i="9"/>
  <c r="L84" i="9" s="1"/>
  <c r="O84" i="9" s="1"/>
  <c r="R84" i="9" s="1"/>
  <c r="U85" i="9"/>
  <c r="L85" i="9" s="1"/>
  <c r="O85" i="9" s="1"/>
  <c r="R85" i="9" s="1"/>
  <c r="U86" i="9"/>
  <c r="L86" i="9" s="1"/>
  <c r="O86" i="9" s="1"/>
  <c r="R86" i="9" s="1"/>
  <c r="U87" i="9"/>
  <c r="L87" i="9" s="1"/>
  <c r="O87" i="9" s="1"/>
  <c r="R87" i="9" s="1"/>
  <c r="U88" i="9"/>
  <c r="L88" i="9" s="1"/>
  <c r="O88" i="9" s="1"/>
  <c r="R88" i="9" s="1"/>
  <c r="U89" i="9"/>
  <c r="L89" i="9" s="1"/>
  <c r="O89" i="9" s="1"/>
  <c r="R89" i="9" s="1"/>
  <c r="U90" i="9"/>
  <c r="L90" i="9" s="1"/>
  <c r="O90" i="9" s="1"/>
  <c r="R90" i="9" s="1"/>
  <c r="U91" i="9"/>
  <c r="L91" i="9" s="1"/>
  <c r="O91" i="9" s="1"/>
  <c r="R91" i="9" s="1"/>
  <c r="U92" i="9"/>
  <c r="L92" i="9" s="1"/>
  <c r="O92" i="9" s="1"/>
  <c r="R92" i="9" s="1"/>
  <c r="U93" i="9"/>
  <c r="L93" i="9" s="1"/>
  <c r="O93" i="9" s="1"/>
  <c r="R93" i="9" s="1"/>
  <c r="U94" i="9"/>
  <c r="L94" i="9" s="1"/>
  <c r="O94" i="9" s="1"/>
  <c r="R94" i="9" s="1"/>
  <c r="U95" i="9"/>
  <c r="L95" i="9" s="1"/>
  <c r="O95" i="9" s="1"/>
  <c r="R95" i="9" s="1"/>
  <c r="U96" i="9"/>
  <c r="L96" i="9" s="1"/>
  <c r="O96" i="9" s="1"/>
  <c r="R96" i="9" s="1"/>
  <c r="U4" i="9"/>
  <c r="Q4" i="9"/>
  <c r="P4" i="9" s="1"/>
  <c r="AM4" i="9" s="1"/>
  <c r="AA5" i="9"/>
  <c r="Z5" i="9" s="1"/>
  <c r="AH5" i="9" s="1"/>
  <c r="AA6" i="9"/>
  <c r="Z6" i="9" s="1"/>
  <c r="AH6" i="9" s="1"/>
  <c r="AA7" i="9"/>
  <c r="Z7" i="9" s="1"/>
  <c r="AH7" i="9" s="1"/>
  <c r="AA8" i="9"/>
  <c r="Z8" i="9" s="1"/>
  <c r="AH8" i="9" s="1"/>
  <c r="AA9" i="9"/>
  <c r="Z9" i="9" s="1"/>
  <c r="AH9" i="9" s="1"/>
  <c r="AA10" i="9"/>
  <c r="Z10" i="9" s="1"/>
  <c r="AH10" i="9" s="1"/>
  <c r="AA11" i="9"/>
  <c r="Z11" i="9" s="1"/>
  <c r="AH11" i="9" s="1"/>
  <c r="AA12" i="9"/>
  <c r="Z12" i="9" s="1"/>
  <c r="AH12" i="9" s="1"/>
  <c r="AA13" i="9"/>
  <c r="Z13" i="9" s="1"/>
  <c r="AH13" i="9" s="1"/>
  <c r="AA14" i="9"/>
  <c r="Z14" i="9" s="1"/>
  <c r="AH14" i="9" s="1"/>
  <c r="AA15" i="9"/>
  <c r="Z15" i="9" s="1"/>
  <c r="AH15" i="9" s="1"/>
  <c r="AA16" i="9"/>
  <c r="Z16" i="9" s="1"/>
  <c r="AH16" i="9" s="1"/>
  <c r="AA17" i="9"/>
  <c r="Z17" i="9" s="1"/>
  <c r="AH17" i="9" s="1"/>
  <c r="AA18" i="9"/>
  <c r="Z18" i="9" s="1"/>
  <c r="AH18" i="9" s="1"/>
  <c r="AA19" i="9"/>
  <c r="Z19" i="9" s="1"/>
  <c r="AH19" i="9" s="1"/>
  <c r="AA20" i="9"/>
  <c r="Z20" i="9" s="1"/>
  <c r="AH20" i="9" s="1"/>
  <c r="AA21" i="9"/>
  <c r="Z21" i="9" s="1"/>
  <c r="AH21" i="9" s="1"/>
  <c r="AA22" i="9"/>
  <c r="Z22" i="9" s="1"/>
  <c r="AH22" i="9" s="1"/>
  <c r="AA23" i="9"/>
  <c r="Z23" i="9" s="1"/>
  <c r="AH23" i="9" s="1"/>
  <c r="AA24" i="9"/>
  <c r="Z24" i="9" s="1"/>
  <c r="AH24" i="9" s="1"/>
  <c r="AA25" i="9"/>
  <c r="Z25" i="9" s="1"/>
  <c r="AH25" i="9" s="1"/>
  <c r="AA26" i="9"/>
  <c r="Z26" i="9" s="1"/>
  <c r="AH26" i="9" s="1"/>
  <c r="AA27" i="9"/>
  <c r="Z27" i="9" s="1"/>
  <c r="AH27" i="9" s="1"/>
  <c r="AA28" i="9"/>
  <c r="Z28" i="9" s="1"/>
  <c r="AH28" i="9" s="1"/>
  <c r="AA29" i="9"/>
  <c r="Z29" i="9" s="1"/>
  <c r="AH29" i="9" s="1"/>
  <c r="AA30" i="9"/>
  <c r="Z30" i="9" s="1"/>
  <c r="AH30" i="9" s="1"/>
  <c r="AA31" i="9"/>
  <c r="Z31" i="9" s="1"/>
  <c r="AH31" i="9" s="1"/>
  <c r="AA32" i="9"/>
  <c r="Z32" i="9" s="1"/>
  <c r="AH32" i="9" s="1"/>
  <c r="AA33" i="9"/>
  <c r="Z33" i="9" s="1"/>
  <c r="AH33" i="9" s="1"/>
  <c r="AA34" i="9"/>
  <c r="Z34" i="9" s="1"/>
  <c r="AH34" i="9" s="1"/>
  <c r="AA35" i="9"/>
  <c r="Z35" i="9" s="1"/>
  <c r="AH35" i="9" s="1"/>
  <c r="AA36" i="9"/>
  <c r="Z36" i="9" s="1"/>
  <c r="AH36" i="9" s="1"/>
  <c r="AA37" i="9"/>
  <c r="Z37" i="9" s="1"/>
  <c r="AH37" i="9" s="1"/>
  <c r="AA38" i="9"/>
  <c r="Z38" i="9" s="1"/>
  <c r="AH38" i="9" s="1"/>
  <c r="AA39" i="9"/>
  <c r="Z39" i="9" s="1"/>
  <c r="AH39" i="9" s="1"/>
  <c r="AA40" i="9"/>
  <c r="Z40" i="9" s="1"/>
  <c r="AH40" i="9" s="1"/>
  <c r="AA41" i="9"/>
  <c r="Z41" i="9" s="1"/>
  <c r="AH41" i="9" s="1"/>
  <c r="AA44" i="9"/>
  <c r="Z44" i="9" s="1"/>
  <c r="AH44" i="9" s="1"/>
  <c r="AA45" i="9"/>
  <c r="Z45" i="9" s="1"/>
  <c r="AH45" i="9" s="1"/>
  <c r="AA46" i="9"/>
  <c r="Z46" i="9" s="1"/>
  <c r="AH46" i="9" s="1"/>
  <c r="AA47" i="9"/>
  <c r="Z47" i="9" s="1"/>
  <c r="AH47" i="9" s="1"/>
  <c r="AA48" i="9"/>
  <c r="Z48" i="9" s="1"/>
  <c r="AH48" i="9" s="1"/>
  <c r="AA49" i="9"/>
  <c r="Z49" i="9" s="1"/>
  <c r="AH49" i="9" s="1"/>
  <c r="AA50" i="9"/>
  <c r="Z50" i="9" s="1"/>
  <c r="AH50" i="9" s="1"/>
  <c r="AA51" i="9"/>
  <c r="Z51" i="9" s="1"/>
  <c r="AH51" i="9" s="1"/>
  <c r="AA52" i="9"/>
  <c r="Z52" i="9" s="1"/>
  <c r="AH52" i="9" s="1"/>
  <c r="AA53" i="9"/>
  <c r="Z53" i="9" s="1"/>
  <c r="AH53" i="9" s="1"/>
  <c r="AA54" i="9"/>
  <c r="Z54" i="9" s="1"/>
  <c r="AH54" i="9" s="1"/>
  <c r="AA55" i="9"/>
  <c r="Z55" i="9" s="1"/>
  <c r="AH55" i="9" s="1"/>
  <c r="AA56" i="9"/>
  <c r="Z56" i="9" s="1"/>
  <c r="AH56" i="9" s="1"/>
  <c r="AA57" i="9"/>
  <c r="Z57" i="9" s="1"/>
  <c r="AH57" i="9" s="1"/>
  <c r="AA58" i="9"/>
  <c r="Z58" i="9" s="1"/>
  <c r="AH58" i="9" s="1"/>
  <c r="AA59" i="9"/>
  <c r="Z59" i="9" s="1"/>
  <c r="AH59" i="9" s="1"/>
  <c r="AA60" i="9"/>
  <c r="Z60" i="9" s="1"/>
  <c r="AH60" i="9" s="1"/>
  <c r="AA61" i="9"/>
  <c r="Z61" i="9" s="1"/>
  <c r="AH61" i="9" s="1"/>
  <c r="AA62" i="9"/>
  <c r="Z62" i="9" s="1"/>
  <c r="AH62" i="9" s="1"/>
  <c r="AA63" i="9"/>
  <c r="Z63" i="9" s="1"/>
  <c r="AH63" i="9" s="1"/>
  <c r="AA64" i="9"/>
  <c r="Z64" i="9" s="1"/>
  <c r="AH64" i="9" s="1"/>
  <c r="AA65" i="9"/>
  <c r="Z65" i="9" s="1"/>
  <c r="AH65" i="9" s="1"/>
  <c r="AA66" i="9"/>
  <c r="Z66" i="9" s="1"/>
  <c r="AH66" i="9" s="1"/>
  <c r="AA67" i="9"/>
  <c r="Z67" i="9" s="1"/>
  <c r="AH67" i="9" s="1"/>
  <c r="AA68" i="9"/>
  <c r="Z68" i="9" s="1"/>
  <c r="AH68" i="9" s="1"/>
  <c r="AA69" i="9"/>
  <c r="Z69" i="9" s="1"/>
  <c r="AH69" i="9" s="1"/>
  <c r="AA70" i="9"/>
  <c r="Z70" i="9" s="1"/>
  <c r="AH70" i="9" s="1"/>
  <c r="AA71" i="9"/>
  <c r="Z71" i="9" s="1"/>
  <c r="AH71" i="9" s="1"/>
  <c r="AA72" i="9"/>
  <c r="Z72" i="9" s="1"/>
  <c r="AH72" i="9" s="1"/>
  <c r="AA73" i="9"/>
  <c r="Z73" i="9" s="1"/>
  <c r="AH73" i="9" s="1"/>
  <c r="AA74" i="9"/>
  <c r="Z74" i="9" s="1"/>
  <c r="AH74" i="9" s="1"/>
  <c r="AA75" i="9"/>
  <c r="Z75" i="9" s="1"/>
  <c r="AH75" i="9" s="1"/>
  <c r="AA76" i="9"/>
  <c r="Z76" i="9" s="1"/>
  <c r="AH76" i="9" s="1"/>
  <c r="AA77" i="9"/>
  <c r="Z77" i="9" s="1"/>
  <c r="AH77" i="9" s="1"/>
  <c r="AA78" i="9"/>
  <c r="Z78" i="9" s="1"/>
  <c r="AH78" i="9" s="1"/>
  <c r="AA79" i="9"/>
  <c r="Z79" i="9" s="1"/>
  <c r="AH79" i="9" s="1"/>
  <c r="AA80" i="9"/>
  <c r="Z80" i="9" s="1"/>
  <c r="AH80" i="9" s="1"/>
  <c r="AA81" i="9"/>
  <c r="Z81" i="9" s="1"/>
  <c r="AH81" i="9" s="1"/>
  <c r="AA82" i="9"/>
  <c r="Z82" i="9" s="1"/>
  <c r="AH82" i="9" s="1"/>
  <c r="AA83" i="9"/>
  <c r="Z83" i="9" s="1"/>
  <c r="AH83" i="9" s="1"/>
  <c r="AA84" i="9"/>
  <c r="Z84" i="9" s="1"/>
  <c r="AH84" i="9" s="1"/>
  <c r="AA85" i="9"/>
  <c r="Z85" i="9" s="1"/>
  <c r="AH85" i="9" s="1"/>
  <c r="AA86" i="9"/>
  <c r="Z86" i="9" s="1"/>
  <c r="AH86" i="9" s="1"/>
  <c r="AA87" i="9"/>
  <c r="Z87" i="9" s="1"/>
  <c r="AH87" i="9" s="1"/>
  <c r="AA88" i="9"/>
  <c r="Z88" i="9" s="1"/>
  <c r="AH88" i="9" s="1"/>
  <c r="AA89" i="9"/>
  <c r="Z89" i="9" s="1"/>
  <c r="AH89" i="9" s="1"/>
  <c r="AA90" i="9"/>
  <c r="Z90" i="9" s="1"/>
  <c r="AH90" i="9" s="1"/>
  <c r="AA91" i="9"/>
  <c r="Z91" i="9" s="1"/>
  <c r="AH91" i="9" s="1"/>
  <c r="AA92" i="9"/>
  <c r="Z92" i="9" s="1"/>
  <c r="AH92" i="9" s="1"/>
  <c r="AA93" i="9"/>
  <c r="Z93" i="9" s="1"/>
  <c r="AH93" i="9" s="1"/>
  <c r="AA94" i="9"/>
  <c r="Z94" i="9" s="1"/>
  <c r="AH94" i="9" s="1"/>
  <c r="AA95" i="9"/>
  <c r="Z95" i="9" s="1"/>
  <c r="AH95" i="9" s="1"/>
  <c r="AA96" i="9"/>
  <c r="Z96" i="9" s="1"/>
  <c r="AH96" i="9" s="1"/>
  <c r="AA4" i="9"/>
  <c r="Z4" i="9" s="1"/>
  <c r="AH4" i="9" s="1"/>
  <c r="AC5" i="9"/>
  <c r="AB5" i="9" s="1"/>
  <c r="AI5" i="9" s="1"/>
  <c r="AC6" i="9"/>
  <c r="AB6" i="9" s="1"/>
  <c r="AI6" i="9" s="1"/>
  <c r="AC7" i="9"/>
  <c r="AB7" i="9" s="1"/>
  <c r="AI7" i="9" s="1"/>
  <c r="AC8" i="9"/>
  <c r="AB8" i="9" s="1"/>
  <c r="AI8" i="9" s="1"/>
  <c r="AC9" i="9"/>
  <c r="AB9" i="9" s="1"/>
  <c r="AI9" i="9" s="1"/>
  <c r="AC10" i="9"/>
  <c r="AB10" i="9" s="1"/>
  <c r="AI10" i="9" s="1"/>
  <c r="AC11" i="9"/>
  <c r="AB11" i="9" s="1"/>
  <c r="AI11" i="9" s="1"/>
  <c r="AC12" i="9"/>
  <c r="AB12" i="9" s="1"/>
  <c r="AI12" i="9" s="1"/>
  <c r="AC13" i="9"/>
  <c r="AB13" i="9" s="1"/>
  <c r="AI13" i="9" s="1"/>
  <c r="AC14" i="9"/>
  <c r="AB14" i="9" s="1"/>
  <c r="AI14" i="9" s="1"/>
  <c r="AC15" i="9"/>
  <c r="AB15" i="9" s="1"/>
  <c r="AI15" i="9" s="1"/>
  <c r="AC16" i="9"/>
  <c r="AB16" i="9" s="1"/>
  <c r="AI16" i="9" s="1"/>
  <c r="AC17" i="9"/>
  <c r="AB17" i="9" s="1"/>
  <c r="AI17" i="9" s="1"/>
  <c r="AC18" i="9"/>
  <c r="AB18" i="9" s="1"/>
  <c r="AI18" i="9" s="1"/>
  <c r="AC19" i="9"/>
  <c r="AB19" i="9" s="1"/>
  <c r="AI19" i="9" s="1"/>
  <c r="AC20" i="9"/>
  <c r="AB20" i="9" s="1"/>
  <c r="AI20" i="9" s="1"/>
  <c r="AC21" i="9"/>
  <c r="AB21" i="9" s="1"/>
  <c r="AI21" i="9" s="1"/>
  <c r="AC22" i="9"/>
  <c r="AB22" i="9" s="1"/>
  <c r="AI22" i="9" s="1"/>
  <c r="AC23" i="9"/>
  <c r="AB23" i="9" s="1"/>
  <c r="AI23" i="9" s="1"/>
  <c r="AC24" i="9"/>
  <c r="AB24" i="9" s="1"/>
  <c r="AI24" i="9" s="1"/>
  <c r="AC25" i="9"/>
  <c r="AB25" i="9" s="1"/>
  <c r="AI25" i="9" s="1"/>
  <c r="AC26" i="9"/>
  <c r="AB26" i="9" s="1"/>
  <c r="AI26" i="9" s="1"/>
  <c r="AC27" i="9"/>
  <c r="AB27" i="9" s="1"/>
  <c r="AI27" i="9" s="1"/>
  <c r="AC28" i="9"/>
  <c r="AB28" i="9" s="1"/>
  <c r="AI28" i="9" s="1"/>
  <c r="AC29" i="9"/>
  <c r="AB29" i="9" s="1"/>
  <c r="AI29" i="9" s="1"/>
  <c r="AC30" i="9"/>
  <c r="AB30" i="9" s="1"/>
  <c r="AI30" i="9" s="1"/>
  <c r="AC31" i="9"/>
  <c r="AB31" i="9" s="1"/>
  <c r="AI31" i="9" s="1"/>
  <c r="AC32" i="9"/>
  <c r="AB32" i="9" s="1"/>
  <c r="AI32" i="9" s="1"/>
  <c r="AC33" i="9"/>
  <c r="AB33" i="9" s="1"/>
  <c r="AI33" i="9" s="1"/>
  <c r="AC34" i="9"/>
  <c r="AB34" i="9" s="1"/>
  <c r="AI34" i="9" s="1"/>
  <c r="AC35" i="9"/>
  <c r="AB35" i="9" s="1"/>
  <c r="AI35" i="9" s="1"/>
  <c r="AC36" i="9"/>
  <c r="AB36" i="9" s="1"/>
  <c r="AI36" i="9" s="1"/>
  <c r="AC37" i="9"/>
  <c r="AB37" i="9" s="1"/>
  <c r="AI37" i="9" s="1"/>
  <c r="AC38" i="9"/>
  <c r="AB38" i="9" s="1"/>
  <c r="AI38" i="9" s="1"/>
  <c r="AC39" i="9"/>
  <c r="AB39" i="9" s="1"/>
  <c r="AI39" i="9" s="1"/>
  <c r="AC40" i="9"/>
  <c r="AB40" i="9" s="1"/>
  <c r="AI40" i="9" s="1"/>
  <c r="AC41" i="9"/>
  <c r="AB41" i="9" s="1"/>
  <c r="AI41" i="9" s="1"/>
  <c r="AC44" i="9"/>
  <c r="AB44" i="9" s="1"/>
  <c r="AI44" i="9" s="1"/>
  <c r="AC45" i="9"/>
  <c r="AB45" i="9" s="1"/>
  <c r="AI45" i="9" s="1"/>
  <c r="AC46" i="9"/>
  <c r="AB46" i="9" s="1"/>
  <c r="AI46" i="9" s="1"/>
  <c r="AC47" i="9"/>
  <c r="AB47" i="9" s="1"/>
  <c r="AI47" i="9" s="1"/>
  <c r="AC48" i="9"/>
  <c r="AB48" i="9" s="1"/>
  <c r="AI48" i="9" s="1"/>
  <c r="AC49" i="9"/>
  <c r="AB49" i="9" s="1"/>
  <c r="AI49" i="9" s="1"/>
  <c r="AC50" i="9"/>
  <c r="AB50" i="9" s="1"/>
  <c r="AI50" i="9" s="1"/>
  <c r="AC51" i="9"/>
  <c r="AB51" i="9" s="1"/>
  <c r="AI51" i="9" s="1"/>
  <c r="AC52" i="9"/>
  <c r="AB52" i="9" s="1"/>
  <c r="AI52" i="9" s="1"/>
  <c r="AC53" i="9"/>
  <c r="AB53" i="9" s="1"/>
  <c r="AI53" i="9" s="1"/>
  <c r="AC54" i="9"/>
  <c r="AB54" i="9" s="1"/>
  <c r="AI54" i="9" s="1"/>
  <c r="AC55" i="9"/>
  <c r="AB55" i="9" s="1"/>
  <c r="AI55" i="9" s="1"/>
  <c r="AC56" i="9"/>
  <c r="AB56" i="9" s="1"/>
  <c r="AI56" i="9" s="1"/>
  <c r="AC57" i="9"/>
  <c r="AB57" i="9" s="1"/>
  <c r="AI57" i="9" s="1"/>
  <c r="AC58" i="9"/>
  <c r="AB58" i="9" s="1"/>
  <c r="AI58" i="9" s="1"/>
  <c r="AC59" i="9"/>
  <c r="AB59" i="9" s="1"/>
  <c r="AI59" i="9" s="1"/>
  <c r="AC60" i="9"/>
  <c r="AB60" i="9" s="1"/>
  <c r="AI60" i="9" s="1"/>
  <c r="AC61" i="9"/>
  <c r="AB61" i="9" s="1"/>
  <c r="AI61" i="9" s="1"/>
  <c r="AC62" i="9"/>
  <c r="AB62" i="9" s="1"/>
  <c r="AI62" i="9" s="1"/>
  <c r="AC63" i="9"/>
  <c r="AB63" i="9" s="1"/>
  <c r="AI63" i="9" s="1"/>
  <c r="AC64" i="9"/>
  <c r="AB64" i="9" s="1"/>
  <c r="AI64" i="9" s="1"/>
  <c r="AC65" i="9"/>
  <c r="AB65" i="9" s="1"/>
  <c r="AI65" i="9" s="1"/>
  <c r="AC66" i="9"/>
  <c r="AB66" i="9" s="1"/>
  <c r="AI66" i="9" s="1"/>
  <c r="AC67" i="9"/>
  <c r="AB67" i="9" s="1"/>
  <c r="AI67" i="9" s="1"/>
  <c r="AC68" i="9"/>
  <c r="AB68" i="9" s="1"/>
  <c r="AI68" i="9" s="1"/>
  <c r="AC69" i="9"/>
  <c r="AB69" i="9" s="1"/>
  <c r="AI69" i="9" s="1"/>
  <c r="AC70" i="9"/>
  <c r="AB70" i="9" s="1"/>
  <c r="AI70" i="9" s="1"/>
  <c r="AC71" i="9"/>
  <c r="AB71" i="9" s="1"/>
  <c r="AI71" i="9" s="1"/>
  <c r="AC72" i="9"/>
  <c r="AB72" i="9" s="1"/>
  <c r="AI72" i="9" s="1"/>
  <c r="AC73" i="9"/>
  <c r="AB73" i="9" s="1"/>
  <c r="AI73" i="9" s="1"/>
  <c r="AC74" i="9"/>
  <c r="AB74" i="9" s="1"/>
  <c r="AI74" i="9" s="1"/>
  <c r="AC75" i="9"/>
  <c r="AB75" i="9" s="1"/>
  <c r="AI75" i="9" s="1"/>
  <c r="AC76" i="9"/>
  <c r="AB76" i="9" s="1"/>
  <c r="AI76" i="9" s="1"/>
  <c r="AC77" i="9"/>
  <c r="AB77" i="9" s="1"/>
  <c r="AI77" i="9" s="1"/>
  <c r="AC78" i="9"/>
  <c r="AB78" i="9" s="1"/>
  <c r="AI78" i="9" s="1"/>
  <c r="AC79" i="9"/>
  <c r="AB79" i="9" s="1"/>
  <c r="AI79" i="9" s="1"/>
  <c r="AC80" i="9"/>
  <c r="AB80" i="9" s="1"/>
  <c r="AI80" i="9" s="1"/>
  <c r="AC81" i="9"/>
  <c r="AB81" i="9" s="1"/>
  <c r="AI81" i="9" s="1"/>
  <c r="AC82" i="9"/>
  <c r="AB82" i="9" s="1"/>
  <c r="AI82" i="9" s="1"/>
  <c r="AC83" i="9"/>
  <c r="AB83" i="9" s="1"/>
  <c r="AI83" i="9" s="1"/>
  <c r="AC84" i="9"/>
  <c r="AB84" i="9" s="1"/>
  <c r="AI84" i="9" s="1"/>
  <c r="AC85" i="9"/>
  <c r="AB85" i="9" s="1"/>
  <c r="AI85" i="9" s="1"/>
  <c r="AC86" i="9"/>
  <c r="AB86" i="9" s="1"/>
  <c r="AI86" i="9" s="1"/>
  <c r="AC87" i="9"/>
  <c r="AB87" i="9" s="1"/>
  <c r="AI87" i="9" s="1"/>
  <c r="AC88" i="9"/>
  <c r="AB88" i="9" s="1"/>
  <c r="AI88" i="9" s="1"/>
  <c r="AC89" i="9"/>
  <c r="AB89" i="9" s="1"/>
  <c r="AI89" i="9" s="1"/>
  <c r="AC90" i="9"/>
  <c r="AB90" i="9" s="1"/>
  <c r="AI90" i="9" s="1"/>
  <c r="AC91" i="9"/>
  <c r="AB91" i="9" s="1"/>
  <c r="AI91" i="9" s="1"/>
  <c r="AC92" i="9"/>
  <c r="AB92" i="9" s="1"/>
  <c r="AI92" i="9" s="1"/>
  <c r="AC93" i="9"/>
  <c r="AB93" i="9" s="1"/>
  <c r="AI93" i="9" s="1"/>
  <c r="AC94" i="9"/>
  <c r="AB94" i="9" s="1"/>
  <c r="AI94" i="9" s="1"/>
  <c r="AC95" i="9"/>
  <c r="AB95" i="9" s="1"/>
  <c r="AI95" i="9" s="1"/>
  <c r="AC96" i="9"/>
  <c r="AB96" i="9" s="1"/>
  <c r="AI96" i="9" s="1"/>
  <c r="AC4" i="9"/>
  <c r="AB4" i="9" s="1"/>
  <c r="AI4" i="9" s="1"/>
  <c r="Y5" i="9"/>
  <c r="X5" i="9" s="1"/>
  <c r="AG5" i="9" s="1"/>
  <c r="Y6" i="9"/>
  <c r="X6" i="9" s="1"/>
  <c r="AG6" i="9" s="1"/>
  <c r="Y7" i="9"/>
  <c r="X7" i="9" s="1"/>
  <c r="AG7" i="9" s="1"/>
  <c r="Y8" i="9"/>
  <c r="X8" i="9" s="1"/>
  <c r="AG8" i="9" s="1"/>
  <c r="Y9" i="9"/>
  <c r="X9" i="9" s="1"/>
  <c r="AG9" i="9" s="1"/>
  <c r="Y10" i="9"/>
  <c r="X10" i="9" s="1"/>
  <c r="AG10" i="9" s="1"/>
  <c r="Y11" i="9"/>
  <c r="X11" i="9" s="1"/>
  <c r="AG11" i="9" s="1"/>
  <c r="Y12" i="9"/>
  <c r="X12" i="9" s="1"/>
  <c r="AG12" i="9" s="1"/>
  <c r="Y13" i="9"/>
  <c r="X13" i="9" s="1"/>
  <c r="AG13" i="9" s="1"/>
  <c r="Y14" i="9"/>
  <c r="X14" i="9" s="1"/>
  <c r="AG14" i="9" s="1"/>
  <c r="Y15" i="9"/>
  <c r="X15" i="9" s="1"/>
  <c r="AG15" i="9" s="1"/>
  <c r="Y16" i="9"/>
  <c r="X16" i="9" s="1"/>
  <c r="AG16" i="9" s="1"/>
  <c r="Y17" i="9"/>
  <c r="X17" i="9" s="1"/>
  <c r="AG17" i="9" s="1"/>
  <c r="Y18" i="9"/>
  <c r="X18" i="9" s="1"/>
  <c r="AG18" i="9" s="1"/>
  <c r="Y19" i="9"/>
  <c r="X19" i="9" s="1"/>
  <c r="AG19" i="9" s="1"/>
  <c r="Y20" i="9"/>
  <c r="X20" i="9" s="1"/>
  <c r="AG20" i="9" s="1"/>
  <c r="Y21" i="9"/>
  <c r="X21" i="9" s="1"/>
  <c r="AG21" i="9" s="1"/>
  <c r="Y22" i="9"/>
  <c r="X22" i="9" s="1"/>
  <c r="AG22" i="9" s="1"/>
  <c r="Y23" i="9"/>
  <c r="X23" i="9" s="1"/>
  <c r="AG23" i="9" s="1"/>
  <c r="Y24" i="9"/>
  <c r="X24" i="9" s="1"/>
  <c r="AG24" i="9" s="1"/>
  <c r="Y25" i="9"/>
  <c r="X25" i="9" s="1"/>
  <c r="AG25" i="9" s="1"/>
  <c r="Y26" i="9"/>
  <c r="X26" i="9" s="1"/>
  <c r="AG26" i="9" s="1"/>
  <c r="Y27" i="9"/>
  <c r="X27" i="9" s="1"/>
  <c r="AG27" i="9" s="1"/>
  <c r="Y28" i="9"/>
  <c r="X28" i="9" s="1"/>
  <c r="AG28" i="9" s="1"/>
  <c r="Y29" i="9"/>
  <c r="X29" i="9" s="1"/>
  <c r="AG29" i="9" s="1"/>
  <c r="Y30" i="9"/>
  <c r="X30" i="9" s="1"/>
  <c r="AG30" i="9" s="1"/>
  <c r="Y31" i="9"/>
  <c r="X31" i="9" s="1"/>
  <c r="AG31" i="9" s="1"/>
  <c r="Y32" i="9"/>
  <c r="X32" i="9" s="1"/>
  <c r="AG32" i="9" s="1"/>
  <c r="Y33" i="9"/>
  <c r="X33" i="9" s="1"/>
  <c r="AG33" i="9" s="1"/>
  <c r="Y34" i="9"/>
  <c r="X34" i="9" s="1"/>
  <c r="AG34" i="9" s="1"/>
  <c r="Y35" i="9"/>
  <c r="X35" i="9" s="1"/>
  <c r="AG35" i="9" s="1"/>
  <c r="Y36" i="9"/>
  <c r="X36" i="9" s="1"/>
  <c r="AG36" i="9" s="1"/>
  <c r="Y37" i="9"/>
  <c r="X37" i="9" s="1"/>
  <c r="AG37" i="9" s="1"/>
  <c r="Y38" i="9"/>
  <c r="X38" i="9" s="1"/>
  <c r="AG38" i="9" s="1"/>
  <c r="Y39" i="9"/>
  <c r="X39" i="9" s="1"/>
  <c r="AG39" i="9" s="1"/>
  <c r="Y40" i="9"/>
  <c r="X40" i="9" s="1"/>
  <c r="AG40" i="9" s="1"/>
  <c r="Y41" i="9"/>
  <c r="X41" i="9" s="1"/>
  <c r="AG41" i="9" s="1"/>
  <c r="Y44" i="9"/>
  <c r="X44" i="9" s="1"/>
  <c r="AG44" i="9" s="1"/>
  <c r="Y45" i="9"/>
  <c r="X45" i="9" s="1"/>
  <c r="AG45" i="9" s="1"/>
  <c r="Y46" i="9"/>
  <c r="X46" i="9" s="1"/>
  <c r="AG46" i="9" s="1"/>
  <c r="Y47" i="9"/>
  <c r="X47" i="9" s="1"/>
  <c r="AG47" i="9" s="1"/>
  <c r="Y48" i="9"/>
  <c r="X48" i="9" s="1"/>
  <c r="AG48" i="9" s="1"/>
  <c r="Y49" i="9"/>
  <c r="X49" i="9" s="1"/>
  <c r="AG49" i="9" s="1"/>
  <c r="Y50" i="9"/>
  <c r="X50" i="9" s="1"/>
  <c r="AG50" i="9" s="1"/>
  <c r="Y51" i="9"/>
  <c r="X51" i="9" s="1"/>
  <c r="AG51" i="9" s="1"/>
  <c r="Y52" i="9"/>
  <c r="X52" i="9" s="1"/>
  <c r="AG52" i="9" s="1"/>
  <c r="Y53" i="9"/>
  <c r="X53" i="9" s="1"/>
  <c r="AG53" i="9" s="1"/>
  <c r="Y54" i="9"/>
  <c r="X54" i="9" s="1"/>
  <c r="AG54" i="9" s="1"/>
  <c r="Y55" i="9"/>
  <c r="X55" i="9" s="1"/>
  <c r="AG55" i="9" s="1"/>
  <c r="Y56" i="9"/>
  <c r="X56" i="9" s="1"/>
  <c r="AG56" i="9" s="1"/>
  <c r="Y57" i="9"/>
  <c r="X57" i="9" s="1"/>
  <c r="AG57" i="9" s="1"/>
  <c r="Y58" i="9"/>
  <c r="X58" i="9" s="1"/>
  <c r="AG58" i="9" s="1"/>
  <c r="Y59" i="9"/>
  <c r="X59" i="9" s="1"/>
  <c r="AG59" i="9" s="1"/>
  <c r="Y60" i="9"/>
  <c r="X60" i="9" s="1"/>
  <c r="AG60" i="9" s="1"/>
  <c r="Y61" i="9"/>
  <c r="X61" i="9" s="1"/>
  <c r="AG61" i="9" s="1"/>
  <c r="Y62" i="9"/>
  <c r="X62" i="9" s="1"/>
  <c r="AG62" i="9" s="1"/>
  <c r="Y63" i="9"/>
  <c r="X63" i="9" s="1"/>
  <c r="AG63" i="9" s="1"/>
  <c r="Y64" i="9"/>
  <c r="X64" i="9" s="1"/>
  <c r="AG64" i="9" s="1"/>
  <c r="Y65" i="9"/>
  <c r="X65" i="9" s="1"/>
  <c r="AG65" i="9" s="1"/>
  <c r="Y66" i="9"/>
  <c r="X66" i="9" s="1"/>
  <c r="AG66" i="9" s="1"/>
  <c r="Y67" i="9"/>
  <c r="X67" i="9" s="1"/>
  <c r="AG67" i="9" s="1"/>
  <c r="Y68" i="9"/>
  <c r="X68" i="9" s="1"/>
  <c r="AG68" i="9" s="1"/>
  <c r="Y69" i="9"/>
  <c r="X69" i="9" s="1"/>
  <c r="AG69" i="9" s="1"/>
  <c r="Y70" i="9"/>
  <c r="X70" i="9" s="1"/>
  <c r="AG70" i="9" s="1"/>
  <c r="Y71" i="9"/>
  <c r="X71" i="9" s="1"/>
  <c r="AG71" i="9" s="1"/>
  <c r="Y72" i="9"/>
  <c r="X72" i="9" s="1"/>
  <c r="AG72" i="9" s="1"/>
  <c r="Y73" i="9"/>
  <c r="X73" i="9" s="1"/>
  <c r="AG73" i="9" s="1"/>
  <c r="Y74" i="9"/>
  <c r="X74" i="9" s="1"/>
  <c r="AG74" i="9" s="1"/>
  <c r="Y75" i="9"/>
  <c r="X75" i="9" s="1"/>
  <c r="AG75" i="9" s="1"/>
  <c r="Y76" i="9"/>
  <c r="X76" i="9" s="1"/>
  <c r="AG76" i="9" s="1"/>
  <c r="Y77" i="9"/>
  <c r="X77" i="9" s="1"/>
  <c r="AG77" i="9" s="1"/>
  <c r="Y78" i="9"/>
  <c r="X78" i="9" s="1"/>
  <c r="AG78" i="9" s="1"/>
  <c r="Y79" i="9"/>
  <c r="X79" i="9" s="1"/>
  <c r="AG79" i="9" s="1"/>
  <c r="Y80" i="9"/>
  <c r="X80" i="9" s="1"/>
  <c r="AG80" i="9" s="1"/>
  <c r="Y81" i="9"/>
  <c r="X81" i="9" s="1"/>
  <c r="AG81" i="9" s="1"/>
  <c r="Y82" i="9"/>
  <c r="X82" i="9" s="1"/>
  <c r="AG82" i="9" s="1"/>
  <c r="Y83" i="9"/>
  <c r="X83" i="9" s="1"/>
  <c r="AG83" i="9" s="1"/>
  <c r="Y84" i="9"/>
  <c r="X84" i="9" s="1"/>
  <c r="AG84" i="9" s="1"/>
  <c r="Y85" i="9"/>
  <c r="X85" i="9" s="1"/>
  <c r="AG85" i="9" s="1"/>
  <c r="Y86" i="9"/>
  <c r="X86" i="9" s="1"/>
  <c r="AG86" i="9" s="1"/>
  <c r="Y87" i="9"/>
  <c r="X87" i="9" s="1"/>
  <c r="AG87" i="9" s="1"/>
  <c r="Y88" i="9"/>
  <c r="X88" i="9" s="1"/>
  <c r="AG88" i="9" s="1"/>
  <c r="Y89" i="9"/>
  <c r="X89" i="9" s="1"/>
  <c r="AG89" i="9" s="1"/>
  <c r="Y90" i="9"/>
  <c r="X90" i="9" s="1"/>
  <c r="AG90" i="9" s="1"/>
  <c r="Y91" i="9"/>
  <c r="X91" i="9" s="1"/>
  <c r="AG91" i="9" s="1"/>
  <c r="Y92" i="9"/>
  <c r="X92" i="9" s="1"/>
  <c r="AG92" i="9" s="1"/>
  <c r="Y93" i="9"/>
  <c r="X93" i="9" s="1"/>
  <c r="AG93" i="9" s="1"/>
  <c r="Y94" i="9"/>
  <c r="X94" i="9" s="1"/>
  <c r="AG94" i="9" s="1"/>
  <c r="Y95" i="9"/>
  <c r="X95" i="9" s="1"/>
  <c r="AG95" i="9" s="1"/>
  <c r="Y96" i="9"/>
  <c r="X96" i="9" s="1"/>
  <c r="AG96" i="9" s="1"/>
  <c r="Y4" i="9"/>
  <c r="X4" i="9" s="1"/>
  <c r="AG4" i="9" s="1"/>
  <c r="W5" i="9"/>
  <c r="AF5" i="9" s="1"/>
  <c r="W6" i="9"/>
  <c r="AF6" i="9" s="1"/>
  <c r="W7" i="9"/>
  <c r="AF7" i="9" s="1"/>
  <c r="W8" i="9"/>
  <c r="AF8" i="9" s="1"/>
  <c r="W9" i="9"/>
  <c r="AF9" i="9" s="1"/>
  <c r="W10" i="9"/>
  <c r="AF10" i="9" s="1"/>
  <c r="W11" i="9"/>
  <c r="AF11" i="9" s="1"/>
  <c r="W12" i="9"/>
  <c r="AF12" i="9" s="1"/>
  <c r="W13" i="9"/>
  <c r="AF13" i="9" s="1"/>
  <c r="W14" i="9"/>
  <c r="AF14" i="9" s="1"/>
  <c r="W15" i="9"/>
  <c r="AF15" i="9" s="1"/>
  <c r="W16" i="9"/>
  <c r="AF16" i="9" s="1"/>
  <c r="W17" i="9"/>
  <c r="AF17" i="9" s="1"/>
  <c r="W18" i="9"/>
  <c r="AF18" i="9" s="1"/>
  <c r="W19" i="9"/>
  <c r="AF19" i="9" s="1"/>
  <c r="W20" i="9"/>
  <c r="AF20" i="9" s="1"/>
  <c r="W21" i="9"/>
  <c r="AF21" i="9" s="1"/>
  <c r="W22" i="9"/>
  <c r="AF22" i="9" s="1"/>
  <c r="W23" i="9"/>
  <c r="AF23" i="9" s="1"/>
  <c r="W24" i="9"/>
  <c r="AF24" i="9" s="1"/>
  <c r="W25" i="9"/>
  <c r="AF25" i="9" s="1"/>
  <c r="W26" i="9"/>
  <c r="AF26" i="9" s="1"/>
  <c r="W27" i="9"/>
  <c r="AF27" i="9" s="1"/>
  <c r="W28" i="9"/>
  <c r="AF28" i="9" s="1"/>
  <c r="W29" i="9"/>
  <c r="AF29" i="9" s="1"/>
  <c r="W30" i="9"/>
  <c r="AF30" i="9" s="1"/>
  <c r="W31" i="9"/>
  <c r="AF31" i="9" s="1"/>
  <c r="W32" i="9"/>
  <c r="AF32" i="9" s="1"/>
  <c r="W33" i="9"/>
  <c r="AF33" i="9" s="1"/>
  <c r="W34" i="9"/>
  <c r="AF34" i="9" s="1"/>
  <c r="W35" i="9"/>
  <c r="AF35" i="9" s="1"/>
  <c r="W36" i="9"/>
  <c r="AF36" i="9" s="1"/>
  <c r="W37" i="9"/>
  <c r="AF37" i="9" s="1"/>
  <c r="W38" i="9"/>
  <c r="AF38" i="9" s="1"/>
  <c r="W39" i="9"/>
  <c r="AF39" i="9" s="1"/>
  <c r="W40" i="9"/>
  <c r="AF40" i="9" s="1"/>
  <c r="W41" i="9"/>
  <c r="AF41" i="9" s="1"/>
  <c r="W44" i="9"/>
  <c r="AF44" i="9" s="1"/>
  <c r="W45" i="9"/>
  <c r="AF45" i="9" s="1"/>
  <c r="W46" i="9"/>
  <c r="AF46" i="9" s="1"/>
  <c r="W47" i="9"/>
  <c r="AF47" i="9" s="1"/>
  <c r="W48" i="9"/>
  <c r="AF48" i="9" s="1"/>
  <c r="W49" i="9"/>
  <c r="AF49" i="9" s="1"/>
  <c r="W50" i="9"/>
  <c r="AF50" i="9" s="1"/>
  <c r="W51" i="9"/>
  <c r="AF51" i="9" s="1"/>
  <c r="W52" i="9"/>
  <c r="AF52" i="9" s="1"/>
  <c r="W53" i="9"/>
  <c r="AF53" i="9" s="1"/>
  <c r="W54" i="9"/>
  <c r="AF54" i="9" s="1"/>
  <c r="W55" i="9"/>
  <c r="AF55" i="9" s="1"/>
  <c r="W56" i="9"/>
  <c r="AF56" i="9" s="1"/>
  <c r="W57" i="9"/>
  <c r="AF57" i="9" s="1"/>
  <c r="W58" i="9"/>
  <c r="AF58" i="9" s="1"/>
  <c r="W59" i="9"/>
  <c r="AF59" i="9" s="1"/>
  <c r="W60" i="9"/>
  <c r="AF60" i="9" s="1"/>
  <c r="W61" i="9"/>
  <c r="AF61" i="9" s="1"/>
  <c r="W62" i="9"/>
  <c r="AF62" i="9" s="1"/>
  <c r="W63" i="9"/>
  <c r="AF63" i="9" s="1"/>
  <c r="W64" i="9"/>
  <c r="AF64" i="9" s="1"/>
  <c r="W65" i="9"/>
  <c r="AF65" i="9" s="1"/>
  <c r="W66" i="9"/>
  <c r="AF66" i="9" s="1"/>
  <c r="W67" i="9"/>
  <c r="AF67" i="9" s="1"/>
  <c r="W68" i="9"/>
  <c r="AF68" i="9" s="1"/>
  <c r="W69" i="9"/>
  <c r="AF69" i="9" s="1"/>
  <c r="W70" i="9"/>
  <c r="AF70" i="9" s="1"/>
  <c r="W71" i="9"/>
  <c r="AF71" i="9" s="1"/>
  <c r="W72" i="9"/>
  <c r="AF72" i="9" s="1"/>
  <c r="W73" i="9"/>
  <c r="AF73" i="9" s="1"/>
  <c r="W74" i="9"/>
  <c r="AF74" i="9" s="1"/>
  <c r="W75" i="9"/>
  <c r="AF75" i="9" s="1"/>
  <c r="W76" i="9"/>
  <c r="AF76" i="9" s="1"/>
  <c r="W77" i="9"/>
  <c r="AF77" i="9" s="1"/>
  <c r="W78" i="9"/>
  <c r="AF78" i="9" s="1"/>
  <c r="W79" i="9"/>
  <c r="AF79" i="9" s="1"/>
  <c r="W80" i="9"/>
  <c r="AF80" i="9" s="1"/>
  <c r="W81" i="9"/>
  <c r="AF81" i="9" s="1"/>
  <c r="W82" i="9"/>
  <c r="AF82" i="9" s="1"/>
  <c r="W83" i="9"/>
  <c r="AF83" i="9" s="1"/>
  <c r="W84" i="9"/>
  <c r="AF84" i="9" s="1"/>
  <c r="W85" i="9"/>
  <c r="AF85" i="9" s="1"/>
  <c r="W86" i="9"/>
  <c r="AF86" i="9" s="1"/>
  <c r="W87" i="9"/>
  <c r="AF87" i="9" s="1"/>
  <c r="W88" i="9"/>
  <c r="AF88" i="9" s="1"/>
  <c r="W89" i="9"/>
  <c r="AF89" i="9" s="1"/>
  <c r="W90" i="9"/>
  <c r="AF90" i="9" s="1"/>
  <c r="W91" i="9"/>
  <c r="AF91" i="9" s="1"/>
  <c r="W92" i="9"/>
  <c r="AF92" i="9" s="1"/>
  <c r="W93" i="9"/>
  <c r="AF93" i="9" s="1"/>
  <c r="W94" i="9"/>
  <c r="AF94" i="9" s="1"/>
  <c r="W95" i="9"/>
  <c r="AF95" i="9" s="1"/>
  <c r="W96" i="9"/>
  <c r="AF96" i="9" s="1"/>
  <c r="W4" i="9"/>
  <c r="AF4" i="9" s="1"/>
  <c r="AO97" i="9" l="1"/>
  <c r="AO102" i="9"/>
  <c r="AO99" i="9"/>
  <c r="AO101" i="9"/>
  <c r="AO103" i="9"/>
  <c r="AO98" i="9"/>
  <c r="L4" i="9"/>
  <c r="O4" i="9" s="1"/>
  <c r="R4" i="9" s="1"/>
  <c r="AD4" i="9"/>
  <c r="AP4" i="9" s="1"/>
  <c r="AD96" i="9"/>
  <c r="AP96" i="9" s="1"/>
  <c r="AD94" i="9"/>
  <c r="AP94" i="9" s="1"/>
  <c r="AD92" i="9"/>
  <c r="AP92" i="9" s="1"/>
  <c r="AD90" i="9"/>
  <c r="AP90" i="9" s="1"/>
  <c r="AD88" i="9"/>
  <c r="AP88" i="9" s="1"/>
  <c r="AD86" i="9"/>
  <c r="AP86" i="9" s="1"/>
  <c r="AD84" i="9"/>
  <c r="AP84" i="9" s="1"/>
  <c r="AD82" i="9"/>
  <c r="AP82" i="9" s="1"/>
  <c r="AD80" i="9"/>
  <c r="AP80" i="9" s="1"/>
  <c r="AD78" i="9"/>
  <c r="AP78" i="9" s="1"/>
  <c r="AD76" i="9"/>
  <c r="AP76" i="9" s="1"/>
  <c r="AD74" i="9"/>
  <c r="AP74" i="9" s="1"/>
  <c r="AD72" i="9"/>
  <c r="AP72" i="9" s="1"/>
  <c r="AD70" i="9"/>
  <c r="AP70" i="9" s="1"/>
  <c r="AD68" i="9"/>
  <c r="AP68" i="9" s="1"/>
  <c r="AD66" i="9"/>
  <c r="AP66" i="9" s="1"/>
  <c r="AD64" i="9"/>
  <c r="AP64" i="9" s="1"/>
  <c r="AD62" i="9"/>
  <c r="AP62" i="9" s="1"/>
  <c r="AD60" i="9"/>
  <c r="AP60" i="9" s="1"/>
  <c r="AD58" i="9"/>
  <c r="AP58" i="9" s="1"/>
  <c r="AD56" i="9"/>
  <c r="AP56" i="9" s="1"/>
  <c r="AD54" i="9"/>
  <c r="AP54" i="9" s="1"/>
  <c r="AD52" i="9"/>
  <c r="AP52" i="9" s="1"/>
  <c r="AD50" i="9"/>
  <c r="AP50" i="9" s="1"/>
  <c r="AD48" i="9"/>
  <c r="AP48" i="9" s="1"/>
  <c r="AD46" i="9"/>
  <c r="AP46" i="9" s="1"/>
  <c r="AD44" i="9"/>
  <c r="AP44" i="9" s="1"/>
  <c r="AD40" i="9"/>
  <c r="AP40" i="9" s="1"/>
  <c r="AD38" i="9"/>
  <c r="AP38" i="9" s="1"/>
  <c r="AD36" i="9"/>
  <c r="AP36" i="9" s="1"/>
  <c r="AD34" i="9"/>
  <c r="AP34" i="9" s="1"/>
  <c r="AD32" i="9"/>
  <c r="AP32" i="9" s="1"/>
  <c r="AD30" i="9"/>
  <c r="AP30" i="9" s="1"/>
  <c r="AD28" i="9"/>
  <c r="AP28" i="9" s="1"/>
  <c r="AD26" i="9"/>
  <c r="AP26" i="9" s="1"/>
  <c r="AD24" i="9"/>
  <c r="AP24" i="9" s="1"/>
  <c r="AD22" i="9"/>
  <c r="AP22" i="9" s="1"/>
  <c r="AD20" i="9"/>
  <c r="AP20" i="9" s="1"/>
  <c r="AD18" i="9"/>
  <c r="AP18" i="9" s="1"/>
  <c r="AD16" i="9"/>
  <c r="AP16" i="9" s="1"/>
  <c r="AD14" i="9"/>
  <c r="AP14" i="9" s="1"/>
  <c r="AD12" i="9"/>
  <c r="AP12" i="9" s="1"/>
  <c r="AD10" i="9"/>
  <c r="AP10" i="9" s="1"/>
  <c r="AD8" i="9"/>
  <c r="AP8" i="9" s="1"/>
  <c r="AD6" i="9"/>
  <c r="AP6" i="9" s="1"/>
  <c r="AD5" i="9"/>
  <c r="AP5" i="9" s="1"/>
  <c r="AD95" i="9"/>
  <c r="AP95" i="9" s="1"/>
  <c r="AD93" i="9"/>
  <c r="AP93" i="9" s="1"/>
  <c r="AD91" i="9"/>
  <c r="AP91" i="9" s="1"/>
  <c r="AD89" i="9"/>
  <c r="AP89" i="9" s="1"/>
  <c r="AD87" i="9"/>
  <c r="AP87" i="9" s="1"/>
  <c r="AD85" i="9"/>
  <c r="AP85" i="9" s="1"/>
  <c r="AD83" i="9"/>
  <c r="AP83" i="9" s="1"/>
  <c r="AD81" i="9"/>
  <c r="AP81" i="9" s="1"/>
  <c r="AD79" i="9"/>
  <c r="AP79" i="9" s="1"/>
  <c r="AD77" i="9"/>
  <c r="AP77" i="9" s="1"/>
  <c r="AD75" i="9"/>
  <c r="AP75" i="9" s="1"/>
  <c r="AD73" i="9"/>
  <c r="AP73" i="9" s="1"/>
  <c r="AD71" i="9"/>
  <c r="AP71" i="9" s="1"/>
  <c r="AD69" i="9"/>
  <c r="AP69" i="9" s="1"/>
  <c r="AD67" i="9"/>
  <c r="AP67" i="9" s="1"/>
  <c r="AD65" i="9"/>
  <c r="AP65" i="9" s="1"/>
  <c r="AD63" i="9"/>
  <c r="AP63" i="9" s="1"/>
  <c r="AD61" i="9"/>
  <c r="AP61" i="9" s="1"/>
  <c r="AD59" i="9"/>
  <c r="AP59" i="9" s="1"/>
  <c r="AD57" i="9"/>
  <c r="AP57" i="9" s="1"/>
  <c r="AD55" i="9"/>
  <c r="AP55" i="9" s="1"/>
  <c r="AD53" i="9"/>
  <c r="AP53" i="9" s="1"/>
  <c r="AD51" i="9"/>
  <c r="AP51" i="9" s="1"/>
  <c r="AD49" i="9"/>
  <c r="AP49" i="9" s="1"/>
  <c r="AD47" i="9"/>
  <c r="AP47" i="9" s="1"/>
  <c r="AD45" i="9"/>
  <c r="AP45" i="9" s="1"/>
  <c r="AD41" i="9"/>
  <c r="AP41" i="9" s="1"/>
  <c r="AD39" i="9"/>
  <c r="AP39" i="9" s="1"/>
  <c r="AD37" i="9"/>
  <c r="AP37" i="9" s="1"/>
  <c r="AD35" i="9"/>
  <c r="AP35" i="9" s="1"/>
  <c r="AD33" i="9"/>
  <c r="AP33" i="9" s="1"/>
  <c r="AD31" i="9"/>
  <c r="AP31" i="9" s="1"/>
  <c r="AD29" i="9"/>
  <c r="AP29" i="9" s="1"/>
  <c r="AD27" i="9"/>
  <c r="AP27" i="9" s="1"/>
  <c r="AD25" i="9"/>
  <c r="AP25" i="9" s="1"/>
  <c r="AD23" i="9"/>
  <c r="AP23" i="9" s="1"/>
  <c r="AD21" i="9"/>
  <c r="AP21" i="9" s="1"/>
  <c r="AD19" i="9"/>
  <c r="AP19" i="9" s="1"/>
  <c r="AD17" i="9"/>
  <c r="AP17" i="9" s="1"/>
  <c r="AD15" i="9"/>
  <c r="AP15" i="9" s="1"/>
  <c r="AD13" i="9"/>
  <c r="AP13" i="9" s="1"/>
  <c r="AD11" i="9"/>
  <c r="AP11" i="9" s="1"/>
  <c r="AD9" i="9"/>
  <c r="AP9" i="9" s="1"/>
  <c r="AD7" i="9"/>
  <c r="AP7" i="9" s="1"/>
  <c r="T5" i="9" l="1"/>
  <c r="S5" i="9" s="1"/>
  <c r="AL5" i="9" s="1"/>
  <c r="T6" i="9"/>
  <c r="S6" i="9" s="1"/>
  <c r="AL6" i="9" s="1"/>
  <c r="T7" i="9"/>
  <c r="S7" i="9" s="1"/>
  <c r="AL7" i="9" s="1"/>
  <c r="T8" i="9"/>
  <c r="S8" i="9" s="1"/>
  <c r="AL8" i="9" s="1"/>
  <c r="T9" i="9"/>
  <c r="S9" i="9" s="1"/>
  <c r="AL9" i="9" s="1"/>
  <c r="T10" i="9"/>
  <c r="S10" i="9" s="1"/>
  <c r="AL10" i="9" s="1"/>
  <c r="T11" i="9"/>
  <c r="S11" i="9" s="1"/>
  <c r="AL11" i="9" s="1"/>
  <c r="T12" i="9"/>
  <c r="S12" i="9" s="1"/>
  <c r="AL12" i="9" s="1"/>
  <c r="T13" i="9"/>
  <c r="S13" i="9" s="1"/>
  <c r="AL13" i="9" s="1"/>
  <c r="T14" i="9"/>
  <c r="S14" i="9" s="1"/>
  <c r="AL14" i="9" s="1"/>
  <c r="T15" i="9"/>
  <c r="S15" i="9" s="1"/>
  <c r="AL15" i="9" s="1"/>
  <c r="T16" i="9"/>
  <c r="S16" i="9" s="1"/>
  <c r="AL16" i="9" s="1"/>
  <c r="T17" i="9"/>
  <c r="S17" i="9" s="1"/>
  <c r="AL17" i="9" s="1"/>
  <c r="T18" i="9"/>
  <c r="S18" i="9" s="1"/>
  <c r="AL18" i="9" s="1"/>
  <c r="T19" i="9"/>
  <c r="S19" i="9" s="1"/>
  <c r="AL19" i="9" s="1"/>
  <c r="T20" i="9"/>
  <c r="S20" i="9" s="1"/>
  <c r="AL20" i="9" s="1"/>
  <c r="T21" i="9"/>
  <c r="S21" i="9" s="1"/>
  <c r="AL21" i="9" s="1"/>
  <c r="T22" i="9"/>
  <c r="S22" i="9" s="1"/>
  <c r="AL22" i="9" s="1"/>
  <c r="T23" i="9"/>
  <c r="S23" i="9" s="1"/>
  <c r="AL23" i="9" s="1"/>
  <c r="T24" i="9"/>
  <c r="S24" i="9" s="1"/>
  <c r="AL24" i="9" s="1"/>
  <c r="T25" i="9"/>
  <c r="S25" i="9" s="1"/>
  <c r="AL25" i="9" s="1"/>
  <c r="T26" i="9"/>
  <c r="S26" i="9" s="1"/>
  <c r="AL26" i="9" s="1"/>
  <c r="T27" i="9"/>
  <c r="S27" i="9" s="1"/>
  <c r="AL27" i="9" s="1"/>
  <c r="T28" i="9"/>
  <c r="S28" i="9" s="1"/>
  <c r="AL28" i="9" s="1"/>
  <c r="T29" i="9"/>
  <c r="S29" i="9" s="1"/>
  <c r="AL29" i="9" s="1"/>
  <c r="T30" i="9"/>
  <c r="S30" i="9" s="1"/>
  <c r="AL30" i="9" s="1"/>
  <c r="T31" i="9"/>
  <c r="S31" i="9" s="1"/>
  <c r="AL31" i="9" s="1"/>
  <c r="T32" i="9"/>
  <c r="S32" i="9" s="1"/>
  <c r="AL32" i="9" s="1"/>
  <c r="T33" i="9"/>
  <c r="S33" i="9" s="1"/>
  <c r="AL33" i="9" s="1"/>
  <c r="T34" i="9"/>
  <c r="S34" i="9" s="1"/>
  <c r="AL34" i="9" s="1"/>
  <c r="T35" i="9"/>
  <c r="S35" i="9" s="1"/>
  <c r="AL35" i="9" s="1"/>
  <c r="T36" i="9"/>
  <c r="S36" i="9" s="1"/>
  <c r="AL36" i="9" s="1"/>
  <c r="T37" i="9"/>
  <c r="S37" i="9" s="1"/>
  <c r="AL37" i="9" s="1"/>
  <c r="T38" i="9"/>
  <c r="S38" i="9" s="1"/>
  <c r="AL38" i="9" s="1"/>
  <c r="T39" i="9"/>
  <c r="S39" i="9" s="1"/>
  <c r="AL39" i="9" s="1"/>
  <c r="T40" i="9"/>
  <c r="S40" i="9" s="1"/>
  <c r="AL40" i="9" s="1"/>
  <c r="T41" i="9"/>
  <c r="S41" i="9" s="1"/>
  <c r="AL41" i="9" s="1"/>
  <c r="T44" i="9"/>
  <c r="S44" i="9" s="1"/>
  <c r="AL44" i="9" s="1"/>
  <c r="T45" i="9"/>
  <c r="S45" i="9" s="1"/>
  <c r="AL45" i="9" s="1"/>
  <c r="T46" i="9"/>
  <c r="S46" i="9" s="1"/>
  <c r="AL46" i="9" s="1"/>
  <c r="T47" i="9"/>
  <c r="S47" i="9" s="1"/>
  <c r="AL47" i="9" s="1"/>
  <c r="T48" i="9"/>
  <c r="S48" i="9" s="1"/>
  <c r="AL48" i="9" s="1"/>
  <c r="T49" i="9"/>
  <c r="S49" i="9" s="1"/>
  <c r="AL49" i="9" s="1"/>
  <c r="T50" i="9"/>
  <c r="S50" i="9" s="1"/>
  <c r="AL50" i="9" s="1"/>
  <c r="T51" i="9"/>
  <c r="S51" i="9" s="1"/>
  <c r="AL51" i="9" s="1"/>
  <c r="T52" i="9"/>
  <c r="S52" i="9" s="1"/>
  <c r="AL52" i="9" s="1"/>
  <c r="T53" i="9"/>
  <c r="S53" i="9" s="1"/>
  <c r="AL53" i="9" s="1"/>
  <c r="T54" i="9"/>
  <c r="S54" i="9" s="1"/>
  <c r="AL54" i="9" s="1"/>
  <c r="T55" i="9"/>
  <c r="S55" i="9" s="1"/>
  <c r="AL55" i="9" s="1"/>
  <c r="T56" i="9"/>
  <c r="S56" i="9" s="1"/>
  <c r="AL56" i="9" s="1"/>
  <c r="T57" i="9"/>
  <c r="S57" i="9" s="1"/>
  <c r="AL57" i="9" s="1"/>
  <c r="T58" i="9"/>
  <c r="S58" i="9" s="1"/>
  <c r="AL58" i="9" s="1"/>
  <c r="T59" i="9"/>
  <c r="S59" i="9" s="1"/>
  <c r="AL59" i="9" s="1"/>
  <c r="T60" i="9"/>
  <c r="S60" i="9" s="1"/>
  <c r="AL60" i="9" s="1"/>
  <c r="T61" i="9"/>
  <c r="S61" i="9" s="1"/>
  <c r="AL61" i="9" s="1"/>
  <c r="T62" i="9"/>
  <c r="S62" i="9" s="1"/>
  <c r="AL62" i="9" s="1"/>
  <c r="T63" i="9"/>
  <c r="S63" i="9" s="1"/>
  <c r="AL63" i="9" s="1"/>
  <c r="T64" i="9"/>
  <c r="S64" i="9" s="1"/>
  <c r="AL64" i="9" s="1"/>
  <c r="T65" i="9"/>
  <c r="S65" i="9" s="1"/>
  <c r="AL65" i="9" s="1"/>
  <c r="T66" i="9"/>
  <c r="S66" i="9" s="1"/>
  <c r="AL66" i="9" s="1"/>
  <c r="T67" i="9"/>
  <c r="S67" i="9" s="1"/>
  <c r="AL67" i="9" s="1"/>
  <c r="T68" i="9"/>
  <c r="S68" i="9" s="1"/>
  <c r="AL68" i="9" s="1"/>
  <c r="T69" i="9"/>
  <c r="S69" i="9" s="1"/>
  <c r="AL69" i="9" s="1"/>
  <c r="T70" i="9"/>
  <c r="S70" i="9" s="1"/>
  <c r="AL70" i="9" s="1"/>
  <c r="T71" i="9"/>
  <c r="S71" i="9" s="1"/>
  <c r="AL71" i="9" s="1"/>
  <c r="T72" i="9"/>
  <c r="S72" i="9" s="1"/>
  <c r="AL72" i="9" s="1"/>
  <c r="T73" i="9"/>
  <c r="S73" i="9" s="1"/>
  <c r="AL73" i="9" s="1"/>
  <c r="T74" i="9"/>
  <c r="S74" i="9" s="1"/>
  <c r="AL74" i="9" s="1"/>
  <c r="T75" i="9"/>
  <c r="S75" i="9" s="1"/>
  <c r="AL75" i="9" s="1"/>
  <c r="T76" i="9"/>
  <c r="S76" i="9" s="1"/>
  <c r="AL76" i="9" s="1"/>
  <c r="T77" i="9"/>
  <c r="S77" i="9" s="1"/>
  <c r="AL77" i="9" s="1"/>
  <c r="T78" i="9"/>
  <c r="S78" i="9" s="1"/>
  <c r="AL78" i="9" s="1"/>
  <c r="T79" i="9"/>
  <c r="S79" i="9" s="1"/>
  <c r="AL79" i="9" s="1"/>
  <c r="T80" i="9"/>
  <c r="S80" i="9" s="1"/>
  <c r="AL80" i="9" s="1"/>
  <c r="T81" i="9"/>
  <c r="S81" i="9" s="1"/>
  <c r="AL81" i="9" s="1"/>
  <c r="T82" i="9"/>
  <c r="S82" i="9" s="1"/>
  <c r="AL82" i="9" s="1"/>
  <c r="T83" i="9"/>
  <c r="S83" i="9" s="1"/>
  <c r="AL83" i="9" s="1"/>
  <c r="T84" i="9"/>
  <c r="S84" i="9" s="1"/>
  <c r="AL84" i="9" s="1"/>
  <c r="T85" i="9"/>
  <c r="S85" i="9" s="1"/>
  <c r="AL85" i="9" s="1"/>
  <c r="T86" i="9"/>
  <c r="S86" i="9" s="1"/>
  <c r="AL86" i="9" s="1"/>
  <c r="T87" i="9"/>
  <c r="S87" i="9" s="1"/>
  <c r="AL87" i="9" s="1"/>
  <c r="T88" i="9"/>
  <c r="S88" i="9" s="1"/>
  <c r="AL88" i="9" s="1"/>
  <c r="T89" i="9"/>
  <c r="S89" i="9" s="1"/>
  <c r="AL89" i="9" s="1"/>
  <c r="T90" i="9"/>
  <c r="S90" i="9" s="1"/>
  <c r="AL90" i="9" s="1"/>
  <c r="T91" i="9"/>
  <c r="S91" i="9" s="1"/>
  <c r="AL91" i="9" s="1"/>
  <c r="T92" i="9"/>
  <c r="S92" i="9" s="1"/>
  <c r="AL92" i="9" s="1"/>
  <c r="T93" i="9"/>
  <c r="S93" i="9" s="1"/>
  <c r="AL93" i="9" s="1"/>
  <c r="T94" i="9"/>
  <c r="S94" i="9" s="1"/>
  <c r="AL94" i="9" s="1"/>
  <c r="T95" i="9"/>
  <c r="S95" i="9" s="1"/>
  <c r="AL95" i="9" s="1"/>
  <c r="T96" i="9"/>
  <c r="S96" i="9" s="1"/>
  <c r="AL96" i="9" s="1"/>
  <c r="T4" i="9"/>
  <c r="S4" i="9" s="1"/>
  <c r="AL4" i="9" s="1"/>
  <c r="Q5" i="9"/>
  <c r="P5" i="9" s="1"/>
  <c r="AM5" i="9" s="1"/>
  <c r="Q6" i="9"/>
  <c r="P6" i="9" s="1"/>
  <c r="AM6" i="9" s="1"/>
  <c r="Q7" i="9"/>
  <c r="P7" i="9" s="1"/>
  <c r="AM7" i="9" s="1"/>
  <c r="Q8" i="9"/>
  <c r="P8" i="9" s="1"/>
  <c r="AM8" i="9" s="1"/>
  <c r="Q9" i="9"/>
  <c r="P9" i="9" s="1"/>
  <c r="AM9" i="9" s="1"/>
  <c r="Q10" i="9"/>
  <c r="P10" i="9" s="1"/>
  <c r="AM10" i="9" s="1"/>
  <c r="Q11" i="9"/>
  <c r="P11" i="9" s="1"/>
  <c r="AM11" i="9" s="1"/>
  <c r="Q12" i="9"/>
  <c r="P12" i="9" s="1"/>
  <c r="AM12" i="9" s="1"/>
  <c r="Q13" i="9"/>
  <c r="P13" i="9" s="1"/>
  <c r="AM13" i="9" s="1"/>
  <c r="Q14" i="9"/>
  <c r="P14" i="9" s="1"/>
  <c r="AM14" i="9" s="1"/>
  <c r="Q15" i="9"/>
  <c r="P15" i="9" s="1"/>
  <c r="AM15" i="9" s="1"/>
  <c r="Q16" i="9"/>
  <c r="P16" i="9" s="1"/>
  <c r="AM16" i="9" s="1"/>
  <c r="Q17" i="9"/>
  <c r="P17" i="9" s="1"/>
  <c r="AM17" i="9" s="1"/>
  <c r="Q18" i="9"/>
  <c r="P18" i="9" s="1"/>
  <c r="AM18" i="9" s="1"/>
  <c r="Q19" i="9"/>
  <c r="P19" i="9" s="1"/>
  <c r="AM19" i="9" s="1"/>
  <c r="Q20" i="9"/>
  <c r="P20" i="9" s="1"/>
  <c r="AM20" i="9" s="1"/>
  <c r="Q21" i="9"/>
  <c r="P21" i="9" s="1"/>
  <c r="AM21" i="9" s="1"/>
  <c r="Q22" i="9"/>
  <c r="P22" i="9" s="1"/>
  <c r="AM22" i="9" s="1"/>
  <c r="Q23" i="9"/>
  <c r="P23" i="9" s="1"/>
  <c r="AM23" i="9" s="1"/>
  <c r="Q24" i="9"/>
  <c r="P24" i="9" s="1"/>
  <c r="AM24" i="9" s="1"/>
  <c r="Q25" i="9"/>
  <c r="P25" i="9" s="1"/>
  <c r="AM25" i="9" s="1"/>
  <c r="Q26" i="9"/>
  <c r="P26" i="9" s="1"/>
  <c r="AM26" i="9" s="1"/>
  <c r="Q27" i="9"/>
  <c r="P27" i="9" s="1"/>
  <c r="AM27" i="9" s="1"/>
  <c r="Q28" i="9"/>
  <c r="P28" i="9" s="1"/>
  <c r="AM28" i="9" s="1"/>
  <c r="Q29" i="9"/>
  <c r="P29" i="9" s="1"/>
  <c r="AM29" i="9" s="1"/>
  <c r="Q30" i="9"/>
  <c r="P30" i="9" s="1"/>
  <c r="AM30" i="9" s="1"/>
  <c r="Q31" i="9"/>
  <c r="P31" i="9" s="1"/>
  <c r="AM31" i="9" s="1"/>
  <c r="Q32" i="9"/>
  <c r="P32" i="9" s="1"/>
  <c r="AM32" i="9" s="1"/>
  <c r="Q33" i="9"/>
  <c r="P33" i="9" s="1"/>
  <c r="AM33" i="9" s="1"/>
  <c r="Q34" i="9"/>
  <c r="P34" i="9" s="1"/>
  <c r="AM34" i="9" s="1"/>
  <c r="Q35" i="9"/>
  <c r="P35" i="9" s="1"/>
  <c r="AM35" i="9" s="1"/>
  <c r="Q36" i="9"/>
  <c r="P36" i="9" s="1"/>
  <c r="AM36" i="9" s="1"/>
  <c r="Q37" i="9"/>
  <c r="P37" i="9" s="1"/>
  <c r="AM37" i="9" s="1"/>
  <c r="Q38" i="9"/>
  <c r="P38" i="9" s="1"/>
  <c r="AM38" i="9" s="1"/>
  <c r="Q39" i="9"/>
  <c r="P39" i="9" s="1"/>
  <c r="AM39" i="9" s="1"/>
  <c r="Q40" i="9"/>
  <c r="P40" i="9" s="1"/>
  <c r="AM40" i="9" s="1"/>
  <c r="Q41" i="9"/>
  <c r="P41" i="9" s="1"/>
  <c r="AM41" i="9" s="1"/>
  <c r="Q44" i="9"/>
  <c r="P44" i="9" s="1"/>
  <c r="AM44" i="9" s="1"/>
  <c r="Q45" i="9"/>
  <c r="P45" i="9" s="1"/>
  <c r="AM45" i="9" s="1"/>
  <c r="Q46" i="9"/>
  <c r="P46" i="9" s="1"/>
  <c r="AM46" i="9" s="1"/>
  <c r="Q47" i="9"/>
  <c r="P47" i="9" s="1"/>
  <c r="AM47" i="9" s="1"/>
  <c r="Q48" i="9"/>
  <c r="P48" i="9" s="1"/>
  <c r="AM48" i="9" s="1"/>
  <c r="Q49" i="9"/>
  <c r="P49" i="9" s="1"/>
  <c r="AM49" i="9" s="1"/>
  <c r="Q50" i="9"/>
  <c r="P50" i="9" s="1"/>
  <c r="AM50" i="9" s="1"/>
  <c r="Q51" i="9"/>
  <c r="P51" i="9" s="1"/>
  <c r="AM51" i="9" s="1"/>
  <c r="Q52" i="9"/>
  <c r="P52" i="9" s="1"/>
  <c r="AM52" i="9" s="1"/>
  <c r="Q53" i="9"/>
  <c r="P53" i="9" s="1"/>
  <c r="AM53" i="9" s="1"/>
  <c r="Q54" i="9"/>
  <c r="P54" i="9" s="1"/>
  <c r="AM54" i="9" s="1"/>
  <c r="Q55" i="9"/>
  <c r="P55" i="9" s="1"/>
  <c r="AM55" i="9" s="1"/>
  <c r="Q56" i="9"/>
  <c r="P56" i="9" s="1"/>
  <c r="AM56" i="9" s="1"/>
  <c r="Q57" i="9"/>
  <c r="P57" i="9" s="1"/>
  <c r="AM57" i="9" s="1"/>
  <c r="Q58" i="9"/>
  <c r="P58" i="9" s="1"/>
  <c r="AM58" i="9" s="1"/>
  <c r="Q59" i="9"/>
  <c r="P59" i="9" s="1"/>
  <c r="AM59" i="9" s="1"/>
  <c r="Q60" i="9"/>
  <c r="P60" i="9" s="1"/>
  <c r="AM60" i="9" s="1"/>
  <c r="Q61" i="9"/>
  <c r="P61" i="9" s="1"/>
  <c r="AM61" i="9" s="1"/>
  <c r="Q62" i="9"/>
  <c r="P62" i="9" s="1"/>
  <c r="AM62" i="9" s="1"/>
  <c r="Q63" i="9"/>
  <c r="P63" i="9" s="1"/>
  <c r="AM63" i="9" s="1"/>
  <c r="Q64" i="9"/>
  <c r="P64" i="9" s="1"/>
  <c r="AM64" i="9" s="1"/>
  <c r="Q65" i="9"/>
  <c r="P65" i="9" s="1"/>
  <c r="AM65" i="9" s="1"/>
  <c r="Q66" i="9"/>
  <c r="P66" i="9" s="1"/>
  <c r="AM66" i="9" s="1"/>
  <c r="Q67" i="9"/>
  <c r="P67" i="9" s="1"/>
  <c r="AM67" i="9" s="1"/>
  <c r="Q68" i="9"/>
  <c r="P68" i="9" s="1"/>
  <c r="AM68" i="9" s="1"/>
  <c r="Q69" i="9"/>
  <c r="P69" i="9" s="1"/>
  <c r="AM69" i="9" s="1"/>
  <c r="Q70" i="9"/>
  <c r="P70" i="9" s="1"/>
  <c r="AM70" i="9" s="1"/>
  <c r="Q71" i="9"/>
  <c r="P71" i="9" s="1"/>
  <c r="AM71" i="9" s="1"/>
  <c r="Q72" i="9"/>
  <c r="P72" i="9" s="1"/>
  <c r="AM72" i="9" s="1"/>
  <c r="Q73" i="9"/>
  <c r="P73" i="9" s="1"/>
  <c r="AM73" i="9" s="1"/>
  <c r="Q74" i="9"/>
  <c r="P74" i="9" s="1"/>
  <c r="AM74" i="9" s="1"/>
  <c r="Q75" i="9"/>
  <c r="P75" i="9" s="1"/>
  <c r="AM75" i="9" s="1"/>
  <c r="Q76" i="9"/>
  <c r="P76" i="9" s="1"/>
  <c r="AM76" i="9" s="1"/>
  <c r="Q77" i="9"/>
  <c r="P77" i="9" s="1"/>
  <c r="AM77" i="9" s="1"/>
  <c r="Q78" i="9"/>
  <c r="P78" i="9" s="1"/>
  <c r="AM78" i="9" s="1"/>
  <c r="Q79" i="9"/>
  <c r="P79" i="9" s="1"/>
  <c r="AM79" i="9" s="1"/>
  <c r="Q80" i="9"/>
  <c r="P80" i="9" s="1"/>
  <c r="AM80" i="9" s="1"/>
  <c r="Q81" i="9"/>
  <c r="P81" i="9" s="1"/>
  <c r="AM81" i="9" s="1"/>
  <c r="Q82" i="9"/>
  <c r="P82" i="9" s="1"/>
  <c r="AM82" i="9" s="1"/>
  <c r="Q83" i="9"/>
  <c r="P83" i="9" s="1"/>
  <c r="AM83" i="9" s="1"/>
  <c r="Q84" i="9"/>
  <c r="P84" i="9" s="1"/>
  <c r="AM84" i="9" s="1"/>
  <c r="Q85" i="9"/>
  <c r="P85" i="9" s="1"/>
  <c r="AM85" i="9" s="1"/>
  <c r="Q86" i="9"/>
  <c r="P86" i="9" s="1"/>
  <c r="AM86" i="9" s="1"/>
  <c r="Q87" i="9"/>
  <c r="P87" i="9" s="1"/>
  <c r="AM87" i="9" s="1"/>
  <c r="Q88" i="9"/>
  <c r="P88" i="9" s="1"/>
  <c r="AM88" i="9" s="1"/>
  <c r="Q89" i="9"/>
  <c r="P89" i="9" s="1"/>
  <c r="AM89" i="9" s="1"/>
  <c r="Q90" i="9"/>
  <c r="P90" i="9" s="1"/>
  <c r="AM90" i="9" s="1"/>
  <c r="Q91" i="9"/>
  <c r="P91" i="9" s="1"/>
  <c r="AM91" i="9" s="1"/>
  <c r="Q92" i="9"/>
  <c r="P92" i="9" s="1"/>
  <c r="AM92" i="9" s="1"/>
  <c r="Q93" i="9"/>
  <c r="P93" i="9" s="1"/>
  <c r="AM93" i="9" s="1"/>
  <c r="Q94" i="9"/>
  <c r="P94" i="9" s="1"/>
  <c r="AM94" i="9" s="1"/>
  <c r="Q95" i="9"/>
  <c r="P95" i="9" s="1"/>
  <c r="AM95" i="9" s="1"/>
  <c r="Q96" i="9"/>
  <c r="P96" i="9" s="1"/>
  <c r="AM96" i="9" s="1"/>
  <c r="N5" i="9"/>
  <c r="M5" i="9" s="1"/>
  <c r="N6" i="9"/>
  <c r="M6" i="9" s="1"/>
  <c r="N7" i="9"/>
  <c r="M7" i="9" s="1"/>
  <c r="N8" i="9"/>
  <c r="M8" i="9" s="1"/>
  <c r="N9" i="9"/>
  <c r="M9" i="9" s="1"/>
  <c r="N10" i="9"/>
  <c r="M10" i="9" s="1"/>
  <c r="N11" i="9"/>
  <c r="M11" i="9" s="1"/>
  <c r="N12" i="9"/>
  <c r="M12" i="9" s="1"/>
  <c r="N13" i="9"/>
  <c r="M13" i="9" s="1"/>
  <c r="N14" i="9"/>
  <c r="M14" i="9" s="1"/>
  <c r="N15" i="9"/>
  <c r="M15" i="9" s="1"/>
  <c r="N16" i="9"/>
  <c r="M16" i="9" s="1"/>
  <c r="N17" i="9"/>
  <c r="M17" i="9" s="1"/>
  <c r="N18" i="9"/>
  <c r="M18" i="9" s="1"/>
  <c r="N19" i="9"/>
  <c r="M19" i="9" s="1"/>
  <c r="N20" i="9"/>
  <c r="M20" i="9" s="1"/>
  <c r="N21" i="9"/>
  <c r="M21" i="9" s="1"/>
  <c r="N22" i="9"/>
  <c r="M22" i="9" s="1"/>
  <c r="N23" i="9"/>
  <c r="M23" i="9" s="1"/>
  <c r="N24" i="9"/>
  <c r="M24" i="9" s="1"/>
  <c r="N25" i="9"/>
  <c r="M25" i="9" s="1"/>
  <c r="N26" i="9"/>
  <c r="M26" i="9" s="1"/>
  <c r="N27" i="9"/>
  <c r="M27" i="9" s="1"/>
  <c r="N28" i="9"/>
  <c r="M28" i="9" s="1"/>
  <c r="N29" i="9"/>
  <c r="M29" i="9" s="1"/>
  <c r="N30" i="9"/>
  <c r="M30" i="9" s="1"/>
  <c r="N31" i="9"/>
  <c r="M31" i="9" s="1"/>
  <c r="N32" i="9"/>
  <c r="M32" i="9" s="1"/>
  <c r="N33" i="9"/>
  <c r="M33" i="9" s="1"/>
  <c r="N34" i="9"/>
  <c r="M34" i="9" s="1"/>
  <c r="N35" i="9"/>
  <c r="M35" i="9" s="1"/>
  <c r="N36" i="9"/>
  <c r="M36" i="9" s="1"/>
  <c r="N37" i="9"/>
  <c r="M37" i="9" s="1"/>
  <c r="N38" i="9"/>
  <c r="M38" i="9" s="1"/>
  <c r="N39" i="9"/>
  <c r="M39" i="9" s="1"/>
  <c r="N40" i="9"/>
  <c r="M40" i="9" s="1"/>
  <c r="N41" i="9"/>
  <c r="M41" i="9" s="1"/>
  <c r="N44" i="9"/>
  <c r="M44" i="9" s="1"/>
  <c r="N45" i="9"/>
  <c r="M45" i="9" s="1"/>
  <c r="N46" i="9"/>
  <c r="M46" i="9" s="1"/>
  <c r="N47" i="9"/>
  <c r="M47" i="9" s="1"/>
  <c r="N48" i="9"/>
  <c r="M48" i="9" s="1"/>
  <c r="N49" i="9"/>
  <c r="M49" i="9" s="1"/>
  <c r="N50" i="9"/>
  <c r="M50" i="9" s="1"/>
  <c r="N51" i="9"/>
  <c r="M51" i="9" s="1"/>
  <c r="N52" i="9"/>
  <c r="M52" i="9" s="1"/>
  <c r="N53" i="9"/>
  <c r="M53" i="9" s="1"/>
  <c r="N54" i="9"/>
  <c r="M54" i="9" s="1"/>
  <c r="N55" i="9"/>
  <c r="M55" i="9" s="1"/>
  <c r="N56" i="9"/>
  <c r="M56" i="9" s="1"/>
  <c r="N57" i="9"/>
  <c r="M57" i="9" s="1"/>
  <c r="N58" i="9"/>
  <c r="M58" i="9" s="1"/>
  <c r="N59" i="9"/>
  <c r="M59" i="9" s="1"/>
  <c r="N60" i="9"/>
  <c r="M60" i="9" s="1"/>
  <c r="N61" i="9"/>
  <c r="M61" i="9" s="1"/>
  <c r="N62" i="9"/>
  <c r="M62" i="9" s="1"/>
  <c r="N63" i="9"/>
  <c r="M63" i="9" s="1"/>
  <c r="N64" i="9"/>
  <c r="M64" i="9" s="1"/>
  <c r="N65" i="9"/>
  <c r="M65" i="9" s="1"/>
  <c r="N66" i="9"/>
  <c r="M66" i="9" s="1"/>
  <c r="N67" i="9"/>
  <c r="M67" i="9" s="1"/>
  <c r="N68" i="9"/>
  <c r="M68" i="9" s="1"/>
  <c r="N69" i="9"/>
  <c r="M69" i="9" s="1"/>
  <c r="N70" i="9"/>
  <c r="M70" i="9" s="1"/>
  <c r="N71" i="9"/>
  <c r="M71" i="9" s="1"/>
  <c r="N72" i="9"/>
  <c r="M72" i="9" s="1"/>
  <c r="N73" i="9"/>
  <c r="M73" i="9" s="1"/>
  <c r="N74" i="9"/>
  <c r="M74" i="9" s="1"/>
  <c r="N75" i="9"/>
  <c r="M75" i="9" s="1"/>
  <c r="N76" i="9"/>
  <c r="M76" i="9" s="1"/>
  <c r="N77" i="9"/>
  <c r="M77" i="9" s="1"/>
  <c r="N78" i="9"/>
  <c r="M78" i="9" s="1"/>
  <c r="N79" i="9"/>
  <c r="M79" i="9" s="1"/>
  <c r="N80" i="9"/>
  <c r="M80" i="9" s="1"/>
  <c r="N81" i="9"/>
  <c r="M81" i="9" s="1"/>
  <c r="N82" i="9"/>
  <c r="M82" i="9" s="1"/>
  <c r="N83" i="9"/>
  <c r="M83" i="9" s="1"/>
  <c r="N84" i="9"/>
  <c r="M84" i="9" s="1"/>
  <c r="N85" i="9"/>
  <c r="M85" i="9" s="1"/>
  <c r="N86" i="9"/>
  <c r="M86" i="9" s="1"/>
  <c r="N87" i="9"/>
  <c r="M87" i="9" s="1"/>
  <c r="N88" i="9"/>
  <c r="M88" i="9" s="1"/>
  <c r="N89" i="9"/>
  <c r="M89" i="9" s="1"/>
  <c r="N90" i="9"/>
  <c r="M90" i="9" s="1"/>
  <c r="N91" i="9"/>
  <c r="M91" i="9" s="1"/>
  <c r="N92" i="9"/>
  <c r="M92" i="9" s="1"/>
  <c r="N93" i="9"/>
  <c r="M93" i="9" s="1"/>
  <c r="N94" i="9"/>
  <c r="M94" i="9" s="1"/>
  <c r="N95" i="9"/>
  <c r="M95" i="9" s="1"/>
  <c r="N96" i="9"/>
  <c r="M96" i="9" s="1"/>
  <c r="K27" i="9"/>
  <c r="J27" i="9" s="1"/>
  <c r="AK27" i="9" s="1"/>
  <c r="K28" i="9"/>
  <c r="J28" i="9" s="1"/>
  <c r="AK28" i="9" s="1"/>
  <c r="K29" i="9"/>
  <c r="J29" i="9" s="1"/>
  <c r="AK29" i="9" s="1"/>
  <c r="K30" i="9"/>
  <c r="J30" i="9" s="1"/>
  <c r="AK30" i="9" s="1"/>
  <c r="K31" i="9"/>
  <c r="J31" i="9" s="1"/>
  <c r="AK31" i="9" s="1"/>
  <c r="K32" i="9"/>
  <c r="J32" i="9" s="1"/>
  <c r="AK32" i="9" s="1"/>
  <c r="K33" i="9"/>
  <c r="J33" i="9" s="1"/>
  <c r="AK33" i="9" s="1"/>
  <c r="K34" i="9"/>
  <c r="J34" i="9" s="1"/>
  <c r="AK34" i="9" s="1"/>
  <c r="K35" i="9"/>
  <c r="J35" i="9" s="1"/>
  <c r="AK35" i="9" s="1"/>
  <c r="K36" i="9"/>
  <c r="J36" i="9" s="1"/>
  <c r="AK36" i="9" s="1"/>
  <c r="K37" i="9"/>
  <c r="J37" i="9" s="1"/>
  <c r="AK37" i="9" s="1"/>
  <c r="K38" i="9"/>
  <c r="J38" i="9" s="1"/>
  <c r="AK38" i="9" s="1"/>
  <c r="K39" i="9"/>
  <c r="J39" i="9" s="1"/>
  <c r="AK39" i="9" s="1"/>
  <c r="K40" i="9"/>
  <c r="J40" i="9" s="1"/>
  <c r="AK40" i="9" s="1"/>
  <c r="K41" i="9"/>
  <c r="J41" i="9" s="1"/>
  <c r="AK41" i="9" s="1"/>
  <c r="K44" i="9"/>
  <c r="J44" i="9" s="1"/>
  <c r="AK44" i="9" s="1"/>
  <c r="K45" i="9"/>
  <c r="J45" i="9" s="1"/>
  <c r="AK45" i="9" s="1"/>
  <c r="K46" i="9"/>
  <c r="J46" i="9" s="1"/>
  <c r="AK46" i="9" s="1"/>
  <c r="K47" i="9"/>
  <c r="J47" i="9" s="1"/>
  <c r="AK47" i="9" s="1"/>
  <c r="K48" i="9"/>
  <c r="J48" i="9" s="1"/>
  <c r="AK48" i="9" s="1"/>
  <c r="K49" i="9"/>
  <c r="J49" i="9" s="1"/>
  <c r="AK49" i="9" s="1"/>
  <c r="K50" i="9"/>
  <c r="J50" i="9" s="1"/>
  <c r="AK50" i="9" s="1"/>
  <c r="K51" i="9"/>
  <c r="J51" i="9" s="1"/>
  <c r="AK51" i="9" s="1"/>
  <c r="K52" i="9"/>
  <c r="J52" i="9" s="1"/>
  <c r="AK52" i="9" s="1"/>
  <c r="K53" i="9"/>
  <c r="J53" i="9" s="1"/>
  <c r="AK53" i="9" s="1"/>
  <c r="K54" i="9"/>
  <c r="J54" i="9" s="1"/>
  <c r="AK54" i="9" s="1"/>
  <c r="K55" i="9"/>
  <c r="J55" i="9" s="1"/>
  <c r="AK55" i="9" s="1"/>
  <c r="K56" i="9"/>
  <c r="J56" i="9" s="1"/>
  <c r="AK56" i="9" s="1"/>
  <c r="K57" i="9"/>
  <c r="J57" i="9" s="1"/>
  <c r="AK57" i="9" s="1"/>
  <c r="K58" i="9"/>
  <c r="J58" i="9" s="1"/>
  <c r="AK58" i="9" s="1"/>
  <c r="K59" i="9"/>
  <c r="J59" i="9" s="1"/>
  <c r="AK59" i="9" s="1"/>
  <c r="K60" i="9"/>
  <c r="J60" i="9" s="1"/>
  <c r="AK60" i="9" s="1"/>
  <c r="K61" i="9"/>
  <c r="J61" i="9" s="1"/>
  <c r="AK61" i="9" s="1"/>
  <c r="K62" i="9"/>
  <c r="J62" i="9" s="1"/>
  <c r="AK62" i="9" s="1"/>
  <c r="K63" i="9"/>
  <c r="J63" i="9" s="1"/>
  <c r="AK63" i="9" s="1"/>
  <c r="K64" i="9"/>
  <c r="J64" i="9" s="1"/>
  <c r="AK64" i="9" s="1"/>
  <c r="K65" i="9"/>
  <c r="J65" i="9" s="1"/>
  <c r="AK65" i="9" s="1"/>
  <c r="K66" i="9"/>
  <c r="J66" i="9" s="1"/>
  <c r="AK66" i="9" s="1"/>
  <c r="K67" i="9"/>
  <c r="J67" i="9" s="1"/>
  <c r="AK67" i="9" s="1"/>
  <c r="K68" i="9"/>
  <c r="J68" i="9" s="1"/>
  <c r="AK68" i="9" s="1"/>
  <c r="K69" i="9"/>
  <c r="J69" i="9" s="1"/>
  <c r="AK69" i="9" s="1"/>
  <c r="K70" i="9"/>
  <c r="J70" i="9" s="1"/>
  <c r="AK70" i="9" s="1"/>
  <c r="K71" i="9"/>
  <c r="J71" i="9" s="1"/>
  <c r="AK71" i="9" s="1"/>
  <c r="K72" i="9"/>
  <c r="J72" i="9" s="1"/>
  <c r="AK72" i="9" s="1"/>
  <c r="K73" i="9"/>
  <c r="J73" i="9" s="1"/>
  <c r="AK73" i="9" s="1"/>
  <c r="K74" i="9"/>
  <c r="J74" i="9" s="1"/>
  <c r="AK74" i="9" s="1"/>
  <c r="K75" i="9"/>
  <c r="J75" i="9" s="1"/>
  <c r="AK75" i="9" s="1"/>
  <c r="K76" i="9"/>
  <c r="J76" i="9" s="1"/>
  <c r="AK76" i="9" s="1"/>
  <c r="K77" i="9"/>
  <c r="J77" i="9" s="1"/>
  <c r="AK77" i="9" s="1"/>
  <c r="K78" i="9"/>
  <c r="J78" i="9" s="1"/>
  <c r="AK78" i="9" s="1"/>
  <c r="K79" i="9"/>
  <c r="J79" i="9" s="1"/>
  <c r="AK79" i="9" s="1"/>
  <c r="K80" i="9"/>
  <c r="J80" i="9" s="1"/>
  <c r="AK80" i="9" s="1"/>
  <c r="K81" i="9"/>
  <c r="J81" i="9" s="1"/>
  <c r="AK81" i="9" s="1"/>
  <c r="K82" i="9"/>
  <c r="J82" i="9" s="1"/>
  <c r="AK82" i="9" s="1"/>
  <c r="K83" i="9"/>
  <c r="J83" i="9" s="1"/>
  <c r="AK83" i="9" s="1"/>
  <c r="K84" i="9"/>
  <c r="J84" i="9" s="1"/>
  <c r="AK84" i="9" s="1"/>
  <c r="K85" i="9"/>
  <c r="J85" i="9" s="1"/>
  <c r="AK85" i="9" s="1"/>
  <c r="K86" i="9"/>
  <c r="J86" i="9" s="1"/>
  <c r="AK86" i="9" s="1"/>
  <c r="K87" i="9"/>
  <c r="J87" i="9" s="1"/>
  <c r="AK87" i="9" s="1"/>
  <c r="K88" i="9"/>
  <c r="J88" i="9" s="1"/>
  <c r="AK88" i="9" s="1"/>
  <c r="K89" i="9"/>
  <c r="J89" i="9" s="1"/>
  <c r="AK89" i="9" s="1"/>
  <c r="K90" i="9"/>
  <c r="J90" i="9" s="1"/>
  <c r="AK90" i="9" s="1"/>
  <c r="K91" i="9"/>
  <c r="J91" i="9" s="1"/>
  <c r="AK91" i="9" s="1"/>
  <c r="K92" i="9"/>
  <c r="J92" i="9" s="1"/>
  <c r="AK92" i="9" s="1"/>
  <c r="K93" i="9"/>
  <c r="J93" i="9" s="1"/>
  <c r="AK93" i="9" s="1"/>
  <c r="K94" i="9"/>
  <c r="J94" i="9" s="1"/>
  <c r="AK94" i="9" s="1"/>
  <c r="K95" i="9"/>
  <c r="J95" i="9" s="1"/>
  <c r="AK95" i="9" s="1"/>
  <c r="K96" i="9"/>
  <c r="J96" i="9" s="1"/>
  <c r="AK96" i="9" s="1"/>
  <c r="N4" i="9"/>
  <c r="M4" i="9" s="1"/>
  <c r="K5" i="9"/>
  <c r="J5" i="9" s="1"/>
  <c r="AK5" i="9" s="1"/>
  <c r="K6" i="9"/>
  <c r="J6" i="9" s="1"/>
  <c r="AK6" i="9" s="1"/>
  <c r="K7" i="9"/>
  <c r="J7" i="9" s="1"/>
  <c r="AK7" i="9" s="1"/>
  <c r="K8" i="9"/>
  <c r="J8" i="9" s="1"/>
  <c r="AK8" i="9" s="1"/>
  <c r="K9" i="9"/>
  <c r="J9" i="9" s="1"/>
  <c r="AK9" i="9" s="1"/>
  <c r="K10" i="9"/>
  <c r="J10" i="9" s="1"/>
  <c r="AK10" i="9" s="1"/>
  <c r="K11" i="9"/>
  <c r="J11" i="9" s="1"/>
  <c r="AK11" i="9" s="1"/>
  <c r="K12" i="9"/>
  <c r="J12" i="9" s="1"/>
  <c r="AK12" i="9" s="1"/>
  <c r="K13" i="9"/>
  <c r="J13" i="9" s="1"/>
  <c r="AK13" i="9" s="1"/>
  <c r="K14" i="9"/>
  <c r="J14" i="9" s="1"/>
  <c r="AK14" i="9" s="1"/>
  <c r="K15" i="9"/>
  <c r="J15" i="9" s="1"/>
  <c r="AK15" i="9" s="1"/>
  <c r="K16" i="9"/>
  <c r="J16" i="9" s="1"/>
  <c r="AK16" i="9" s="1"/>
  <c r="K17" i="9"/>
  <c r="J17" i="9" s="1"/>
  <c r="AK17" i="9" s="1"/>
  <c r="K18" i="9"/>
  <c r="J18" i="9" s="1"/>
  <c r="AK18" i="9" s="1"/>
  <c r="K19" i="9"/>
  <c r="J19" i="9" s="1"/>
  <c r="AK19" i="9" s="1"/>
  <c r="K20" i="9"/>
  <c r="J20" i="9" s="1"/>
  <c r="AK20" i="9" s="1"/>
  <c r="K21" i="9"/>
  <c r="J21" i="9" s="1"/>
  <c r="AK21" i="9" s="1"/>
  <c r="K22" i="9"/>
  <c r="J22" i="9" s="1"/>
  <c r="AK22" i="9" s="1"/>
  <c r="K23" i="9"/>
  <c r="J23" i="9" s="1"/>
  <c r="AK23" i="9" s="1"/>
  <c r="K24" i="9"/>
  <c r="J24" i="9" s="1"/>
  <c r="AK24" i="9" s="1"/>
  <c r="K25" i="9"/>
  <c r="J25" i="9" s="1"/>
  <c r="AK25" i="9" s="1"/>
  <c r="K26" i="9"/>
  <c r="J26" i="9" s="1"/>
  <c r="AK26" i="9" s="1"/>
  <c r="K4" i="9"/>
  <c r="J4" i="9" s="1"/>
  <c r="AK4" i="9" s="1"/>
  <c r="AO5" i="9" l="1"/>
  <c r="AO6" i="9"/>
  <c r="AO8" i="9"/>
  <c r="AO10" i="9"/>
  <c r="AO12" i="9"/>
  <c r="AO14" i="9"/>
  <c r="AO16" i="9"/>
  <c r="AO18" i="9"/>
  <c r="AO20" i="9"/>
  <c r="AO22" i="9"/>
  <c r="AO24" i="9"/>
  <c r="AO11" i="9"/>
  <c r="AO19" i="9"/>
  <c r="AO26" i="9"/>
  <c r="AO28" i="9"/>
  <c r="AO30" i="9"/>
  <c r="AO32" i="9"/>
  <c r="AO34" i="9"/>
  <c r="AO36" i="9"/>
  <c r="AO38" i="9"/>
  <c r="AO40" i="9"/>
  <c r="AO44" i="9"/>
  <c r="AO46" i="9"/>
  <c r="AO48" i="9"/>
  <c r="AO50" i="9"/>
  <c r="AO52" i="9"/>
  <c r="AO54" i="9"/>
  <c r="AO56" i="9"/>
  <c r="AO58" i="9"/>
  <c r="AO60" i="9"/>
  <c r="AO62" i="9"/>
  <c r="AO64" i="9"/>
  <c r="AO66" i="9"/>
  <c r="AO68" i="9"/>
  <c r="AO70" i="9"/>
  <c r="AO72" i="9"/>
  <c r="AO74" i="9"/>
  <c r="AO76" i="9"/>
  <c r="AO78" i="9"/>
  <c r="AO80" i="9"/>
  <c r="AO82" i="9"/>
  <c r="AO84" i="9"/>
  <c r="AO86" i="9"/>
  <c r="AO88" i="9"/>
  <c r="AO90" i="9"/>
  <c r="AO92" i="9"/>
  <c r="AO94" i="9"/>
  <c r="AO96" i="9"/>
  <c r="AO4" i="9"/>
  <c r="AO9" i="9"/>
  <c r="AO13" i="9"/>
  <c r="AO17" i="9"/>
  <c r="AO21" i="9"/>
  <c r="AO25" i="9"/>
  <c r="AO27" i="9"/>
  <c r="AO29" i="9"/>
  <c r="AO31" i="9"/>
  <c r="AO33" i="9"/>
  <c r="AO35" i="9"/>
  <c r="AO37" i="9"/>
  <c r="AO39" i="9"/>
  <c r="AO41" i="9"/>
  <c r="AO45" i="9"/>
  <c r="AO47" i="9"/>
  <c r="AO49" i="9"/>
  <c r="AO51" i="9"/>
  <c r="AO53" i="9"/>
  <c r="AO55" i="9"/>
  <c r="AO57" i="9"/>
  <c r="AO59" i="9"/>
  <c r="AO61" i="9"/>
  <c r="AO63" i="9"/>
  <c r="AO65" i="9"/>
  <c r="AO67" i="9"/>
  <c r="AO69" i="9"/>
  <c r="AO71" i="9"/>
  <c r="AO73" i="9"/>
  <c r="AO75" i="9"/>
  <c r="AO77" i="9"/>
  <c r="AO79" i="9"/>
  <c r="AO81" i="9"/>
  <c r="AO83" i="9"/>
  <c r="AO85" i="9"/>
  <c r="AO87" i="9"/>
  <c r="AO89" i="9"/>
  <c r="AO91" i="9"/>
  <c r="AO93" i="9"/>
  <c r="AO95" i="9"/>
  <c r="AO23" i="9" l="1"/>
  <c r="AO15" i="9"/>
  <c r="AO7" i="9"/>
  <c r="AP1" i="9" s="1"/>
  <c r="AR1" i="9" s="1"/>
  <c r="C6" i="10" l="1"/>
  <c r="D6" i="10" s="1"/>
</calcChain>
</file>

<file path=xl/sharedStrings.xml><?xml version="1.0" encoding="utf-8"?>
<sst xmlns="http://schemas.openxmlformats.org/spreadsheetml/2006/main" count="8165" uniqueCount="7653">
  <si>
    <t>CDSUBACAOCC</t>
  </si>
  <si>
    <t>CDACAO</t>
  </si>
  <si>
    <t>GRUPO</t>
  </si>
  <si>
    <t>CDFUNCAO</t>
  </si>
  <si>
    <t>000991</t>
  </si>
  <si>
    <t>007998</t>
  </si>
  <si>
    <t>008016</t>
  </si>
  <si>
    <t>008025</t>
  </si>
  <si>
    <t>012675</t>
  </si>
  <si>
    <t>011224</t>
  </si>
  <si>
    <t>004650</t>
  </si>
  <si>
    <t>008008</t>
  </si>
  <si>
    <t>007961</t>
  </si>
  <si>
    <t>008029</t>
  </si>
  <si>
    <t>008036</t>
  </si>
  <si>
    <t>010271</t>
  </si>
  <si>
    <t>011315</t>
  </si>
  <si>
    <t>000024</t>
  </si>
  <si>
    <t>000035</t>
  </si>
  <si>
    <t>000134</t>
  </si>
  <si>
    <t>000336</t>
  </si>
  <si>
    <t>000553</t>
  </si>
  <si>
    <t>000945</t>
  </si>
  <si>
    <t>001126</t>
  </si>
  <si>
    <t>001238</t>
  </si>
  <si>
    <t>001380</t>
  </si>
  <si>
    <t>001538</t>
  </si>
  <si>
    <t>001645</t>
  </si>
  <si>
    <t>001669</t>
  </si>
  <si>
    <t>001746</t>
  </si>
  <si>
    <t>001964</t>
  </si>
  <si>
    <t>002063</t>
  </si>
  <si>
    <t>002193</t>
  </si>
  <si>
    <t>002264</t>
  </si>
  <si>
    <t>002354</t>
  </si>
  <si>
    <t>002428</t>
  </si>
  <si>
    <t>002555</t>
  </si>
  <si>
    <t>002700</t>
  </si>
  <si>
    <t>002783</t>
  </si>
  <si>
    <t>002876</t>
  </si>
  <si>
    <t>002899</t>
  </si>
  <si>
    <t>002944</t>
  </si>
  <si>
    <t>003143</t>
  </si>
  <si>
    <t>003202</t>
  </si>
  <si>
    <t>003204</t>
  </si>
  <si>
    <t>003260</t>
  </si>
  <si>
    <t>003360</t>
  </si>
  <si>
    <t>003405</t>
  </si>
  <si>
    <t>003458</t>
  </si>
  <si>
    <t>003462</t>
  </si>
  <si>
    <t>003466</t>
  </si>
  <si>
    <t>003493</t>
  </si>
  <si>
    <t>003538</t>
  </si>
  <si>
    <t>003698</t>
  </si>
  <si>
    <t>003797</t>
  </si>
  <si>
    <t>003816</t>
  </si>
  <si>
    <t>003888</t>
  </si>
  <si>
    <t>003912</t>
  </si>
  <si>
    <t>003920</t>
  </si>
  <si>
    <t>003922</t>
  </si>
  <si>
    <t>004071</t>
  </si>
  <si>
    <t>004072</t>
  </si>
  <si>
    <t>004158</t>
  </si>
  <si>
    <t>004216</t>
  </si>
  <si>
    <t>004219</t>
  </si>
  <si>
    <t>004232</t>
  </si>
  <si>
    <t>004254</t>
  </si>
  <si>
    <t>004324</t>
  </si>
  <si>
    <t>004387</t>
  </si>
  <si>
    <t>004525</t>
  </si>
  <si>
    <t>004600</t>
  </si>
  <si>
    <t>004627</t>
  </si>
  <si>
    <t>004711</t>
  </si>
  <si>
    <t>004730</t>
  </si>
  <si>
    <t>004785</t>
  </si>
  <si>
    <t>004813</t>
  </si>
  <si>
    <t>004834</t>
  </si>
  <si>
    <t>004840</t>
  </si>
  <si>
    <t>005030</t>
  </si>
  <si>
    <t>005234</t>
  </si>
  <si>
    <t>005249</t>
  </si>
  <si>
    <t>005250</t>
  </si>
  <si>
    <t>005253</t>
  </si>
  <si>
    <t>006237</t>
  </si>
  <si>
    <t>006503</t>
  </si>
  <si>
    <t>006753</t>
  </si>
  <si>
    <t>007277</t>
  </si>
  <si>
    <t>008100</t>
  </si>
  <si>
    <t>008464</t>
  </si>
  <si>
    <t>008663</t>
  </si>
  <si>
    <t>010404</t>
  </si>
  <si>
    <t>010891</t>
  </si>
  <si>
    <t>010927</t>
  </si>
  <si>
    <t>010941</t>
  </si>
  <si>
    <t>010987</t>
  </si>
  <si>
    <t>011038</t>
  </si>
  <si>
    <t>011233</t>
  </si>
  <si>
    <t>012479</t>
  </si>
  <si>
    <t>012512</t>
  </si>
  <si>
    <t>012904</t>
  </si>
  <si>
    <t>000138</t>
  </si>
  <si>
    <t>001755</t>
  </si>
  <si>
    <t>001763</t>
  </si>
  <si>
    <t>002825</t>
  </si>
  <si>
    <t>002860</t>
  </si>
  <si>
    <t>002877</t>
  </si>
  <si>
    <t>002952</t>
  </si>
  <si>
    <t>003111</t>
  </si>
  <si>
    <t>003293</t>
  </si>
  <si>
    <t>003567</t>
  </si>
  <si>
    <t>003649</t>
  </si>
  <si>
    <t>003676</t>
  </si>
  <si>
    <t>004197</t>
  </si>
  <si>
    <t>004215</t>
  </si>
  <si>
    <t>004378</t>
  </si>
  <si>
    <t>004528</t>
  </si>
  <si>
    <t>005038</t>
  </si>
  <si>
    <t>005139</t>
  </si>
  <si>
    <t>005547</t>
  </si>
  <si>
    <t>007161</t>
  </si>
  <si>
    <t>007504</t>
  </si>
  <si>
    <t>007505</t>
  </si>
  <si>
    <t>007507</t>
  </si>
  <si>
    <t>007511</t>
  </si>
  <si>
    <t>007512</t>
  </si>
  <si>
    <t>007515</t>
  </si>
  <si>
    <t>007517</t>
  </si>
  <si>
    <t>007520</t>
  </si>
  <si>
    <t>007529</t>
  </si>
  <si>
    <t>007531</t>
  </si>
  <si>
    <t>007533</t>
  </si>
  <si>
    <t>007535</t>
  </si>
  <si>
    <t>007549</t>
  </si>
  <si>
    <t>007620</t>
  </si>
  <si>
    <t>008107</t>
  </si>
  <si>
    <t>012006</t>
  </si>
  <si>
    <t>011431</t>
  </si>
  <si>
    <t>011464</t>
  </si>
  <si>
    <t>011465</t>
  </si>
  <si>
    <t>000028</t>
  </si>
  <si>
    <t>000117</t>
  </si>
  <si>
    <t>000141</t>
  </si>
  <si>
    <t>000267</t>
  </si>
  <si>
    <t>000361</t>
  </si>
  <si>
    <t>000972</t>
  </si>
  <si>
    <t>001019</t>
  </si>
  <si>
    <t>001232</t>
  </si>
  <si>
    <t>001373</t>
  </si>
  <si>
    <t>001387</t>
  </si>
  <si>
    <t>001818</t>
  </si>
  <si>
    <t>001825</t>
  </si>
  <si>
    <t>002069</t>
  </si>
  <si>
    <t>002321</t>
  </si>
  <si>
    <t>002353</t>
  </si>
  <si>
    <t>002418</t>
  </si>
  <si>
    <t>002435</t>
  </si>
  <si>
    <t>002567</t>
  </si>
  <si>
    <t>002615</t>
  </si>
  <si>
    <t>002800</t>
  </si>
  <si>
    <t>002992</t>
  </si>
  <si>
    <t>003122</t>
  </si>
  <si>
    <t>003200</t>
  </si>
  <si>
    <t>003255</t>
  </si>
  <si>
    <t>003319</t>
  </si>
  <si>
    <t>003337</t>
  </si>
  <si>
    <t>003356</t>
  </si>
  <si>
    <t>003407</t>
  </si>
  <si>
    <t>003451</t>
  </si>
  <si>
    <t>003455</t>
  </si>
  <si>
    <t>003459</t>
  </si>
  <si>
    <t>003477</t>
  </si>
  <si>
    <t>003496</t>
  </si>
  <si>
    <t>003613</t>
  </si>
  <si>
    <t>003786</t>
  </si>
  <si>
    <t>003806</t>
  </si>
  <si>
    <t>003878</t>
  </si>
  <si>
    <t>003913</t>
  </si>
  <si>
    <t>003923</t>
  </si>
  <si>
    <t>003960</t>
  </si>
  <si>
    <t>004021</t>
  </si>
  <si>
    <t>004133</t>
  </si>
  <si>
    <t>004178</t>
  </si>
  <si>
    <t>004205</t>
  </si>
  <si>
    <t>004206</t>
  </si>
  <si>
    <t>004207</t>
  </si>
  <si>
    <t>004302</t>
  </si>
  <si>
    <t>004310</t>
  </si>
  <si>
    <t>004601</t>
  </si>
  <si>
    <t>004617</t>
  </si>
  <si>
    <t>004645</t>
  </si>
  <si>
    <t>004717</t>
  </si>
  <si>
    <t>004762</t>
  </si>
  <si>
    <t>004824</t>
  </si>
  <si>
    <t>004826</t>
  </si>
  <si>
    <t>004832</t>
  </si>
  <si>
    <t>005004</t>
  </si>
  <si>
    <t>005024</t>
  </si>
  <si>
    <t>005202</t>
  </si>
  <si>
    <t>005204</t>
  </si>
  <si>
    <t>005205</t>
  </si>
  <si>
    <t>005980</t>
  </si>
  <si>
    <t>006382</t>
  </si>
  <si>
    <t>006524</t>
  </si>
  <si>
    <t>007168</t>
  </si>
  <si>
    <t>008083</t>
  </si>
  <si>
    <t>010893</t>
  </si>
  <si>
    <t>010929</t>
  </si>
  <si>
    <t>010938</t>
  </si>
  <si>
    <t>012517</t>
  </si>
  <si>
    <t>011293</t>
  </si>
  <si>
    <t>005719</t>
  </si>
  <si>
    <t>012886</t>
  </si>
  <si>
    <t>012889</t>
  </si>
  <si>
    <t>012893</t>
  </si>
  <si>
    <t>011248</t>
  </si>
  <si>
    <t>011455</t>
  </si>
  <si>
    <t>005858</t>
  </si>
  <si>
    <t>005859</t>
  </si>
  <si>
    <t>005861</t>
  </si>
  <si>
    <t>005862</t>
  </si>
  <si>
    <t>008641</t>
  </si>
  <si>
    <t>011325</t>
  </si>
  <si>
    <t>011458</t>
  </si>
  <si>
    <t>001800</t>
  </si>
  <si>
    <t>001919</t>
  </si>
  <si>
    <t>002216</t>
  </si>
  <si>
    <t>011436</t>
  </si>
  <si>
    <t>011310</t>
  </si>
  <si>
    <t>011319</t>
  </si>
  <si>
    <t>011371</t>
  </si>
  <si>
    <t>011335</t>
  </si>
  <si>
    <t>011326</t>
  </si>
  <si>
    <t>007702</t>
  </si>
  <si>
    <t>007704</t>
  </si>
  <si>
    <t>007705</t>
  </si>
  <si>
    <t>007707</t>
  </si>
  <si>
    <t>007711</t>
  </si>
  <si>
    <t>007713</t>
  </si>
  <si>
    <t>007714</t>
  </si>
  <si>
    <t>007717</t>
  </si>
  <si>
    <t>007720</t>
  </si>
  <si>
    <t>007721</t>
  </si>
  <si>
    <t>007722</t>
  </si>
  <si>
    <t>007726</t>
  </si>
  <si>
    <t>007727</t>
  </si>
  <si>
    <t>007729</t>
  </si>
  <si>
    <t>007744</t>
  </si>
  <si>
    <t>007748</t>
  </si>
  <si>
    <t>007751</t>
  </si>
  <si>
    <t>007752</t>
  </si>
  <si>
    <t>007754</t>
  </si>
  <si>
    <t>007759</t>
  </si>
  <si>
    <t>007762</t>
  </si>
  <si>
    <t>007765</t>
  </si>
  <si>
    <t>007767</t>
  </si>
  <si>
    <t>007771</t>
  </si>
  <si>
    <t>007772</t>
  </si>
  <si>
    <t>007773</t>
  </si>
  <si>
    <t>007774</t>
  </si>
  <si>
    <t>007778</t>
  </si>
  <si>
    <t>007780</t>
  </si>
  <si>
    <t>007781</t>
  </si>
  <si>
    <t>007784</t>
  </si>
  <si>
    <t>007792</t>
  </si>
  <si>
    <t>007793</t>
  </si>
  <si>
    <t>007796</t>
  </si>
  <si>
    <t>007797</t>
  </si>
  <si>
    <t>007798</t>
  </si>
  <si>
    <t>007575</t>
  </si>
  <si>
    <t>007578</t>
  </si>
  <si>
    <t>007579</t>
  </si>
  <si>
    <t>007580</t>
  </si>
  <si>
    <t>007581</t>
  </si>
  <si>
    <t>007582</t>
  </si>
  <si>
    <t>007587</t>
  </si>
  <si>
    <t>007589</t>
  </si>
  <si>
    <t>007591</t>
  </si>
  <si>
    <t>007593</t>
  </si>
  <si>
    <t>007596</t>
  </si>
  <si>
    <t>007597</t>
  </si>
  <si>
    <t>007600</t>
  </si>
  <si>
    <t>007602</t>
  </si>
  <si>
    <t>007614</t>
  </si>
  <si>
    <t>007617</t>
  </si>
  <si>
    <t>007623</t>
  </si>
  <si>
    <t>007624</t>
  </si>
  <si>
    <t>007625</t>
  </si>
  <si>
    <t>007626</t>
  </si>
  <si>
    <t>007652</t>
  </si>
  <si>
    <t>007660</t>
  </si>
  <si>
    <t>007662</t>
  </si>
  <si>
    <t>007663</t>
  </si>
  <si>
    <t>007666</t>
  </si>
  <si>
    <t>007668</t>
  </si>
  <si>
    <t>007676</t>
  </si>
  <si>
    <t>007679</t>
  </si>
  <si>
    <t>007683</t>
  </si>
  <si>
    <t>007684</t>
  </si>
  <si>
    <t>007686</t>
  </si>
  <si>
    <t>007687</t>
  </si>
  <si>
    <t>007689</t>
  </si>
  <si>
    <t>007690</t>
  </si>
  <si>
    <t>007694</t>
  </si>
  <si>
    <t>007699</t>
  </si>
  <si>
    <t>007465</t>
  </si>
  <si>
    <t>007466</t>
  </si>
  <si>
    <t>007467</t>
  </si>
  <si>
    <t>007468</t>
  </si>
  <si>
    <t>007469</t>
  </si>
  <si>
    <t>007471</t>
  </si>
  <si>
    <t>007472</t>
  </si>
  <si>
    <t>007473</t>
  </si>
  <si>
    <t>007474</t>
  </si>
  <si>
    <t>007475</t>
  </si>
  <si>
    <t>007476</t>
  </si>
  <si>
    <t>007478</t>
  </si>
  <si>
    <t>007479</t>
  </si>
  <si>
    <t>007480</t>
  </si>
  <si>
    <t>007481</t>
  </si>
  <si>
    <t>007482</t>
  </si>
  <si>
    <t>007483</t>
  </si>
  <si>
    <t>007484</t>
  </si>
  <si>
    <t>007486</t>
  </si>
  <si>
    <t>007495</t>
  </si>
  <si>
    <t>007544</t>
  </si>
  <si>
    <t>007545</t>
  </si>
  <si>
    <t>007546</t>
  </si>
  <si>
    <t>007547</t>
  </si>
  <si>
    <t>007548</t>
  </si>
  <si>
    <t>007562</t>
  </si>
  <si>
    <t>007563</t>
  </si>
  <si>
    <t>007565</t>
  </si>
  <si>
    <t>007566</t>
  </si>
  <si>
    <t>007567</t>
  </si>
  <si>
    <t>007568</t>
  </si>
  <si>
    <t>007569</t>
  </si>
  <si>
    <t>007570</t>
  </si>
  <si>
    <t>007571</t>
  </si>
  <si>
    <t>007572</t>
  </si>
  <si>
    <t>007573</t>
  </si>
  <si>
    <t>011120</t>
  </si>
  <si>
    <t>011505</t>
  </si>
  <si>
    <t>011596</t>
  </si>
  <si>
    <t>011619</t>
  </si>
  <si>
    <t>011119</t>
  </si>
  <si>
    <t>011487</t>
  </si>
  <si>
    <t>011620</t>
  </si>
  <si>
    <t>011615</t>
  </si>
  <si>
    <t>000333</t>
  </si>
  <si>
    <t>000335</t>
  </si>
  <si>
    <t>000341</t>
  </si>
  <si>
    <t>000344</t>
  </si>
  <si>
    <t>000347</t>
  </si>
  <si>
    <t>000350</t>
  </si>
  <si>
    <t>000374</t>
  </si>
  <si>
    <t>000403</t>
  </si>
  <si>
    <t>000406</t>
  </si>
  <si>
    <t>000414</t>
  </si>
  <si>
    <t>000500</t>
  </si>
  <si>
    <t>000501</t>
  </si>
  <si>
    <t>000507</t>
  </si>
  <si>
    <t>000509</t>
  </si>
  <si>
    <t>000558</t>
  </si>
  <si>
    <t>000842</t>
  </si>
  <si>
    <t>000846</t>
  </si>
  <si>
    <t>000852</t>
  </si>
  <si>
    <t>000910</t>
  </si>
  <si>
    <t>001069</t>
  </si>
  <si>
    <t>001073</t>
  </si>
  <si>
    <t>001074</t>
  </si>
  <si>
    <t>001080</t>
  </si>
  <si>
    <t>001082</t>
  </si>
  <si>
    <t>001095</t>
  </si>
  <si>
    <t>001118</t>
  </si>
  <si>
    <t>001125</t>
  </si>
  <si>
    <t>001182</t>
  </si>
  <si>
    <t>001203</t>
  </si>
  <si>
    <t>001227</t>
  </si>
  <si>
    <t>001239</t>
  </si>
  <si>
    <t>001296</t>
  </si>
  <si>
    <t>001302</t>
  </si>
  <si>
    <t>001381</t>
  </si>
  <si>
    <t>001400</t>
  </si>
  <si>
    <t>001402</t>
  </si>
  <si>
    <t>001440</t>
  </si>
  <si>
    <t>006661</t>
  </si>
  <si>
    <t>008734</t>
  </si>
  <si>
    <t>008781</t>
  </si>
  <si>
    <t>009154</t>
  </si>
  <si>
    <t>009156</t>
  </si>
  <si>
    <t>009323</t>
  </si>
  <si>
    <t>009324</t>
  </si>
  <si>
    <t>009327</t>
  </si>
  <si>
    <t>010067</t>
  </si>
  <si>
    <t>010068</t>
  </si>
  <si>
    <t>010211</t>
  </si>
  <si>
    <t>010347</t>
  </si>
  <si>
    <t>011166</t>
  </si>
  <si>
    <t>011167</t>
  </si>
  <si>
    <t>011168</t>
  </si>
  <si>
    <t>012213</t>
  </si>
  <si>
    <t>012334</t>
  </si>
  <si>
    <t>012336</t>
  </si>
  <si>
    <t>012436</t>
  </si>
  <si>
    <t>012438</t>
  </si>
  <si>
    <t>012672</t>
  </si>
  <si>
    <t>012695</t>
  </si>
  <si>
    <t>012696</t>
  </si>
  <si>
    <t>012697</t>
  </si>
  <si>
    <t>012698</t>
  </si>
  <si>
    <t>012699</t>
  </si>
  <si>
    <t>012701</t>
  </si>
  <si>
    <t>000066</t>
  </si>
  <si>
    <t>000079</t>
  </si>
  <si>
    <t>003464</t>
  </si>
  <si>
    <t>003532</t>
  </si>
  <si>
    <t>003666</t>
  </si>
  <si>
    <t>005138</t>
  </si>
  <si>
    <t>005193</t>
  </si>
  <si>
    <t>005766</t>
  </si>
  <si>
    <t>007383</t>
  </si>
  <si>
    <t>008145</t>
  </si>
  <si>
    <t>008146</t>
  </si>
  <si>
    <t>008164</t>
  </si>
  <si>
    <t>008165</t>
  </si>
  <si>
    <t>008167</t>
  </si>
  <si>
    <t>008171</t>
  </si>
  <si>
    <t>008172</t>
  </si>
  <si>
    <t>008177</t>
  </si>
  <si>
    <t>008178</t>
  </si>
  <si>
    <t>008198</t>
  </si>
  <si>
    <t>008201</t>
  </si>
  <si>
    <t>008353</t>
  </si>
  <si>
    <t>008357</t>
  </si>
  <si>
    <t>000422</t>
  </si>
  <si>
    <t>001266</t>
  </si>
  <si>
    <t>001525</t>
  </si>
  <si>
    <t>001630</t>
  </si>
  <si>
    <t>002509</t>
  </si>
  <si>
    <t>003074</t>
  </si>
  <si>
    <t>003126</t>
  </si>
  <si>
    <t>004266</t>
  </si>
  <si>
    <t>005090</t>
  </si>
  <si>
    <t>007346</t>
  </si>
  <si>
    <t>008051</t>
  </si>
  <si>
    <t>008058</t>
  </si>
  <si>
    <t>008060</t>
  </si>
  <si>
    <t>008062</t>
  </si>
  <si>
    <t>008086</t>
  </si>
  <si>
    <t>008089</t>
  </si>
  <si>
    <t>008095</t>
  </si>
  <si>
    <t>008099</t>
  </si>
  <si>
    <t>008105</t>
  </si>
  <si>
    <t>008110</t>
  </si>
  <si>
    <t>008117</t>
  </si>
  <si>
    <t>008121</t>
  </si>
  <si>
    <t>008124</t>
  </si>
  <si>
    <t>008127</t>
  </si>
  <si>
    <t>008128</t>
  </si>
  <si>
    <t>008129</t>
  </si>
  <si>
    <t>008132</t>
  </si>
  <si>
    <t>008134</t>
  </si>
  <si>
    <t>008135</t>
  </si>
  <si>
    <t>008141</t>
  </si>
  <si>
    <t>008148</t>
  </si>
  <si>
    <t>008154</t>
  </si>
  <si>
    <t>008160</t>
  </si>
  <si>
    <t>008168</t>
  </si>
  <si>
    <t>008184</t>
  </si>
  <si>
    <t>008360</t>
  </si>
  <si>
    <t>011567</t>
  </si>
  <si>
    <t>001537</t>
  </si>
  <si>
    <t>004175</t>
  </si>
  <si>
    <t>004415</t>
  </si>
  <si>
    <t>007121</t>
  </si>
  <si>
    <t>007162</t>
  </si>
  <si>
    <t>007306</t>
  </si>
  <si>
    <t>007513</t>
  </si>
  <si>
    <t>007654</t>
  </si>
  <si>
    <t>007758</t>
  </si>
  <si>
    <t>007804</t>
  </si>
  <si>
    <t>007838</t>
  </si>
  <si>
    <t>007887</t>
  </si>
  <si>
    <t>007902</t>
  </si>
  <si>
    <t>007940</t>
  </si>
  <si>
    <t>007967</t>
  </si>
  <si>
    <t>007979</t>
  </si>
  <si>
    <t>007997</t>
  </si>
  <si>
    <t>008009</t>
  </si>
  <si>
    <t>008015</t>
  </si>
  <si>
    <t>008019</t>
  </si>
  <si>
    <t>008028</t>
  </si>
  <si>
    <t>008037</t>
  </si>
  <si>
    <t>008043</t>
  </si>
  <si>
    <t>008052</t>
  </si>
  <si>
    <t>008097</t>
  </si>
  <si>
    <t>008119</t>
  </si>
  <si>
    <t>008131</t>
  </si>
  <si>
    <t>008200</t>
  </si>
  <si>
    <t>008213</t>
  </si>
  <si>
    <t>008237</t>
  </si>
  <si>
    <t>008252</t>
  </si>
  <si>
    <t>008264</t>
  </si>
  <si>
    <t>008275</t>
  </si>
  <si>
    <t>008290</t>
  </si>
  <si>
    <t>008331</t>
  </si>
  <si>
    <t>008340</t>
  </si>
  <si>
    <t>011562</t>
  </si>
  <si>
    <t>007658</t>
  </si>
  <si>
    <t>007113</t>
  </si>
  <si>
    <t>001114</t>
  </si>
  <si>
    <t>001595</t>
  </si>
  <si>
    <t>001640</t>
  </si>
  <si>
    <t>002404</t>
  </si>
  <si>
    <t>002481</t>
  </si>
  <si>
    <t>002559</t>
  </si>
  <si>
    <t>003054</t>
  </si>
  <si>
    <t>003098</t>
  </si>
  <si>
    <t>003372</t>
  </si>
  <si>
    <t>003492</t>
  </si>
  <si>
    <t>003563</t>
  </si>
  <si>
    <t>004817</t>
  </si>
  <si>
    <t>005106</t>
  </si>
  <si>
    <t>005149</t>
  </si>
  <si>
    <t>005219</t>
  </si>
  <si>
    <t>007292</t>
  </si>
  <si>
    <t>007649</t>
  </si>
  <si>
    <t>007745</t>
  </si>
  <si>
    <t>007750</t>
  </si>
  <si>
    <t>007769</t>
  </si>
  <si>
    <t>007777</t>
  </si>
  <si>
    <t>007795</t>
  </si>
  <si>
    <t>007802</t>
  </si>
  <si>
    <t>007803</t>
  </si>
  <si>
    <t>007808</t>
  </si>
  <si>
    <t>007810</t>
  </si>
  <si>
    <t>007812</t>
  </si>
  <si>
    <t>007814</t>
  </si>
  <si>
    <t>007818</t>
  </si>
  <si>
    <t>007826</t>
  </si>
  <si>
    <t>007828</t>
  </si>
  <si>
    <t>007830</t>
  </si>
  <si>
    <t>007831</t>
  </si>
  <si>
    <t>007836</t>
  </si>
  <si>
    <t>008362</t>
  </si>
  <si>
    <t>008387</t>
  </si>
  <si>
    <t>011490</t>
  </si>
  <si>
    <t>003148</t>
  </si>
  <si>
    <t>003442</t>
  </si>
  <si>
    <t>003629</t>
  </si>
  <si>
    <t>003782</t>
  </si>
  <si>
    <t>005170</t>
  </si>
  <si>
    <t>005214</t>
  </si>
  <si>
    <t>007382</t>
  </si>
  <si>
    <t>007514</t>
  </si>
  <si>
    <t>007525</t>
  </si>
  <si>
    <t>007920</t>
  </si>
  <si>
    <t>007922</t>
  </si>
  <si>
    <t>007925</t>
  </si>
  <si>
    <t>007930</t>
  </si>
  <si>
    <t>007960</t>
  </si>
  <si>
    <t>007963</t>
  </si>
  <si>
    <t>008091</t>
  </si>
  <si>
    <t>008092</t>
  </si>
  <si>
    <t>008103</t>
  </si>
  <si>
    <t>008106</t>
  </si>
  <si>
    <t>008111</t>
  </si>
  <si>
    <t>008113</t>
  </si>
  <si>
    <t>008114</t>
  </si>
  <si>
    <t>008118</t>
  </si>
  <si>
    <t>008126</t>
  </si>
  <si>
    <t>008130</t>
  </si>
  <si>
    <t>008136</t>
  </si>
  <si>
    <t>008203</t>
  </si>
  <si>
    <t>008222</t>
  </si>
  <si>
    <t>008231</t>
  </si>
  <si>
    <t>008260</t>
  </si>
  <si>
    <t>008262</t>
  </si>
  <si>
    <t>008270</t>
  </si>
  <si>
    <t>008274</t>
  </si>
  <si>
    <t>008283</t>
  </si>
  <si>
    <t>008402</t>
  </si>
  <si>
    <t>008403</t>
  </si>
  <si>
    <t>011499</t>
  </si>
  <si>
    <t>011521</t>
  </si>
  <si>
    <t>000037</t>
  </si>
  <si>
    <t>001714</t>
  </si>
  <si>
    <t>002297</t>
  </si>
  <si>
    <t>002355</t>
  </si>
  <si>
    <t>002582</t>
  </si>
  <si>
    <t>002702</t>
  </si>
  <si>
    <t>003607</t>
  </si>
  <si>
    <t>003839</t>
  </si>
  <si>
    <t>004002</t>
  </si>
  <si>
    <t>004602</t>
  </si>
  <si>
    <t>004741</t>
  </si>
  <si>
    <t>004783</t>
  </si>
  <si>
    <t>005331</t>
  </si>
  <si>
    <t>005852</t>
  </si>
  <si>
    <t>008088</t>
  </si>
  <si>
    <t>009637</t>
  </si>
  <si>
    <t>010736</t>
  </si>
  <si>
    <t>010942</t>
  </si>
  <si>
    <t>011149</t>
  </si>
  <si>
    <t>011191</t>
  </si>
  <si>
    <t>011357</t>
  </si>
  <si>
    <t>011520</t>
  </si>
  <si>
    <t>011578</t>
  </si>
  <si>
    <t>012846</t>
  </si>
  <si>
    <t>012847</t>
  </si>
  <si>
    <t>012848</t>
  </si>
  <si>
    <t>012849</t>
  </si>
  <si>
    <t>012850</t>
  </si>
  <si>
    <t>012851</t>
  </si>
  <si>
    <t>012852</t>
  </si>
  <si>
    <t>012853</t>
  </si>
  <si>
    <t>012854</t>
  </si>
  <si>
    <t>012855</t>
  </si>
  <si>
    <t>012856</t>
  </si>
  <si>
    <t>012857</t>
  </si>
  <si>
    <t>012858</t>
  </si>
  <si>
    <t>012859</t>
  </si>
  <si>
    <t>012860</t>
  </si>
  <si>
    <t>012861</t>
  </si>
  <si>
    <t>012862</t>
  </si>
  <si>
    <t>012863</t>
  </si>
  <si>
    <t>012864</t>
  </si>
  <si>
    <t>012865</t>
  </si>
  <si>
    <t>012866</t>
  </si>
  <si>
    <t>012867</t>
  </si>
  <si>
    <t>012868</t>
  </si>
  <si>
    <t>012869</t>
  </si>
  <si>
    <t>012870</t>
  </si>
  <si>
    <t>012871</t>
  </si>
  <si>
    <t>012872</t>
  </si>
  <si>
    <t>012873</t>
  </si>
  <si>
    <t>012874</t>
  </si>
  <si>
    <t>012875</t>
  </si>
  <si>
    <t>012876</t>
  </si>
  <si>
    <t>012877</t>
  </si>
  <si>
    <t>012878</t>
  </si>
  <si>
    <t>012879</t>
  </si>
  <si>
    <t>012880</t>
  </si>
  <si>
    <t>012881</t>
  </si>
  <si>
    <t>012007</t>
  </si>
  <si>
    <t>002427</t>
  </si>
  <si>
    <t>003609</t>
  </si>
  <si>
    <t>011569</t>
  </si>
  <si>
    <t>003626</t>
  </si>
  <si>
    <t>009360</t>
  </si>
  <si>
    <t>009659</t>
  </si>
  <si>
    <t>009660</t>
  </si>
  <si>
    <t>009661</t>
  </si>
  <si>
    <t>009662</t>
  </si>
  <si>
    <t>009681</t>
  </si>
  <si>
    <t>009705</t>
  </si>
  <si>
    <t>009707</t>
  </si>
  <si>
    <t>009708</t>
  </si>
  <si>
    <t>009709</t>
  </si>
  <si>
    <t>009342</t>
  </si>
  <si>
    <t>009345</t>
  </si>
  <si>
    <t>009346</t>
  </si>
  <si>
    <t>009347</t>
  </si>
  <si>
    <t>009348</t>
  </si>
  <si>
    <t>009349</t>
  </si>
  <si>
    <t>009350</t>
  </si>
  <si>
    <t>009354</t>
  </si>
  <si>
    <t>009355</t>
  </si>
  <si>
    <t>009356</t>
  </si>
  <si>
    <t>009358</t>
  </si>
  <si>
    <t>009359</t>
  </si>
  <si>
    <t>009380</t>
  </si>
  <si>
    <t>009682</t>
  </si>
  <si>
    <t>009683</t>
  </si>
  <si>
    <t>009685</t>
  </si>
  <si>
    <t>009687</t>
  </si>
  <si>
    <t>009688</t>
  </si>
  <si>
    <t>009690</t>
  </si>
  <si>
    <t>009691</t>
  </si>
  <si>
    <t>009692</t>
  </si>
  <si>
    <t>009693</t>
  </si>
  <si>
    <t>009694</t>
  </si>
  <si>
    <t>009695</t>
  </si>
  <si>
    <t>009697</t>
  </si>
  <si>
    <t>009699</t>
  </si>
  <si>
    <t>009701</t>
  </si>
  <si>
    <t>009703</t>
  </si>
  <si>
    <t>009698</t>
  </si>
  <si>
    <t>003267</t>
  </si>
  <si>
    <t>001039</t>
  </si>
  <si>
    <t>001045</t>
  </si>
  <si>
    <t>001050</t>
  </si>
  <si>
    <t>001051</t>
  </si>
  <si>
    <t>001052</t>
  </si>
  <si>
    <t>001053</t>
  </si>
  <si>
    <t>001054</t>
  </si>
  <si>
    <t>001055</t>
  </si>
  <si>
    <t>001056</t>
  </si>
  <si>
    <t>001057</t>
  </si>
  <si>
    <t>001058</t>
  </si>
  <si>
    <t>001059</t>
  </si>
  <si>
    <t>001060</t>
  </si>
  <si>
    <t>011697</t>
  </si>
  <si>
    <t>011704</t>
  </si>
  <si>
    <t>011696</t>
  </si>
  <si>
    <t>011709</t>
  </si>
  <si>
    <t>011701</t>
  </si>
  <si>
    <t>011703</t>
  </si>
  <si>
    <t>009364</t>
  </si>
  <si>
    <t>001450</t>
  </si>
  <si>
    <t>000317</t>
  </si>
  <si>
    <t>000321</t>
  </si>
  <si>
    <t>010131</t>
  </si>
  <si>
    <t>010209</t>
  </si>
  <si>
    <t>000318</t>
  </si>
  <si>
    <t>009365</t>
  </si>
  <si>
    <t>000319</t>
  </si>
  <si>
    <t>001441</t>
  </si>
  <si>
    <t>012732</t>
  </si>
  <si>
    <t>004931</t>
  </si>
  <si>
    <t>004873</t>
  </si>
  <si>
    <t>004953</t>
  </si>
  <si>
    <t>004715</t>
  </si>
  <si>
    <t>004968</t>
  </si>
  <si>
    <t>005452</t>
  </si>
  <si>
    <t>009259</t>
  </si>
  <si>
    <t>011106</t>
  </si>
  <si>
    <t>005686</t>
  </si>
  <si>
    <t>005693</t>
  </si>
  <si>
    <t>009239</t>
  </si>
  <si>
    <t>010059</t>
  </si>
  <si>
    <t>010722</t>
  </si>
  <si>
    <t>010724</t>
  </si>
  <si>
    <t>010725</t>
  </si>
  <si>
    <t>000497</t>
  </si>
  <si>
    <t>005697</t>
  </si>
  <si>
    <t>005714</t>
  </si>
  <si>
    <t>000065</t>
  </si>
  <si>
    <t>000070</t>
  </si>
  <si>
    <t>009367</t>
  </si>
  <si>
    <t>000071</t>
  </si>
  <si>
    <t>000073</t>
  </si>
  <si>
    <t>000076</t>
  </si>
  <si>
    <t>000080</t>
  </si>
  <si>
    <t>000129</t>
  </si>
  <si>
    <t>000081</t>
  </si>
  <si>
    <t>000119</t>
  </si>
  <si>
    <t>012628</t>
  </si>
  <si>
    <t>012684</t>
  </si>
  <si>
    <t>000126</t>
  </si>
  <si>
    <t>000122</t>
  </si>
  <si>
    <t>002333</t>
  </si>
  <si>
    <t>002337</t>
  </si>
  <si>
    <t>006584</t>
  </si>
  <si>
    <t>007133</t>
  </si>
  <si>
    <t>011557</t>
  </si>
  <si>
    <t>011410</t>
  </si>
  <si>
    <t>000232</t>
  </si>
  <si>
    <t>000235</t>
  </si>
  <si>
    <t>000236</t>
  </si>
  <si>
    <t>000238</t>
  </si>
  <si>
    <t>012885</t>
  </si>
  <si>
    <t>000239</t>
  </si>
  <si>
    <t>000240</t>
  </si>
  <si>
    <t>000250</t>
  </si>
  <si>
    <t>002339</t>
  </si>
  <si>
    <t>002345</t>
  </si>
  <si>
    <t>002575</t>
  </si>
  <si>
    <t>012765</t>
  </si>
  <si>
    <t>002701</t>
  </si>
  <si>
    <t>011188</t>
  </si>
  <si>
    <t>002748</t>
  </si>
  <si>
    <t>002756</t>
  </si>
  <si>
    <t>002017</t>
  </si>
  <si>
    <t>011189</t>
  </si>
  <si>
    <t>002852</t>
  </si>
  <si>
    <t>006611</t>
  </si>
  <si>
    <t>006853</t>
  </si>
  <si>
    <t>001150</t>
  </si>
  <si>
    <t>011440</t>
  </si>
  <si>
    <t>001152</t>
  </si>
  <si>
    <t>001155</t>
  </si>
  <si>
    <t>001157</t>
  </si>
  <si>
    <t>001369</t>
  </si>
  <si>
    <t>006766</t>
  </si>
  <si>
    <t>006765</t>
  </si>
  <si>
    <t>006499</t>
  </si>
  <si>
    <t>006518</t>
  </si>
  <si>
    <t>012428</t>
  </si>
  <si>
    <t>000088</t>
  </si>
  <si>
    <t>000135</t>
  </si>
  <si>
    <t>000244</t>
  </si>
  <si>
    <t>000247</t>
  </si>
  <si>
    <t>000251</t>
  </si>
  <si>
    <t>000255</t>
  </si>
  <si>
    <t>000258</t>
  </si>
  <si>
    <t>000264</t>
  </si>
  <si>
    <t>000265</t>
  </si>
  <si>
    <t>000266</t>
  </si>
  <si>
    <t>006500</t>
  </si>
  <si>
    <t>006520</t>
  </si>
  <si>
    <t>006488</t>
  </si>
  <si>
    <t>006527</t>
  </si>
  <si>
    <t>012736</t>
  </si>
  <si>
    <t>000248</t>
  </si>
  <si>
    <t>000262</t>
  </si>
  <si>
    <t>011427</t>
  </si>
  <si>
    <t>009927</t>
  </si>
  <si>
    <t>006278</t>
  </si>
  <si>
    <t>010180</t>
  </si>
  <si>
    <t>006516</t>
  </si>
  <si>
    <t>010153</t>
  </si>
  <si>
    <t>010154</t>
  </si>
  <si>
    <t>005491</t>
  </si>
  <si>
    <t>006386</t>
  </si>
  <si>
    <t>006604</t>
  </si>
  <si>
    <t>006612</t>
  </si>
  <si>
    <t>006640</t>
  </si>
  <si>
    <t>006657</t>
  </si>
  <si>
    <t>006673</t>
  </si>
  <si>
    <t>006679</t>
  </si>
  <si>
    <t>006683</t>
  </si>
  <si>
    <t>006684</t>
  </si>
  <si>
    <t>006685</t>
  </si>
  <si>
    <t>006687</t>
  </si>
  <si>
    <t>006694</t>
  </si>
  <si>
    <t>010507</t>
  </si>
  <si>
    <t>010529</t>
  </si>
  <si>
    <t>011625</t>
  </si>
  <si>
    <t>011626</t>
  </si>
  <si>
    <t>011628</t>
  </si>
  <si>
    <t>011629</t>
  </si>
  <si>
    <t>011630</t>
  </si>
  <si>
    <t>011631</t>
  </si>
  <si>
    <t>011632</t>
  </si>
  <si>
    <t>011633</t>
  </si>
  <si>
    <t>011634</t>
  </si>
  <si>
    <t>011637</t>
  </si>
  <si>
    <t>012002</t>
  </si>
  <si>
    <t>006602</t>
  </si>
  <si>
    <t>006646</t>
  </si>
  <si>
    <t>006670</t>
  </si>
  <si>
    <t>006677</t>
  </si>
  <si>
    <t>006680</t>
  </si>
  <si>
    <t>006688</t>
  </si>
  <si>
    <t>006689</t>
  </si>
  <si>
    <t>009279</t>
  </si>
  <si>
    <t>010410</t>
  </si>
  <si>
    <t>010411</t>
  </si>
  <si>
    <t>010515</t>
  </si>
  <si>
    <t>010516</t>
  </si>
  <si>
    <t>010517</t>
  </si>
  <si>
    <t>010519</t>
  </si>
  <si>
    <t>010527</t>
  </si>
  <si>
    <t>011640</t>
  </si>
  <si>
    <t>011641</t>
  </si>
  <si>
    <t>011729</t>
  </si>
  <si>
    <t>012429</t>
  </si>
  <si>
    <t>012430</t>
  </si>
  <si>
    <t>012431</t>
  </si>
  <si>
    <t>012432</t>
  </si>
  <si>
    <t>012433</t>
  </si>
  <si>
    <t>012462</t>
  </si>
  <si>
    <t>012463</t>
  </si>
  <si>
    <t>012464</t>
  </si>
  <si>
    <t>012473</t>
  </si>
  <si>
    <t>012476</t>
  </si>
  <si>
    <t>006686</t>
  </si>
  <si>
    <t>010539</t>
  </si>
  <si>
    <t>011643</t>
  </si>
  <si>
    <t>011644</t>
  </si>
  <si>
    <t>011645</t>
  </si>
  <si>
    <t>011646</t>
  </si>
  <si>
    <t>011647</t>
  </si>
  <si>
    <t>011717</t>
  </si>
  <si>
    <t>011721</t>
  </si>
  <si>
    <t>011722</t>
  </si>
  <si>
    <t>011723</t>
  </si>
  <si>
    <t>011726</t>
  </si>
  <si>
    <t>011727</t>
  </si>
  <si>
    <t>011728</t>
  </si>
  <si>
    <t>001605</t>
  </si>
  <si>
    <t>001617</t>
  </si>
  <si>
    <t>001625</t>
  </si>
  <si>
    <t>001709</t>
  </si>
  <si>
    <t>001724</t>
  </si>
  <si>
    <t>001945</t>
  </si>
  <si>
    <t>001954</t>
  </si>
  <si>
    <t>001977</t>
  </si>
  <si>
    <t>001980</t>
  </si>
  <si>
    <t>001991</t>
  </si>
  <si>
    <t>002002</t>
  </si>
  <si>
    <t>002007</t>
  </si>
  <si>
    <t>002009</t>
  </si>
  <si>
    <t>002042</t>
  </si>
  <si>
    <t>002150</t>
  </si>
  <si>
    <t>002160</t>
  </si>
  <si>
    <t>002183</t>
  </si>
  <si>
    <t>002201</t>
  </si>
  <si>
    <t>002221</t>
  </si>
  <si>
    <t>002227</t>
  </si>
  <si>
    <t>002255</t>
  </si>
  <si>
    <t>002287</t>
  </si>
  <si>
    <t>002292</t>
  </si>
  <si>
    <t>002300</t>
  </si>
  <si>
    <t>002302</t>
  </si>
  <si>
    <t>002320</t>
  </si>
  <si>
    <t>002325</t>
  </si>
  <si>
    <t>003548</t>
  </si>
  <si>
    <t>009372</t>
  </si>
  <si>
    <t>011195</t>
  </si>
  <si>
    <t>011198</t>
  </si>
  <si>
    <t>011220</t>
  </si>
  <si>
    <t>011225</t>
  </si>
  <si>
    <t>011232</t>
  </si>
  <si>
    <t>011235</t>
  </si>
  <si>
    <t>011239</t>
  </si>
  <si>
    <t>012439</t>
  </si>
  <si>
    <t>012440</t>
  </si>
  <si>
    <t>012443</t>
  </si>
  <si>
    <t>012444</t>
  </si>
  <si>
    <t>012450</t>
  </si>
  <si>
    <t>012618</t>
  </si>
  <si>
    <t>012619</t>
  </si>
  <si>
    <t>012673</t>
  </si>
  <si>
    <t>012674</t>
  </si>
  <si>
    <t>012704</t>
  </si>
  <si>
    <t>012705</t>
  </si>
  <si>
    <t>012706</t>
  </si>
  <si>
    <t>010402</t>
  </si>
  <si>
    <t>012680</t>
  </si>
  <si>
    <t>011434</t>
  </si>
  <si>
    <t>011579</t>
  </si>
  <si>
    <t>011654</t>
  </si>
  <si>
    <t>000978</t>
  </si>
  <si>
    <t>011809</t>
  </si>
  <si>
    <t>011875</t>
  </si>
  <si>
    <t>011939</t>
  </si>
  <si>
    <t>002229</t>
  </si>
  <si>
    <t>002240</t>
  </si>
  <si>
    <t>002496</t>
  </si>
  <si>
    <t>012453</t>
  </si>
  <si>
    <t>011449</t>
  </si>
  <si>
    <t>002732</t>
  </si>
  <si>
    <t>003236</t>
  </si>
  <si>
    <t>003635</t>
  </si>
  <si>
    <t>010216</t>
  </si>
  <si>
    <t>012066</t>
  </si>
  <si>
    <t>011810</t>
  </si>
  <si>
    <t>011876</t>
  </si>
  <si>
    <t>011877</t>
  </si>
  <si>
    <t>011878</t>
  </si>
  <si>
    <t>011879</t>
  </si>
  <si>
    <t>011496</t>
  </si>
  <si>
    <t>011435</t>
  </si>
  <si>
    <t>011437</t>
  </si>
  <si>
    <t>011438</t>
  </si>
  <si>
    <t>011122</t>
  </si>
  <si>
    <t>011332</t>
  </si>
  <si>
    <t>011044</t>
  </si>
  <si>
    <t>011430</t>
  </si>
  <si>
    <t>002067</t>
  </si>
  <si>
    <t>002159</t>
  </si>
  <si>
    <t>002565</t>
  </si>
  <si>
    <t>002734</t>
  </si>
  <si>
    <t>003724</t>
  </si>
  <si>
    <t>010345</t>
  </si>
  <si>
    <t>011093</t>
  </si>
  <si>
    <t>011570</t>
  </si>
  <si>
    <t>011650</t>
  </si>
  <si>
    <t>002566</t>
  </si>
  <si>
    <t>011432</t>
  </si>
  <si>
    <t>011716</t>
  </si>
  <si>
    <t>011718</t>
  </si>
  <si>
    <t>011731</t>
  </si>
  <si>
    <t>012660</t>
  </si>
  <si>
    <t>001119</t>
  </si>
  <si>
    <t>001124</t>
  </si>
  <si>
    <t>001128</t>
  </si>
  <si>
    <t>002117</t>
  </si>
  <si>
    <t>002171</t>
  </si>
  <si>
    <t>010462</t>
  </si>
  <si>
    <t>011446</t>
  </si>
  <si>
    <t>011894</t>
  </si>
  <si>
    <t>011915</t>
  </si>
  <si>
    <t>011397</t>
  </si>
  <si>
    <t>009488</t>
  </si>
  <si>
    <t>009489</t>
  </si>
  <si>
    <t>011534</t>
  </si>
  <si>
    <t>011561</t>
  </si>
  <si>
    <t>011695</t>
  </si>
  <si>
    <t>011698</t>
  </si>
  <si>
    <t>002286</t>
  </si>
  <si>
    <t>009459</t>
  </si>
  <si>
    <t>011657</t>
  </si>
  <si>
    <t>003316</t>
  </si>
  <si>
    <t>003328</t>
  </si>
  <si>
    <t>003352</t>
  </si>
  <si>
    <t>003338</t>
  </si>
  <si>
    <t>001468</t>
  </si>
  <si>
    <t>001674</t>
  </si>
  <si>
    <t>001677</t>
  </si>
  <si>
    <t>001681</t>
  </si>
  <si>
    <t>011660</t>
  </si>
  <si>
    <t>011467</t>
  </si>
  <si>
    <t>001687</t>
  </si>
  <si>
    <t>011523</t>
  </si>
  <si>
    <t>002726</t>
  </si>
  <si>
    <t>007142</t>
  </si>
  <si>
    <t>000885</t>
  </si>
  <si>
    <t>000979</t>
  </si>
  <si>
    <t>008450</t>
  </si>
  <si>
    <t>000916</t>
  </si>
  <si>
    <t>000943</t>
  </si>
  <si>
    <t>000967</t>
  </si>
  <si>
    <t>011705</t>
  </si>
  <si>
    <t>011707</t>
  </si>
  <si>
    <t>011456</t>
  </si>
  <si>
    <t>011802</t>
  </si>
  <si>
    <t>011849</t>
  </si>
  <si>
    <t>011851</t>
  </si>
  <si>
    <t>011755</t>
  </si>
  <si>
    <t>011756</t>
  </si>
  <si>
    <t>011818</t>
  </si>
  <si>
    <t>010673</t>
  </si>
  <si>
    <t>010674</t>
  </si>
  <si>
    <t>011469</t>
  </si>
  <si>
    <t>011422</t>
  </si>
  <si>
    <t>010919</t>
  </si>
  <si>
    <t>011117</t>
  </si>
  <si>
    <t>011328</t>
  </si>
  <si>
    <t>002796</t>
  </si>
  <si>
    <t>011681</t>
  </si>
  <si>
    <t>011364</t>
  </si>
  <si>
    <t>005512</t>
  </si>
  <si>
    <t>003380</t>
  </si>
  <si>
    <t>009377</t>
  </si>
  <si>
    <t>006208</t>
  </si>
  <si>
    <t>011691</t>
  </si>
  <si>
    <t>011816</t>
  </si>
  <si>
    <t>011571</t>
  </si>
  <si>
    <t>002253</t>
  </si>
  <si>
    <t>002307</t>
  </si>
  <si>
    <t>012630</t>
  </si>
  <si>
    <t>009419</t>
  </si>
  <si>
    <t>011692</t>
  </si>
  <si>
    <t>006614</t>
  </si>
  <si>
    <t>011890</t>
  </si>
  <si>
    <t>009343</t>
  </si>
  <si>
    <t>009521</t>
  </si>
  <si>
    <t>006763</t>
  </si>
  <si>
    <t>011426</t>
  </si>
  <si>
    <t>001142</t>
  </si>
  <si>
    <t>001786</t>
  </si>
  <si>
    <t>001144</t>
  </si>
  <si>
    <t>001858</t>
  </si>
  <si>
    <t>001843</t>
  </si>
  <si>
    <t>001869</t>
  </si>
  <si>
    <t>001882</t>
  </si>
  <si>
    <t>006775</t>
  </si>
  <si>
    <t>006784</t>
  </si>
  <si>
    <t>006785</t>
  </si>
  <si>
    <t>006779</t>
  </si>
  <si>
    <t>006780</t>
  </si>
  <si>
    <t>006781</t>
  </si>
  <si>
    <t>006783</t>
  </si>
  <si>
    <t>010532</t>
  </si>
  <si>
    <t>006786</t>
  </si>
  <si>
    <t>011331</t>
  </si>
  <si>
    <t>012001</t>
  </si>
  <si>
    <t>000242</t>
  </si>
  <si>
    <t>000246</t>
  </si>
  <si>
    <t>011108</t>
  </si>
  <si>
    <t>012902</t>
  </si>
  <si>
    <t>000069</t>
  </si>
  <si>
    <t>003526</t>
  </si>
  <si>
    <t>006660</t>
  </si>
  <si>
    <t>011814</t>
  </si>
  <si>
    <t>011910</t>
  </si>
  <si>
    <t>011942</t>
  </si>
  <si>
    <t>011883</t>
  </si>
  <si>
    <t>011489</t>
  </si>
  <si>
    <t>011495</t>
  </si>
  <si>
    <t>011291</t>
  </si>
  <si>
    <t>011341</t>
  </si>
  <si>
    <t>011329</t>
  </si>
  <si>
    <t>011414</t>
  </si>
  <si>
    <t>000027</t>
  </si>
  <si>
    <t>011532</t>
  </si>
  <si>
    <t>011205</t>
  </si>
  <si>
    <t>011443</t>
  </si>
  <si>
    <t>011348</t>
  </si>
  <si>
    <t>011702</t>
  </si>
  <si>
    <t>011706</t>
  </si>
  <si>
    <t>011712</t>
  </si>
  <si>
    <t>005003</t>
  </si>
  <si>
    <t>011380</t>
  </si>
  <si>
    <t>005429</t>
  </si>
  <si>
    <t>011283</t>
  </si>
  <si>
    <t>011481</t>
  </si>
  <si>
    <t>005582</t>
  </si>
  <si>
    <t>005599</t>
  </si>
  <si>
    <t>011097</t>
  </si>
  <si>
    <t>010904</t>
  </si>
  <si>
    <t>010905</t>
  </si>
  <si>
    <t>010906</t>
  </si>
  <si>
    <t>010907</t>
  </si>
  <si>
    <t>010908</t>
  </si>
  <si>
    <t>010921</t>
  </si>
  <si>
    <t>011054</t>
  </si>
  <si>
    <t>011336</t>
  </si>
  <si>
    <t>011757</t>
  </si>
  <si>
    <t>011760</t>
  </si>
  <si>
    <t>011761</t>
  </si>
  <si>
    <t>005615</t>
  </si>
  <si>
    <t>005643</t>
  </si>
  <si>
    <t>011480</t>
  </si>
  <si>
    <t>011147</t>
  </si>
  <si>
    <t>011441</t>
  </si>
  <si>
    <t>011125</t>
  </si>
  <si>
    <t>011113</t>
  </si>
  <si>
    <t>011466</t>
  </si>
  <si>
    <t>011746</t>
  </si>
  <si>
    <t>003811</t>
  </si>
  <si>
    <t>011421</t>
  </si>
  <si>
    <t>011747</t>
  </si>
  <si>
    <t>011748</t>
  </si>
  <si>
    <t>011749</t>
  </si>
  <si>
    <t>011655</t>
  </si>
  <si>
    <t>011536</t>
  </si>
  <si>
    <t>011200</t>
  </si>
  <si>
    <t>011478</t>
  </si>
  <si>
    <t>011428</t>
  </si>
  <si>
    <t>011829</t>
  </si>
  <si>
    <t>003844</t>
  </si>
  <si>
    <t>012452</t>
  </si>
  <si>
    <t>011750</t>
  </si>
  <si>
    <t>007070</t>
  </si>
  <si>
    <t>012730</t>
  </si>
  <si>
    <t>012750</t>
  </si>
  <si>
    <t>000183</t>
  </si>
  <si>
    <t>000316</t>
  </si>
  <si>
    <t>009339</t>
  </si>
  <si>
    <t>011817</t>
  </si>
  <si>
    <t>000325</t>
  </si>
  <si>
    <t>011823</t>
  </si>
  <si>
    <t>011834</t>
  </si>
  <si>
    <t>002138</t>
  </si>
  <si>
    <t>011653</t>
  </si>
  <si>
    <t>011094</t>
  </si>
  <si>
    <t>011201</t>
  </si>
  <si>
    <t>011477</t>
  </si>
  <si>
    <t>002071</t>
  </si>
  <si>
    <t>002294</t>
  </si>
  <si>
    <t>011100</t>
  </si>
  <si>
    <t>002740</t>
  </si>
  <si>
    <t>010325</t>
  </si>
  <si>
    <t>011429</t>
  </si>
  <si>
    <t>006157</t>
  </si>
  <si>
    <t>006231</t>
  </si>
  <si>
    <t>011751</t>
  </si>
  <si>
    <t>011580</t>
  </si>
  <si>
    <t>011104</t>
  </si>
  <si>
    <t>011806</t>
  </si>
  <si>
    <t>011865</t>
  </si>
  <si>
    <t>011866</t>
  </si>
  <si>
    <t>011867</t>
  </si>
  <si>
    <t>011868</t>
  </si>
  <si>
    <t>005748</t>
  </si>
  <si>
    <t>011492</t>
  </si>
  <si>
    <t>011502</t>
  </si>
  <si>
    <t>003847</t>
  </si>
  <si>
    <t>011537</t>
  </si>
  <si>
    <t>011598</t>
  </si>
  <si>
    <t>011411</t>
  </si>
  <si>
    <t>011344</t>
  </si>
  <si>
    <t>011314</t>
  </si>
  <si>
    <t>011560</t>
  </si>
  <si>
    <t>011095</t>
  </si>
  <si>
    <t>011367</t>
  </si>
  <si>
    <t>011591</t>
  </si>
  <si>
    <t>011423</t>
  </si>
  <si>
    <t>011286</t>
  </si>
  <si>
    <t>011288</t>
  </si>
  <si>
    <t>011413</t>
  </si>
  <si>
    <t>011415</t>
  </si>
  <si>
    <t>010922</t>
  </si>
  <si>
    <t>012522</t>
  </si>
  <si>
    <t>011452</t>
  </si>
  <si>
    <t>011507</t>
  </si>
  <si>
    <t>001508</t>
  </si>
  <si>
    <t>003559</t>
  </si>
  <si>
    <t>007101</t>
  </si>
  <si>
    <t>007303</t>
  </si>
  <si>
    <t>007490</t>
  </si>
  <si>
    <t>007501</t>
  </si>
  <si>
    <t>007518</t>
  </si>
  <si>
    <t>007521</t>
  </si>
  <si>
    <t>007532</t>
  </si>
  <si>
    <t>007534</t>
  </si>
  <si>
    <t>007543</t>
  </si>
  <si>
    <t>007556</t>
  </si>
  <si>
    <t>007622</t>
  </si>
  <si>
    <t>007842</t>
  </si>
  <si>
    <t>007843</t>
  </si>
  <si>
    <t>007845</t>
  </si>
  <si>
    <t>007852</t>
  </si>
  <si>
    <t>007859</t>
  </si>
  <si>
    <t>007892</t>
  </si>
  <si>
    <t>007899</t>
  </si>
  <si>
    <t>007901</t>
  </si>
  <si>
    <t>007903</t>
  </si>
  <si>
    <t>007906</t>
  </si>
  <si>
    <t>007909</t>
  </si>
  <si>
    <t>007912</t>
  </si>
  <si>
    <t>007917</t>
  </si>
  <si>
    <t>007983</t>
  </si>
  <si>
    <t>007985</t>
  </si>
  <si>
    <t>007986</t>
  </si>
  <si>
    <t>007990</t>
  </si>
  <si>
    <t>007993</t>
  </si>
  <si>
    <t>007994</t>
  </si>
  <si>
    <t>007995</t>
  </si>
  <si>
    <t>007999</t>
  </si>
  <si>
    <t>008133</t>
  </si>
  <si>
    <t>008137</t>
  </si>
  <si>
    <t>011240</t>
  </si>
  <si>
    <t>011710</t>
  </si>
  <si>
    <t>012005</t>
  </si>
  <si>
    <t>010721</t>
  </si>
  <si>
    <t>006277</t>
  </si>
  <si>
    <t>006291</t>
  </si>
  <si>
    <t>011808</t>
  </si>
  <si>
    <t>011873</t>
  </si>
  <si>
    <t>007141</t>
  </si>
  <si>
    <t>011508</t>
  </si>
  <si>
    <t>011280</t>
  </si>
  <si>
    <t>003176</t>
  </si>
  <si>
    <t>003201</t>
  </si>
  <si>
    <t>012892</t>
  </si>
  <si>
    <t>005310</t>
  </si>
  <si>
    <t>011827</t>
  </si>
  <si>
    <t>011116</t>
  </si>
  <si>
    <t>011112</t>
  </si>
  <si>
    <t>011774</t>
  </si>
  <si>
    <t>011775</t>
  </si>
  <si>
    <t>011793</t>
  </si>
  <si>
    <t>006668</t>
  </si>
  <si>
    <t>011730</t>
  </si>
  <si>
    <t>012474</t>
  </si>
  <si>
    <t>012475</t>
  </si>
  <si>
    <t>001138</t>
  </si>
  <si>
    <t>011282</t>
  </si>
  <si>
    <t>001821</t>
  </si>
  <si>
    <t>001955</t>
  </si>
  <si>
    <t>005311</t>
  </si>
  <si>
    <t>005312</t>
  </si>
  <si>
    <t>005314</t>
  </si>
  <si>
    <t>005315</t>
  </si>
  <si>
    <t>005317</t>
  </si>
  <si>
    <t>005318</t>
  </si>
  <si>
    <t>005320</t>
  </si>
  <si>
    <t>005321</t>
  </si>
  <si>
    <t>005322</t>
  </si>
  <si>
    <t>009111</t>
  </si>
  <si>
    <t>011658</t>
  </si>
  <si>
    <t>011674</t>
  </si>
  <si>
    <t>009785</t>
  </si>
  <si>
    <t>011136</t>
  </si>
  <si>
    <t>011522</t>
  </si>
  <si>
    <t>001963</t>
  </si>
  <si>
    <t>001978</t>
  </si>
  <si>
    <t>002023</t>
  </si>
  <si>
    <t>002026</t>
  </si>
  <si>
    <t>011535</t>
  </si>
  <si>
    <t>002030</t>
  </si>
  <si>
    <t>002041</t>
  </si>
  <si>
    <t>000078</t>
  </si>
  <si>
    <t>010915</t>
  </si>
  <si>
    <t>011275</t>
  </si>
  <si>
    <t>008470</t>
  </si>
  <si>
    <t>002711</t>
  </si>
  <si>
    <t>011092</t>
  </si>
  <si>
    <t>003096</t>
  </si>
  <si>
    <t>003297</t>
  </si>
  <si>
    <t>011445</t>
  </si>
  <si>
    <t>011484</t>
  </si>
  <si>
    <t>003368</t>
  </si>
  <si>
    <t>003562</t>
  </si>
  <si>
    <t>011051</t>
  </si>
  <si>
    <t>011856</t>
  </si>
  <si>
    <t>011539</t>
  </si>
  <si>
    <t>011045</t>
  </si>
  <si>
    <t>008575</t>
  </si>
  <si>
    <t>008577</t>
  </si>
  <si>
    <t>008579</t>
  </si>
  <si>
    <t>012884</t>
  </si>
  <si>
    <t>012887</t>
  </si>
  <si>
    <t>012890</t>
  </si>
  <si>
    <t>002206</t>
  </si>
  <si>
    <t>002301</t>
  </si>
  <si>
    <t>011488</t>
  </si>
  <si>
    <t>011085</t>
  </si>
  <si>
    <t>011115</t>
  </si>
  <si>
    <t>011581</t>
  </si>
  <si>
    <t>006782</t>
  </si>
  <si>
    <t>003252</t>
  </si>
  <si>
    <t>011613</t>
  </si>
  <si>
    <t>011693</t>
  </si>
  <si>
    <t>011921</t>
  </si>
  <si>
    <t>011922</t>
  </si>
  <si>
    <t>011930</t>
  </si>
  <si>
    <t>011971</t>
  </si>
  <si>
    <t>005576</t>
  </si>
  <si>
    <t>009117</t>
  </si>
  <si>
    <t>011485</t>
  </si>
  <si>
    <t>011493</t>
  </si>
  <si>
    <t>009795</t>
  </si>
  <si>
    <t>011101</t>
  </si>
  <si>
    <t>009786</t>
  </si>
  <si>
    <t>009663</t>
  </si>
  <si>
    <t>009710</t>
  </si>
  <si>
    <t>009967</t>
  </si>
  <si>
    <t>011666</t>
  </si>
  <si>
    <t>011417</t>
  </si>
  <si>
    <t>011351</t>
  </si>
  <si>
    <t>011385</t>
  </si>
  <si>
    <t>011394</t>
  </si>
  <si>
    <t>009461</t>
  </si>
  <si>
    <t>009462</t>
  </si>
  <si>
    <t>010734</t>
  </si>
  <si>
    <t>009759</t>
  </si>
  <si>
    <t>011887</t>
  </si>
  <si>
    <t>010221</t>
  </si>
  <si>
    <t>012655</t>
  </si>
  <si>
    <t>011494</t>
  </si>
  <si>
    <t>011099</t>
  </si>
  <si>
    <t>011121</t>
  </si>
  <si>
    <t>009375</t>
  </si>
  <si>
    <t>011131</t>
  </si>
  <si>
    <t>009425</t>
  </si>
  <si>
    <t>009421</t>
  </si>
  <si>
    <t>012758</t>
  </si>
  <si>
    <t>009361</t>
  </si>
  <si>
    <t>011500</t>
  </si>
  <si>
    <t>009987</t>
  </si>
  <si>
    <t>010770</t>
  </si>
  <si>
    <t>009370</t>
  </si>
  <si>
    <t>010121</t>
  </si>
  <si>
    <t>010129</t>
  </si>
  <si>
    <t>012895</t>
  </si>
  <si>
    <t>011661</t>
  </si>
  <si>
    <t>011926</t>
  </si>
  <si>
    <t>010920</t>
  </si>
  <si>
    <t>010206</t>
  </si>
  <si>
    <t>010208</t>
  </si>
  <si>
    <t>006302</t>
  </si>
  <si>
    <t>010748</t>
  </si>
  <si>
    <t>012882</t>
  </si>
  <si>
    <t>010727</t>
  </si>
  <si>
    <t>011103</t>
  </si>
  <si>
    <t>010249</t>
  </si>
  <si>
    <t>010264</t>
  </si>
  <si>
    <t>010751</t>
  </si>
  <si>
    <t>010261</t>
  </si>
  <si>
    <t>011812</t>
  </si>
  <si>
    <t>006617</t>
  </si>
  <si>
    <t>011102</t>
  </si>
  <si>
    <t>011114</t>
  </si>
  <si>
    <t>012494</t>
  </si>
  <si>
    <t>012716</t>
  </si>
  <si>
    <t>012717</t>
  </si>
  <si>
    <t>012718</t>
  </si>
  <si>
    <t>010324</t>
  </si>
  <si>
    <t>011933</t>
  </si>
  <si>
    <t>011118</t>
  </si>
  <si>
    <t>011714</t>
  </si>
  <si>
    <t>011130</t>
  </si>
  <si>
    <t>010597</t>
  </si>
  <si>
    <t>010598</t>
  </si>
  <si>
    <t>010599</t>
  </si>
  <si>
    <t>010600</t>
  </si>
  <si>
    <t>010601</t>
  </si>
  <si>
    <t>010262</t>
  </si>
  <si>
    <t>009373</t>
  </si>
  <si>
    <t>011110</t>
  </si>
  <si>
    <t>009374</t>
  </si>
  <si>
    <t>011124</t>
  </si>
  <si>
    <t>012731</t>
  </si>
  <si>
    <t>011126</t>
  </si>
  <si>
    <t>010463</t>
  </si>
  <si>
    <t>010465</t>
  </si>
  <si>
    <t>011107</t>
  </si>
  <si>
    <t>010584</t>
  </si>
  <si>
    <t>010738</t>
  </si>
  <si>
    <t>010749</t>
  </si>
  <si>
    <t>010726</t>
  </si>
  <si>
    <t>010720</t>
  </si>
  <si>
    <t>010714</t>
  </si>
  <si>
    <t>010495</t>
  </si>
  <si>
    <t>010606</t>
  </si>
  <si>
    <t>011187</t>
  </si>
  <si>
    <t>010466</t>
  </si>
  <si>
    <t>000043</t>
  </si>
  <si>
    <t>000227</t>
  </si>
  <si>
    <t>000481</t>
  </si>
  <si>
    <t>001062</t>
  </si>
  <si>
    <t>001131</t>
  </si>
  <si>
    <t>001567</t>
  </si>
  <si>
    <t>001758</t>
  </si>
  <si>
    <t>002750</t>
  </si>
  <si>
    <t>003095</t>
  </si>
  <si>
    <t>003117</t>
  </si>
  <si>
    <t>003149</t>
  </si>
  <si>
    <t>003154</t>
  </si>
  <si>
    <t>003193</t>
  </si>
  <si>
    <t>003219</t>
  </si>
  <si>
    <t>003226</t>
  </si>
  <si>
    <t>003276</t>
  </si>
  <si>
    <t>003313</t>
  </si>
  <si>
    <t>003330</t>
  </si>
  <si>
    <t>003365</t>
  </si>
  <si>
    <t>003439</t>
  </si>
  <si>
    <t>003461</t>
  </si>
  <si>
    <t>003465</t>
  </si>
  <si>
    <t>003486</t>
  </si>
  <si>
    <t>003501</t>
  </si>
  <si>
    <t>003529</t>
  </si>
  <si>
    <t>003574</t>
  </si>
  <si>
    <t>003579</t>
  </si>
  <si>
    <t>003580</t>
  </si>
  <si>
    <t>003630</t>
  </si>
  <si>
    <t>003673</t>
  </si>
  <si>
    <t>003706</t>
  </si>
  <si>
    <t>003713</t>
  </si>
  <si>
    <t>003784</t>
  </si>
  <si>
    <t>003799</t>
  </si>
  <si>
    <t>003818</t>
  </si>
  <si>
    <t>003898</t>
  </si>
  <si>
    <t>003926</t>
  </si>
  <si>
    <t>003966</t>
  </si>
  <si>
    <t>004184</t>
  </si>
  <si>
    <t>004198</t>
  </si>
  <si>
    <t>004211</t>
  </si>
  <si>
    <t>004230</t>
  </si>
  <si>
    <t>004312</t>
  </si>
  <si>
    <t>004321</t>
  </si>
  <si>
    <t>004383</t>
  </si>
  <si>
    <t>004402</t>
  </si>
  <si>
    <t>004543</t>
  </si>
  <si>
    <t>004561</t>
  </si>
  <si>
    <t>004606</t>
  </si>
  <si>
    <t>004614</t>
  </si>
  <si>
    <t>004631</t>
  </si>
  <si>
    <t>004686</t>
  </si>
  <si>
    <t>004689</t>
  </si>
  <si>
    <t>004706</t>
  </si>
  <si>
    <t>004777</t>
  </si>
  <si>
    <t>004792</t>
  </si>
  <si>
    <t>004793</t>
  </si>
  <si>
    <t>004822</t>
  </si>
  <si>
    <t>004848</t>
  </si>
  <si>
    <t>004918</t>
  </si>
  <si>
    <t>005267</t>
  </si>
  <si>
    <t>005305</t>
  </si>
  <si>
    <t>005441</t>
  </si>
  <si>
    <t>005548</t>
  </si>
  <si>
    <t>005594</t>
  </si>
  <si>
    <t>006042</t>
  </si>
  <si>
    <t>006808</t>
  </si>
  <si>
    <t>007477</t>
  </si>
  <si>
    <t>007988</t>
  </si>
  <si>
    <t>010939</t>
  </si>
  <si>
    <t>011150</t>
  </si>
  <si>
    <t>011546</t>
  </si>
  <si>
    <t>012008</t>
  </si>
  <si>
    <t>012514</t>
  </si>
  <si>
    <t>012751</t>
  </si>
  <si>
    <t>000479</t>
  </si>
  <si>
    <t>001064</t>
  </si>
  <si>
    <t>001570</t>
  </si>
  <si>
    <t>001733</t>
  </si>
  <si>
    <t>002673</t>
  </si>
  <si>
    <t>002826</t>
  </si>
  <si>
    <t>003123</t>
  </si>
  <si>
    <t>003169</t>
  </si>
  <si>
    <t>003211</t>
  </si>
  <si>
    <t>003235</t>
  </si>
  <si>
    <t>003237</t>
  </si>
  <si>
    <t>003290</t>
  </si>
  <si>
    <t>003348</t>
  </si>
  <si>
    <t>003369</t>
  </si>
  <si>
    <t>003472</t>
  </si>
  <si>
    <t>003498</t>
  </si>
  <si>
    <t>003503</t>
  </si>
  <si>
    <t>003530</t>
  </si>
  <si>
    <t>003577</t>
  </si>
  <si>
    <t>003585</t>
  </si>
  <si>
    <t>003588</t>
  </si>
  <si>
    <t>003685</t>
  </si>
  <si>
    <t>003697</t>
  </si>
  <si>
    <t>003707</t>
  </si>
  <si>
    <t>003734</t>
  </si>
  <si>
    <t>003743</t>
  </si>
  <si>
    <t>003769</t>
  </si>
  <si>
    <t>003804</t>
  </si>
  <si>
    <t>003820</t>
  </si>
  <si>
    <t>003904</t>
  </si>
  <si>
    <t>003908</t>
  </si>
  <si>
    <t>003930</t>
  </si>
  <si>
    <t>004032</t>
  </si>
  <si>
    <t>004231</t>
  </si>
  <si>
    <t>004238</t>
  </si>
  <si>
    <t>004345</t>
  </si>
  <si>
    <t>004404</t>
  </si>
  <si>
    <t>004550</t>
  </si>
  <si>
    <t>004572</t>
  </si>
  <si>
    <t>004612</t>
  </si>
  <si>
    <t>004637</t>
  </si>
  <si>
    <t>004642</t>
  </si>
  <si>
    <t>004653</t>
  </si>
  <si>
    <t>004755</t>
  </si>
  <si>
    <t>004758</t>
  </si>
  <si>
    <t>004786</t>
  </si>
  <si>
    <t>004800</t>
  </si>
  <si>
    <t>004804</t>
  </si>
  <si>
    <t>004859</t>
  </si>
  <si>
    <t>004862</t>
  </si>
  <si>
    <t>004887</t>
  </si>
  <si>
    <t>004934</t>
  </si>
  <si>
    <t>005199</t>
  </si>
  <si>
    <t>005307</t>
  </si>
  <si>
    <t>005308</t>
  </si>
  <si>
    <t>005573</t>
  </si>
  <si>
    <t>005609</t>
  </si>
  <si>
    <t>006043</t>
  </si>
  <si>
    <t>006809</t>
  </si>
  <si>
    <t>007991</t>
  </si>
  <si>
    <t>008093</t>
  </si>
  <si>
    <t>008428</t>
  </si>
  <si>
    <t>008480</t>
  </si>
  <si>
    <t>008481</t>
  </si>
  <si>
    <t>008482</t>
  </si>
  <si>
    <t>008484</t>
  </si>
  <si>
    <t>010219</t>
  </si>
  <si>
    <t>010895</t>
  </si>
  <si>
    <t>011036</t>
  </si>
  <si>
    <t>011151</t>
  </si>
  <si>
    <t>011531</t>
  </si>
  <si>
    <t>012009</t>
  </si>
  <si>
    <t>012515</t>
  </si>
  <si>
    <t>012752</t>
  </si>
  <si>
    <t>001225</t>
  </si>
  <si>
    <t>001546</t>
  </si>
  <si>
    <t>001566</t>
  </si>
  <si>
    <t>002562</t>
  </si>
  <si>
    <t>002747</t>
  </si>
  <si>
    <t>002847</t>
  </si>
  <si>
    <t>003105</t>
  </si>
  <si>
    <t>003142</t>
  </si>
  <si>
    <t>003227</t>
  </si>
  <si>
    <t>003244</t>
  </si>
  <si>
    <t>003262</t>
  </si>
  <si>
    <t>003284</t>
  </si>
  <si>
    <t>003287</t>
  </si>
  <si>
    <t>003292</t>
  </si>
  <si>
    <t>003385</t>
  </si>
  <si>
    <t>003408</t>
  </si>
  <si>
    <t>003482</t>
  </si>
  <si>
    <t>003508</t>
  </si>
  <si>
    <t>003516</t>
  </si>
  <si>
    <t>003551</t>
  </si>
  <si>
    <t>003596</t>
  </si>
  <si>
    <t>003616</t>
  </si>
  <si>
    <t>003627</t>
  </si>
  <si>
    <t>003711</t>
  </si>
  <si>
    <t>003715</t>
  </si>
  <si>
    <t>003781</t>
  </si>
  <si>
    <t>003831</t>
  </si>
  <si>
    <t>003840</t>
  </si>
  <si>
    <t>003944</t>
  </si>
  <si>
    <t>003956</t>
  </si>
  <si>
    <t>004042</t>
  </si>
  <si>
    <t>004087</t>
  </si>
  <si>
    <t>004106</t>
  </si>
  <si>
    <t>004261</t>
  </si>
  <si>
    <t>004398</t>
  </si>
  <si>
    <t>004508</t>
  </si>
  <si>
    <t>004580</t>
  </si>
  <si>
    <t>004605</t>
  </si>
  <si>
    <t>004635</t>
  </si>
  <si>
    <t>004677</t>
  </si>
  <si>
    <t>004698</t>
  </si>
  <si>
    <t>004713</t>
  </si>
  <si>
    <t>004771</t>
  </si>
  <si>
    <t>004775</t>
  </si>
  <si>
    <t>004823</t>
  </si>
  <si>
    <t>004827</t>
  </si>
  <si>
    <t>004944</t>
  </si>
  <si>
    <t>004956</t>
  </si>
  <si>
    <t>004975</t>
  </si>
  <si>
    <t>005039</t>
  </si>
  <si>
    <t>005246</t>
  </si>
  <si>
    <t>005258</t>
  </si>
  <si>
    <t>005302</t>
  </si>
  <si>
    <t>005326</t>
  </si>
  <si>
    <t>005650</t>
  </si>
  <si>
    <t>006822</t>
  </si>
  <si>
    <t>008003</t>
  </si>
  <si>
    <t>008094</t>
  </si>
  <si>
    <t>008349</t>
  </si>
  <si>
    <t>008419</t>
  </si>
  <si>
    <t>008466</t>
  </si>
  <si>
    <t>008467</t>
  </si>
  <si>
    <t>008468</t>
  </si>
  <si>
    <t>008469</t>
  </si>
  <si>
    <t>008474</t>
  </si>
  <si>
    <t>008475</t>
  </si>
  <si>
    <t>008476</t>
  </si>
  <si>
    <t>008664</t>
  </si>
  <si>
    <t>008725</t>
  </si>
  <si>
    <t>010258</t>
  </si>
  <si>
    <t>010940</t>
  </si>
  <si>
    <t>011033</t>
  </si>
  <si>
    <t>011035</t>
  </si>
  <si>
    <t>011047</t>
  </si>
  <si>
    <t>012516</t>
  </si>
  <si>
    <t>000022</t>
  </si>
  <si>
    <t>000142</t>
  </si>
  <si>
    <t>000427</t>
  </si>
  <si>
    <t>000458</t>
  </si>
  <si>
    <t>000503</t>
  </si>
  <si>
    <t>000506</t>
  </si>
  <si>
    <t>000510</t>
  </si>
  <si>
    <t>000534</t>
  </si>
  <si>
    <t>000569</t>
  </si>
  <si>
    <t>000570</t>
  </si>
  <si>
    <t>000574</t>
  </si>
  <si>
    <t>000633</t>
  </si>
  <si>
    <t>000639</t>
  </si>
  <si>
    <t>000649</t>
  </si>
  <si>
    <t>000650</t>
  </si>
  <si>
    <t>000669</t>
  </si>
  <si>
    <t>000671</t>
  </si>
  <si>
    <t>000686</t>
  </si>
  <si>
    <t>000688</t>
  </si>
  <si>
    <t>000805</t>
  </si>
  <si>
    <t>000817</t>
  </si>
  <si>
    <t>000860</t>
  </si>
  <si>
    <t>000872</t>
  </si>
  <si>
    <t>000876</t>
  </si>
  <si>
    <t>000878</t>
  </si>
  <si>
    <t>000884</t>
  </si>
  <si>
    <t>000890</t>
  </si>
  <si>
    <t>000893</t>
  </si>
  <si>
    <t>000896</t>
  </si>
  <si>
    <t>000919</t>
  </si>
  <si>
    <t>000932</t>
  </si>
  <si>
    <t>000934</t>
  </si>
  <si>
    <t>000958</t>
  </si>
  <si>
    <t>000959</t>
  </si>
  <si>
    <t>000977</t>
  </si>
  <si>
    <t>000986</t>
  </si>
  <si>
    <t>000992</t>
  </si>
  <si>
    <t>001001</t>
  </si>
  <si>
    <t>001006</t>
  </si>
  <si>
    <t>001008</t>
  </si>
  <si>
    <t>001010</t>
  </si>
  <si>
    <t>001018</t>
  </si>
  <si>
    <t>001020</t>
  </si>
  <si>
    <t>001021</t>
  </si>
  <si>
    <t>001031</t>
  </si>
  <si>
    <t>001032</t>
  </si>
  <si>
    <t>001034</t>
  </si>
  <si>
    <t>001036</t>
  </si>
  <si>
    <t>001038</t>
  </si>
  <si>
    <t>001041</t>
  </si>
  <si>
    <t>001061</t>
  </si>
  <si>
    <t>001086</t>
  </si>
  <si>
    <t>001100</t>
  </si>
  <si>
    <t>001140</t>
  </si>
  <si>
    <t>001172</t>
  </si>
  <si>
    <t>001217</t>
  </si>
  <si>
    <t>001222</t>
  </si>
  <si>
    <t>001252</t>
  </si>
  <si>
    <t>001274</t>
  </si>
  <si>
    <t>001480</t>
  </si>
  <si>
    <t>001491</t>
  </si>
  <si>
    <t>001633</t>
  </si>
  <si>
    <t>001635</t>
  </si>
  <si>
    <t>001641</t>
  </si>
  <si>
    <t>002194</t>
  </si>
  <si>
    <t>002228</t>
  </si>
  <si>
    <t>002718</t>
  </si>
  <si>
    <t>002819</t>
  </si>
  <si>
    <t>003133</t>
  </si>
  <si>
    <t>003391</t>
  </si>
  <si>
    <t>003748</t>
  </si>
  <si>
    <t>003779</t>
  </si>
  <si>
    <t>004423</t>
  </si>
  <si>
    <t>006605</t>
  </si>
  <si>
    <t>006750</t>
  </si>
  <si>
    <t>007856</t>
  </si>
  <si>
    <t>008661</t>
  </si>
  <si>
    <t>008662</t>
  </si>
  <si>
    <t>009344</t>
  </si>
  <si>
    <t>010403</t>
  </si>
  <si>
    <t>010890</t>
  </si>
  <si>
    <t>010926</t>
  </si>
  <si>
    <t>010935</t>
  </si>
  <si>
    <t>012511</t>
  </si>
  <si>
    <t>012903</t>
  </si>
  <si>
    <t>011043</t>
  </si>
  <si>
    <t>011289</t>
  </si>
  <si>
    <t>011292</t>
  </si>
  <si>
    <t>011297</t>
  </si>
  <si>
    <t>011298</t>
  </si>
  <si>
    <t>011299</t>
  </si>
  <si>
    <t>011301</t>
  </si>
  <si>
    <t>011302</t>
  </si>
  <si>
    <t>011304</t>
  </si>
  <si>
    <t>011305</t>
  </si>
  <si>
    <t>011306</t>
  </si>
  <si>
    <t>011309</t>
  </si>
  <si>
    <t>011313</t>
  </si>
  <si>
    <t>011321</t>
  </si>
  <si>
    <t>011333</t>
  </si>
  <si>
    <t>011334</t>
  </si>
  <si>
    <t>011337</t>
  </si>
  <si>
    <t>011338</t>
  </si>
  <si>
    <t>011339</t>
  </si>
  <si>
    <t>011342</t>
  </si>
  <si>
    <t>011343</t>
  </si>
  <si>
    <t>011345</t>
  </si>
  <si>
    <t>011346</t>
  </si>
  <si>
    <t>011347</t>
  </si>
  <si>
    <t>011349</t>
  </si>
  <si>
    <t>011350</t>
  </si>
  <si>
    <t>011352</t>
  </si>
  <si>
    <t>011353</t>
  </si>
  <si>
    <t>011354</t>
  </si>
  <si>
    <t>011355</t>
  </si>
  <si>
    <t>011360</t>
  </si>
  <si>
    <t>011362</t>
  </si>
  <si>
    <t>011363</t>
  </si>
  <si>
    <t>011365</t>
  </si>
  <si>
    <t>011366</t>
  </si>
  <si>
    <t>011368</t>
  </si>
  <si>
    <t>011369</t>
  </si>
  <si>
    <t>011370</t>
  </si>
  <si>
    <t>011372</t>
  </si>
  <si>
    <t>011373</t>
  </si>
  <si>
    <t>011374</t>
  </si>
  <si>
    <t>011375</t>
  </si>
  <si>
    <t>011376</t>
  </si>
  <si>
    <t>011377</t>
  </si>
  <si>
    <t>011378</t>
  </si>
  <si>
    <t>011379</t>
  </si>
  <si>
    <t>011381</t>
  </si>
  <si>
    <t>011382</t>
  </si>
  <si>
    <t>011383</t>
  </si>
  <si>
    <t>011384</t>
  </si>
  <si>
    <t>011386</t>
  </si>
  <si>
    <t>011387</t>
  </si>
  <si>
    <t>011388</t>
  </si>
  <si>
    <t>011389</t>
  </si>
  <si>
    <t>011391</t>
  </si>
  <si>
    <t>011392</t>
  </si>
  <si>
    <t>011393</t>
  </si>
  <si>
    <t>011396</t>
  </si>
  <si>
    <t>011398</t>
  </si>
  <si>
    <t>011399</t>
  </si>
  <si>
    <t>011400</t>
  </si>
  <si>
    <t>011401</t>
  </si>
  <si>
    <t>011402</t>
  </si>
  <si>
    <t>011403</t>
  </si>
  <si>
    <t>011404</t>
  </si>
  <si>
    <t>011407</t>
  </si>
  <si>
    <t>011408</t>
  </si>
  <si>
    <t>011604</t>
  </si>
  <si>
    <t>011671</t>
  </si>
  <si>
    <t>012019</t>
  </si>
  <si>
    <t>011135</t>
  </si>
  <si>
    <t>006777</t>
  </si>
  <si>
    <t>011134</t>
  </si>
  <si>
    <t>010521</t>
  </si>
  <si>
    <t>012714</t>
  </si>
  <si>
    <t>010117</t>
  </si>
  <si>
    <t>007309</t>
  </si>
  <si>
    <t>007311</t>
  </si>
  <si>
    <t>007312</t>
  </si>
  <si>
    <t>007313</t>
  </si>
  <si>
    <t>007314</t>
  </si>
  <si>
    <t>007315</t>
  </si>
  <si>
    <t>007316</t>
  </si>
  <si>
    <t>007317</t>
  </si>
  <si>
    <t>007318</t>
  </si>
  <si>
    <t>007319</t>
  </si>
  <si>
    <t>007320</t>
  </si>
  <si>
    <t>007321</t>
  </si>
  <si>
    <t>007322</t>
  </si>
  <si>
    <t>007324</t>
  </si>
  <si>
    <t>007325</t>
  </si>
  <si>
    <t>007326</t>
  </si>
  <si>
    <t>007327</t>
  </si>
  <si>
    <t>007328</t>
  </si>
  <si>
    <t>007329</t>
  </si>
  <si>
    <t>007330</t>
  </si>
  <si>
    <t>007331</t>
  </si>
  <si>
    <t>007332</t>
  </si>
  <si>
    <t>007333</t>
  </si>
  <si>
    <t>007334</t>
  </si>
  <si>
    <t>007335</t>
  </si>
  <si>
    <t>007336</t>
  </si>
  <si>
    <t>007339</t>
  </si>
  <si>
    <t>007340</t>
  </si>
  <si>
    <t>007343</t>
  </si>
  <si>
    <t>007344</t>
  </si>
  <si>
    <t>007345</t>
  </si>
  <si>
    <t>012835</t>
  </si>
  <si>
    <t>012836</t>
  </si>
  <si>
    <t>012837</t>
  </si>
  <si>
    <t>011820</t>
  </si>
  <si>
    <t>012014</t>
  </si>
  <si>
    <t>011406</t>
  </si>
  <si>
    <t>011418</t>
  </si>
  <si>
    <t>011416</t>
  </si>
  <si>
    <t>011330</t>
  </si>
  <si>
    <t>011442</t>
  </si>
  <si>
    <t>011668</t>
  </si>
  <si>
    <t>011086</t>
  </si>
  <si>
    <t>011556</t>
  </si>
  <si>
    <t>011566</t>
  </si>
  <si>
    <t>011318</t>
  </si>
  <si>
    <t>011468</t>
  </si>
  <si>
    <t>011482</t>
  </si>
  <si>
    <t>011483</t>
  </si>
  <si>
    <t>011320</t>
  </si>
  <si>
    <t>011361</t>
  </si>
  <si>
    <t>011459</t>
  </si>
  <si>
    <t>012671</t>
  </si>
  <si>
    <t>011454</t>
  </si>
  <si>
    <t>010923</t>
  </si>
  <si>
    <t>010924</t>
  </si>
  <si>
    <t>011109</t>
  </si>
  <si>
    <t>011111</t>
  </si>
  <si>
    <t>012888</t>
  </si>
  <si>
    <t>011138</t>
  </si>
  <si>
    <t>011139</t>
  </si>
  <si>
    <t>011142</t>
  </si>
  <si>
    <t>011144</t>
  </si>
  <si>
    <t>011140</t>
  </si>
  <si>
    <t>011141</t>
  </si>
  <si>
    <t>011143</t>
  </si>
  <si>
    <t>011146</t>
  </si>
  <si>
    <t>011148</t>
  </si>
  <si>
    <t>011767</t>
  </si>
  <si>
    <t>011768</t>
  </si>
  <si>
    <t>011791</t>
  </si>
  <si>
    <t>009999</t>
  </si>
  <si>
    <t>011451</t>
  </si>
  <si>
    <t>011886</t>
  </si>
  <si>
    <t>011277</t>
  </si>
  <si>
    <t>011278</t>
  </si>
  <si>
    <t>011279</t>
  </si>
  <si>
    <t>011296</t>
  </si>
  <si>
    <t>011498</t>
  </si>
  <si>
    <t>011519</t>
  </si>
  <si>
    <t>011526</t>
  </si>
  <si>
    <t>011462</t>
  </si>
  <si>
    <t>011527</t>
  </si>
  <si>
    <t>011669</t>
  </si>
  <si>
    <t>011529</t>
  </si>
  <si>
    <t>011543</t>
  </si>
  <si>
    <t>011533</t>
  </si>
  <si>
    <t>011308</t>
  </si>
  <si>
    <t>011312</t>
  </si>
  <si>
    <t>011316</t>
  </si>
  <si>
    <t>011678</t>
  </si>
  <si>
    <t>011290</t>
  </si>
  <si>
    <t>011042</t>
  </si>
  <si>
    <t>011053</t>
  </si>
  <si>
    <t>011227</t>
  </si>
  <si>
    <t>011254</t>
  </si>
  <si>
    <t>011324</t>
  </si>
  <si>
    <t>011559</t>
  </si>
  <si>
    <t>011662</t>
  </si>
  <si>
    <t>011663</t>
  </si>
  <si>
    <t>011665</t>
  </si>
  <si>
    <t>011690</t>
  </si>
  <si>
    <t>011800</t>
  </si>
  <si>
    <t>011842</t>
  </si>
  <si>
    <t>011843</t>
  </si>
  <si>
    <t>011844</t>
  </si>
  <si>
    <t>011799</t>
  </si>
  <si>
    <t>011837</t>
  </si>
  <si>
    <t>011838</t>
  </si>
  <si>
    <t>011839</t>
  </si>
  <si>
    <t>011675</t>
  </si>
  <si>
    <t>011676</t>
  </si>
  <si>
    <t>011708</t>
  </si>
  <si>
    <t>011763</t>
  </si>
  <si>
    <t>011803</t>
  </si>
  <si>
    <t>011853</t>
  </si>
  <si>
    <t>006663</t>
  </si>
  <si>
    <t>010918</t>
  </si>
  <si>
    <t>011087</t>
  </si>
  <si>
    <t>011096</t>
  </si>
  <si>
    <t>011123</t>
  </si>
  <si>
    <t>011694</t>
  </si>
  <si>
    <t>011711</t>
  </si>
  <si>
    <t>011713</t>
  </si>
  <si>
    <t>011192</t>
  </si>
  <si>
    <t>011395</t>
  </si>
  <si>
    <t>011409</t>
  </si>
  <si>
    <t>011457</t>
  </si>
  <si>
    <t>011460</t>
  </si>
  <si>
    <t>011461</t>
  </si>
  <si>
    <t>011463</t>
  </si>
  <si>
    <t>011568</t>
  </si>
  <si>
    <t>011652</t>
  </si>
  <si>
    <t>011813</t>
  </si>
  <si>
    <t>011656</t>
  </si>
  <si>
    <t>011805</t>
  </si>
  <si>
    <t>011858</t>
  </si>
  <si>
    <t>011859</t>
  </si>
  <si>
    <t>011860</t>
  </si>
  <si>
    <t>011807</t>
  </si>
  <si>
    <t>011870</t>
  </si>
  <si>
    <t>011871</t>
  </si>
  <si>
    <t>011811</t>
  </si>
  <si>
    <t>011880</t>
  </si>
  <si>
    <t>011881</t>
  </si>
  <si>
    <t>011815</t>
  </si>
  <si>
    <t>011918</t>
  </si>
  <si>
    <t>011826</t>
  </si>
  <si>
    <t>011833</t>
  </si>
  <si>
    <t>011900</t>
  </si>
  <si>
    <t>011864</t>
  </si>
  <si>
    <t>011891</t>
  </si>
  <si>
    <t>011911</t>
  </si>
  <si>
    <t>011917</t>
  </si>
  <si>
    <t>010496</t>
  </si>
  <si>
    <t>010497</t>
  </si>
  <si>
    <t>011987</t>
  </si>
  <si>
    <t>012021</t>
  </si>
  <si>
    <t>011893</t>
  </si>
  <si>
    <t>011970</t>
  </si>
  <si>
    <t>012023</t>
  </si>
  <si>
    <t>002625</t>
  </si>
  <si>
    <t>002967</t>
  </si>
  <si>
    <t>011801</t>
  </si>
  <si>
    <t>011845</t>
  </si>
  <si>
    <t>011846</t>
  </si>
  <si>
    <t>011848</t>
  </si>
  <si>
    <t>012027</t>
  </si>
  <si>
    <t>011736</t>
  </si>
  <si>
    <t>012030</t>
  </si>
  <si>
    <t>012031</t>
  </si>
  <si>
    <t>012032</t>
  </si>
  <si>
    <t>012033</t>
  </si>
  <si>
    <t>012034</t>
  </si>
  <si>
    <t>012035</t>
  </si>
  <si>
    <t>012036</t>
  </si>
  <si>
    <t>012037</t>
  </si>
  <si>
    <t>012038</t>
  </si>
  <si>
    <t>012039</t>
  </si>
  <si>
    <t>012040</t>
  </si>
  <si>
    <t>012041</t>
  </si>
  <si>
    <t>012042</t>
  </si>
  <si>
    <t>012043</t>
  </si>
  <si>
    <t>012044</t>
  </si>
  <si>
    <t>012045</t>
  </si>
  <si>
    <t>012046</t>
  </si>
  <si>
    <t>012047</t>
  </si>
  <si>
    <t>012048</t>
  </si>
  <si>
    <t>012049</t>
  </si>
  <si>
    <t>012050</t>
  </si>
  <si>
    <t>012051</t>
  </si>
  <si>
    <t>012052</t>
  </si>
  <si>
    <t>012053</t>
  </si>
  <si>
    <t>012054</t>
  </si>
  <si>
    <t>012055</t>
  </si>
  <si>
    <t>012056</t>
  </si>
  <si>
    <t>012057</t>
  </si>
  <si>
    <t>012058</t>
  </si>
  <si>
    <t>012059</t>
  </si>
  <si>
    <t>012060</t>
  </si>
  <si>
    <t>012061</t>
  </si>
  <si>
    <t>012062</t>
  </si>
  <si>
    <t>012063</t>
  </si>
  <si>
    <t>012064</t>
  </si>
  <si>
    <t>012065</t>
  </si>
  <si>
    <t>011137</t>
  </si>
  <si>
    <t>012070</t>
  </si>
  <si>
    <t>012071</t>
  </si>
  <si>
    <t>012072</t>
  </si>
  <si>
    <t>012076</t>
  </si>
  <si>
    <t>012121</t>
  </si>
  <si>
    <t>012174</t>
  </si>
  <si>
    <t>012249</t>
  </si>
  <si>
    <t>012281</t>
  </si>
  <si>
    <t>012283</t>
  </si>
  <si>
    <t>012284</t>
  </si>
  <si>
    <t>012388</t>
  </si>
  <si>
    <t>012077</t>
  </si>
  <si>
    <t>012082</t>
  </si>
  <si>
    <t>012089</t>
  </si>
  <si>
    <t>012090</t>
  </si>
  <si>
    <t>012091</t>
  </si>
  <si>
    <t>012093</t>
  </si>
  <si>
    <t>012105</t>
  </si>
  <si>
    <t>012106</t>
  </si>
  <si>
    <t>012110</t>
  </si>
  <si>
    <t>012136</t>
  </si>
  <si>
    <t>012137</t>
  </si>
  <si>
    <t>012138</t>
  </si>
  <si>
    <t>012150</t>
  </si>
  <si>
    <t>012151</t>
  </si>
  <si>
    <t>012152</t>
  </si>
  <si>
    <t>012153</t>
  </si>
  <si>
    <t>012155</t>
  </si>
  <si>
    <t>012156</t>
  </si>
  <si>
    <t>012157</t>
  </si>
  <si>
    <t>012159</t>
  </si>
  <si>
    <t>012160</t>
  </si>
  <si>
    <t>012161</t>
  </si>
  <si>
    <t>012162</t>
  </si>
  <si>
    <t>012164</t>
  </si>
  <si>
    <t>012167</t>
  </si>
  <si>
    <t>012169</t>
  </si>
  <si>
    <t>012171</t>
  </si>
  <si>
    <t>012173</t>
  </si>
  <si>
    <t>012175</t>
  </si>
  <si>
    <t>012176</t>
  </si>
  <si>
    <t>012177</t>
  </si>
  <si>
    <t>012178</t>
  </si>
  <si>
    <t>012180</t>
  </si>
  <si>
    <t>012181</t>
  </si>
  <si>
    <t>012183</t>
  </si>
  <si>
    <t>012185</t>
  </si>
  <si>
    <t>012189</t>
  </si>
  <si>
    <t>012192</t>
  </si>
  <si>
    <t>012195</t>
  </si>
  <si>
    <t>012196</t>
  </si>
  <si>
    <t>012197</t>
  </si>
  <si>
    <t>012198</t>
  </si>
  <si>
    <t>012200</t>
  </si>
  <si>
    <t>012201</t>
  </si>
  <si>
    <t>012202</t>
  </si>
  <si>
    <t>012203</t>
  </si>
  <si>
    <t>012206</t>
  </si>
  <si>
    <t>012210</t>
  </si>
  <si>
    <t>012214</t>
  </si>
  <si>
    <t>012215</t>
  </si>
  <si>
    <t>012264</t>
  </si>
  <si>
    <t>012075</t>
  </si>
  <si>
    <t>012078</t>
  </si>
  <si>
    <t>012084</t>
  </si>
  <si>
    <t>012111</t>
  </si>
  <si>
    <t>012112</t>
  </si>
  <si>
    <t>012140</t>
  </si>
  <si>
    <t>012323</t>
  </si>
  <si>
    <t>012346</t>
  </si>
  <si>
    <t>012347</t>
  </si>
  <si>
    <t>012350</t>
  </si>
  <si>
    <t>012279</t>
  </si>
  <si>
    <t>012311</t>
  </si>
  <si>
    <t>012361</t>
  </si>
  <si>
    <t>012119</t>
  </si>
  <si>
    <t>012124</t>
  </si>
  <si>
    <t>012132</t>
  </si>
  <si>
    <t>012259</t>
  </si>
  <si>
    <t>012386</t>
  </si>
  <si>
    <t>012083</t>
  </si>
  <si>
    <t>012085</t>
  </si>
  <si>
    <t>012186</t>
  </si>
  <si>
    <t>012187</t>
  </si>
  <si>
    <t>012188</t>
  </si>
  <si>
    <t>012194</t>
  </si>
  <si>
    <t>012244</t>
  </si>
  <si>
    <t>012278</t>
  </si>
  <si>
    <t>012332</t>
  </si>
  <si>
    <t>012086</t>
  </si>
  <si>
    <t>012087</t>
  </si>
  <si>
    <t>012208</t>
  </si>
  <si>
    <t>012209</t>
  </si>
  <si>
    <t>012212</t>
  </si>
  <si>
    <t>012223</t>
  </si>
  <si>
    <t>012224</t>
  </si>
  <si>
    <t>012225</t>
  </si>
  <si>
    <t>012229</t>
  </si>
  <si>
    <t>012236</t>
  </si>
  <si>
    <t>012241</t>
  </si>
  <si>
    <t>012267</t>
  </si>
  <si>
    <t>012271</t>
  </si>
  <si>
    <t>012273</t>
  </si>
  <si>
    <t>012277</t>
  </si>
  <si>
    <t>012294</t>
  </si>
  <si>
    <t>012296</t>
  </si>
  <si>
    <t>012362</t>
  </si>
  <si>
    <t>012690</t>
  </si>
  <si>
    <t>012711</t>
  </si>
  <si>
    <t>012108</t>
  </si>
  <si>
    <t>012383</t>
  </si>
  <si>
    <t>012117</t>
  </si>
  <si>
    <t>012274</t>
  </si>
  <si>
    <t>012297</t>
  </si>
  <si>
    <t>012380</t>
  </si>
  <si>
    <t>012710</t>
  </si>
  <si>
    <t>012384</t>
  </si>
  <si>
    <t>012374</t>
  </si>
  <si>
    <t>012275</t>
  </si>
  <si>
    <t>012356</t>
  </si>
  <si>
    <t>012360</t>
  </si>
  <si>
    <t>012234</t>
  </si>
  <si>
    <t>012235</t>
  </si>
  <si>
    <t>012338</t>
  </si>
  <si>
    <t>012339</t>
  </si>
  <si>
    <t>012340</t>
  </si>
  <si>
    <t>012341</t>
  </si>
  <si>
    <t>012342</t>
  </si>
  <si>
    <t>012344</t>
  </si>
  <si>
    <t>012348</t>
  </si>
  <si>
    <t>012349</t>
  </si>
  <si>
    <t>012351</t>
  </si>
  <si>
    <t>012353</t>
  </si>
  <si>
    <t>012355</t>
  </si>
  <si>
    <t>012276</t>
  </si>
  <si>
    <t>012326</t>
  </si>
  <si>
    <t>012343</t>
  </si>
  <si>
    <t>012685</t>
  </si>
  <si>
    <t>012687</t>
  </si>
  <si>
    <t>012688</t>
  </si>
  <si>
    <t>012689</t>
  </si>
  <si>
    <t>012692</t>
  </si>
  <si>
    <t>012074</t>
  </si>
  <si>
    <t>012358</t>
  </si>
  <si>
    <t>012216</t>
  </si>
  <si>
    <t>012218</t>
  </si>
  <si>
    <t>012220</t>
  </si>
  <si>
    <t>012226</t>
  </si>
  <si>
    <t>012227</t>
  </si>
  <si>
    <t>012328</t>
  </si>
  <si>
    <t>012335</t>
  </si>
  <si>
    <t>012288</t>
  </si>
  <si>
    <t>012266</t>
  </si>
  <si>
    <t>012299</t>
  </si>
  <si>
    <t>012300</t>
  </si>
  <si>
    <t>012302</t>
  </si>
  <si>
    <t>012304</t>
  </si>
  <si>
    <t>012305</t>
  </si>
  <si>
    <t>012307</t>
  </si>
  <si>
    <t>012681</t>
  </si>
  <si>
    <t>012282</t>
  </si>
  <si>
    <t>012286</t>
  </si>
  <si>
    <t>012263</t>
  </si>
  <si>
    <t>012251</t>
  </si>
  <si>
    <t>012269</t>
  </si>
  <si>
    <t>012298</t>
  </si>
  <si>
    <t>012272</t>
  </si>
  <si>
    <t>012168</t>
  </si>
  <si>
    <t>012242</t>
  </si>
  <si>
    <t>012243</t>
  </si>
  <si>
    <t>012245</t>
  </si>
  <si>
    <t>012247</t>
  </si>
  <si>
    <t>012179</t>
  </si>
  <si>
    <t>012182</t>
  </si>
  <si>
    <t>012246</t>
  </si>
  <si>
    <t>012258</t>
  </si>
  <si>
    <t>012883</t>
  </si>
  <si>
    <t>012142</t>
  </si>
  <si>
    <t>012143</t>
  </si>
  <si>
    <t>012144</t>
  </si>
  <si>
    <t>012146</t>
  </si>
  <si>
    <t>012149</t>
  </si>
  <si>
    <t>012154</t>
  </si>
  <si>
    <t>012199</t>
  </si>
  <si>
    <t>012170</t>
  </si>
  <si>
    <t>012190</t>
  </si>
  <si>
    <t>012207</t>
  </si>
  <si>
    <t>012230</t>
  </si>
  <si>
    <t>012135</t>
  </si>
  <si>
    <t>012125</t>
  </si>
  <si>
    <t>012134</t>
  </si>
  <si>
    <t>012141</t>
  </si>
  <si>
    <t>012115</t>
  </si>
  <si>
    <t>012163</t>
  </si>
  <si>
    <t>012158</t>
  </si>
  <si>
    <t>012068</t>
  </si>
  <si>
    <t>012069</t>
  </si>
  <si>
    <t>012097</t>
  </si>
  <si>
    <t>012400</t>
  </si>
  <si>
    <t>012412</t>
  </si>
  <si>
    <t>012620</t>
  </si>
  <si>
    <t>012640</t>
  </si>
  <si>
    <t>012735</t>
  </si>
  <si>
    <t>012415</t>
  </si>
  <si>
    <t>012720</t>
  </si>
  <si>
    <t>012423</t>
  </si>
  <si>
    <t>012424</t>
  </si>
  <si>
    <t>012425</t>
  </si>
  <si>
    <t>012426</t>
  </si>
  <si>
    <t>012427</t>
  </si>
  <si>
    <t>012458</t>
  </si>
  <si>
    <t>012459</t>
  </si>
  <si>
    <t>012451</t>
  </si>
  <si>
    <t>001676</t>
  </si>
  <si>
    <t>012460</t>
  </si>
  <si>
    <t>012487</t>
  </si>
  <si>
    <t>012485</t>
  </si>
  <si>
    <t>012492</t>
  </si>
  <si>
    <t>012088</t>
  </si>
  <si>
    <t>012559</t>
  </si>
  <si>
    <t>012411</t>
  </si>
  <si>
    <t>012535</t>
  </si>
  <si>
    <t>012536</t>
  </si>
  <si>
    <t>012540</t>
  </si>
  <si>
    <t>012542</t>
  </si>
  <si>
    <t>012544</t>
  </si>
  <si>
    <t>012545</t>
  </si>
  <si>
    <t>012548</t>
  </si>
  <si>
    <t>012552</t>
  </si>
  <si>
    <t>012555</t>
  </si>
  <si>
    <t>012556</t>
  </si>
  <si>
    <t>012557</t>
  </si>
  <si>
    <t>012191</t>
  </si>
  <si>
    <t>012573</t>
  </si>
  <si>
    <t>012574</t>
  </si>
  <si>
    <t>012575</t>
  </si>
  <si>
    <t>012576</t>
  </si>
  <si>
    <t>012578</t>
  </si>
  <si>
    <t>012579</t>
  </si>
  <si>
    <t>012583</t>
  </si>
  <si>
    <t>012584</t>
  </si>
  <si>
    <t>012588</t>
  </si>
  <si>
    <t>012589</t>
  </si>
  <si>
    <t>012590</t>
  </si>
  <si>
    <t>012591</t>
  </si>
  <si>
    <t>012592</t>
  </si>
  <si>
    <t>012596</t>
  </si>
  <si>
    <t>012597</t>
  </si>
  <si>
    <t>012598</t>
  </si>
  <si>
    <t>012745</t>
  </si>
  <si>
    <t>012483</t>
  </si>
  <si>
    <t>012738</t>
  </si>
  <si>
    <t>012586</t>
  </si>
  <si>
    <t>012635</t>
  </si>
  <si>
    <t>012693</t>
  </si>
  <si>
    <t>012725</t>
  </si>
  <si>
    <t>012726</t>
  </si>
  <si>
    <t>012739</t>
  </si>
  <si>
    <t>012564</t>
  </si>
  <si>
    <t>012602</t>
  </si>
  <si>
    <t>012606</t>
  </si>
  <si>
    <t>012605</t>
  </si>
  <si>
    <t>012603</t>
  </si>
  <si>
    <t>012741</t>
  </si>
  <si>
    <t>012743</t>
  </si>
  <si>
    <t>012744</t>
  </si>
  <si>
    <t>012616</t>
  </si>
  <si>
    <t>012617</t>
  </si>
  <si>
    <t>012538</t>
  </si>
  <si>
    <t>012539</t>
  </si>
  <si>
    <t>012541</t>
  </si>
  <si>
    <t>012546</t>
  </si>
  <si>
    <t>012550</t>
  </si>
  <si>
    <t>012551</t>
  </si>
  <si>
    <t>012553</t>
  </si>
  <si>
    <t>012554</t>
  </si>
  <si>
    <t>012558</t>
  </si>
  <si>
    <t>012724</t>
  </si>
  <si>
    <t>012790</t>
  </si>
  <si>
    <t>012480</t>
  </si>
  <si>
    <t>012481</t>
  </si>
  <si>
    <t>012434</t>
  </si>
  <si>
    <t>012219</t>
  </si>
  <si>
    <t>012280</t>
  </si>
  <si>
    <t>012370</t>
  </si>
  <si>
    <t>012393</t>
  </si>
  <si>
    <t>012403</t>
  </si>
  <si>
    <t>012232</t>
  </si>
  <si>
    <t>012477</t>
  </si>
  <si>
    <t>012482</t>
  </si>
  <si>
    <t>012496</t>
  </si>
  <si>
    <t>000124</t>
  </si>
  <si>
    <t>012613</t>
  </si>
  <si>
    <t>012842</t>
  </si>
  <si>
    <t>012843</t>
  </si>
  <si>
    <t>012519</t>
  </si>
  <si>
    <t>012490</t>
  </si>
  <si>
    <t>012742</t>
  </si>
  <si>
    <t>012636</t>
  </si>
  <si>
    <t>012637</t>
  </si>
  <si>
    <t>012638</t>
  </si>
  <si>
    <t>012639</t>
  </si>
  <si>
    <t>012664</t>
  </si>
  <si>
    <t>012665</t>
  </si>
  <si>
    <t>012666</t>
  </si>
  <si>
    <t>012727</t>
  </si>
  <si>
    <t>012728</t>
  </si>
  <si>
    <t>012715</t>
  </si>
  <si>
    <t>012729</t>
  </si>
  <si>
    <t>012092</t>
  </si>
  <si>
    <t>012658</t>
  </si>
  <si>
    <t>012669</t>
  </si>
  <si>
    <t>012662</t>
  </si>
  <si>
    <t>012663</t>
  </si>
  <si>
    <t>012668</t>
  </si>
  <si>
    <t>012676</t>
  </si>
  <si>
    <t>012677</t>
  </si>
  <si>
    <t>012670</t>
  </si>
  <si>
    <t>012317</t>
  </si>
  <si>
    <t>001993</t>
  </si>
  <si>
    <t>010934</t>
  </si>
  <si>
    <t>012587</t>
  </si>
  <si>
    <t>012737</t>
  </si>
  <si>
    <t>012746</t>
  </si>
  <si>
    <t>012753</t>
  </si>
  <si>
    <t>012757</t>
  </si>
  <si>
    <t>012759</t>
  </si>
  <si>
    <t>012760</t>
  </si>
  <si>
    <t>012761</t>
  </si>
  <si>
    <t>012772</t>
  </si>
  <si>
    <t>012773</t>
  </si>
  <si>
    <t>012774</t>
  </si>
  <si>
    <t>012775</t>
  </si>
  <si>
    <t>012776</t>
  </si>
  <si>
    <t>012777</t>
  </si>
  <si>
    <t>012778</t>
  </si>
  <si>
    <t>012779</t>
  </si>
  <si>
    <t>012780</t>
  </si>
  <si>
    <t>012781</t>
  </si>
  <si>
    <t>012782</t>
  </si>
  <si>
    <t>012783</t>
  </si>
  <si>
    <t>012784</t>
  </si>
  <si>
    <t>012785</t>
  </si>
  <si>
    <t>012786</t>
  </si>
  <si>
    <t>012787</t>
  </si>
  <si>
    <t>012788</t>
  </si>
  <si>
    <t>012789</t>
  </si>
  <si>
    <t>012791</t>
  </si>
  <si>
    <t>012792</t>
  </si>
  <si>
    <t>012793</t>
  </si>
  <si>
    <t>012794</t>
  </si>
  <si>
    <t>012795</t>
  </si>
  <si>
    <t>012796</t>
  </si>
  <si>
    <t>012797</t>
  </si>
  <si>
    <t>012798</t>
  </si>
  <si>
    <t>012799</t>
  </si>
  <si>
    <t>012800</t>
  </si>
  <si>
    <t>012801</t>
  </si>
  <si>
    <t>012802</t>
  </si>
  <si>
    <t>012803</t>
  </si>
  <si>
    <t>012804</t>
  </si>
  <si>
    <t>012805</t>
  </si>
  <si>
    <t>012806</t>
  </si>
  <si>
    <t>012807</t>
  </si>
  <si>
    <t>012808</t>
  </si>
  <si>
    <t>011473</t>
  </si>
  <si>
    <t>011234</t>
  </si>
  <si>
    <t>012771</t>
  </si>
  <si>
    <t>012770</t>
  </si>
  <si>
    <t>012769</t>
  </si>
  <si>
    <t>012217</t>
  </si>
  <si>
    <t>012079</t>
  </si>
  <si>
    <t>012231</t>
  </si>
  <si>
    <t>012308</t>
  </si>
  <si>
    <t>012320</t>
  </si>
  <si>
    <t>012321</t>
  </si>
  <si>
    <t>012382</t>
  </si>
  <si>
    <t>012368</t>
  </si>
  <si>
    <t>012270</t>
  </si>
  <si>
    <t>012222</t>
  </si>
  <si>
    <t>012228</t>
  </si>
  <si>
    <t>012265</t>
  </si>
  <si>
    <t>012376</t>
  </si>
  <si>
    <t>012378</t>
  </si>
  <si>
    <t>012379</t>
  </si>
  <si>
    <t>012262</t>
  </si>
  <si>
    <t>012268</t>
  </si>
  <si>
    <t>012098</t>
  </si>
  <si>
    <t>012099</t>
  </si>
  <si>
    <t>012100</t>
  </si>
  <si>
    <t>012101</t>
  </si>
  <si>
    <t>012114</t>
  </si>
  <si>
    <t>012385</t>
  </si>
  <si>
    <t>012708</t>
  </si>
  <si>
    <t>012709</t>
  </si>
  <si>
    <t>012120</t>
  </si>
  <si>
    <t>012122</t>
  </si>
  <si>
    <t>012127</t>
  </si>
  <si>
    <t>012309</t>
  </si>
  <si>
    <t>012363</t>
  </si>
  <si>
    <t>012373</t>
  </si>
  <si>
    <t>012285</t>
  </si>
  <si>
    <t>012295</t>
  </si>
  <si>
    <t>012306</t>
  </si>
  <si>
    <t>012310</t>
  </si>
  <si>
    <t>012313</t>
  </si>
  <si>
    <t>012314</t>
  </si>
  <si>
    <t>012327</t>
  </si>
  <si>
    <t>012691</t>
  </si>
  <si>
    <t>012113</t>
  </si>
  <si>
    <t>012359</t>
  </si>
  <si>
    <t>012104</t>
  </si>
  <si>
    <t>012123</t>
  </si>
  <si>
    <t>012333</t>
  </si>
  <si>
    <t>012365</t>
  </si>
  <si>
    <t>012133</t>
  </si>
  <si>
    <t>012301</t>
  </si>
  <si>
    <t>012293</t>
  </si>
  <si>
    <t>012389</t>
  </si>
  <si>
    <t>012894</t>
  </si>
  <si>
    <t>012147</t>
  </si>
  <si>
    <t>012312</t>
  </si>
  <si>
    <t>012318</t>
  </si>
  <si>
    <t>012331</t>
  </si>
  <si>
    <t>012337</t>
  </si>
  <si>
    <t>012367</t>
  </si>
  <si>
    <t>011448</t>
  </si>
  <si>
    <t>011453</t>
  </si>
  <si>
    <t>011285</t>
  </si>
  <si>
    <t>012844</t>
  </si>
  <si>
    <t>012719</t>
  </si>
  <si>
    <t>012896</t>
  </si>
  <si>
    <t>012897</t>
  </si>
  <si>
    <t>012898</t>
  </si>
  <si>
    <t>012899</t>
  </si>
  <si>
    <t>012900</t>
  </si>
  <si>
    <t>012901</t>
  </si>
  <si>
    <t>011323</t>
  </si>
  <si>
    <t>012456</t>
  </si>
  <si>
    <t>012486</t>
  </si>
  <si>
    <t>010342</t>
  </si>
  <si>
    <t>012740</t>
  </si>
  <si>
    <t>012601</t>
  </si>
  <si>
    <t>011733</t>
  </si>
  <si>
    <t>Digite a subação</t>
  </si>
  <si>
    <t>Ação correspondente</t>
  </si>
  <si>
    <t>Merendeiras</t>
  </si>
  <si>
    <t>Transporte Escolar</t>
  </si>
  <si>
    <t>154</t>
  </si>
  <si>
    <t>Art. 170</t>
  </si>
  <si>
    <t>00.000.0000.0000.006302</t>
  </si>
  <si>
    <t>00004</t>
  </si>
  <si>
    <t>201</t>
  </si>
  <si>
    <t>Art 170 - Bolsas de pesquisa</t>
  </si>
  <si>
    <t>00.000.0000.0000.012882</t>
  </si>
  <si>
    <t>00005</t>
  </si>
  <si>
    <t>Santa Renda</t>
  </si>
  <si>
    <t>00.50.00.00</t>
  </si>
  <si>
    <t>116</t>
  </si>
  <si>
    <t>PROESD</t>
  </si>
  <si>
    <t>00.000.0000.0000.009785</t>
  </si>
  <si>
    <t>157</t>
  </si>
  <si>
    <t>Manutenção e gestão - Plano de Saúde</t>
  </si>
  <si>
    <t>00.000.0000.0000.003609</t>
  </si>
  <si>
    <t>00010</t>
  </si>
  <si>
    <t>139</t>
  </si>
  <si>
    <t>Programa JURO ZERO - FDR</t>
  </si>
  <si>
    <t>00.000.0000.0000.011418</t>
  </si>
  <si>
    <t>33.90.48.00</t>
  </si>
  <si>
    <t>00011</t>
  </si>
  <si>
    <t>127</t>
  </si>
  <si>
    <t>RPV: Encargos Sentença de Peq. Valor (Subação 8036)</t>
  </si>
  <si>
    <t>00.000.0000.0000.008036</t>
  </si>
  <si>
    <t>00.00.91.00</t>
  </si>
  <si>
    <t>00012</t>
  </si>
  <si>
    <t>156</t>
  </si>
  <si>
    <t>Ass. médico Hospitalar - Plano de Saúde</t>
  </si>
  <si>
    <t>00.000.0000.0000.003626</t>
  </si>
  <si>
    <t>00013</t>
  </si>
  <si>
    <t>131</t>
  </si>
  <si>
    <t>Encargos com Inativos-Poder Judiciário-Extrajudiciais</t>
  </si>
  <si>
    <t>00.000.0000.0000.009380</t>
  </si>
  <si>
    <t>00014</t>
  </si>
  <si>
    <t>134</t>
  </si>
  <si>
    <t>Encargos com Inativos-ALESC</t>
  </si>
  <si>
    <t>00.000.0000.0000.009358</t>
  </si>
  <si>
    <t>00015</t>
  </si>
  <si>
    <t>132</t>
  </si>
  <si>
    <t>Encargos com Inativos-TCE</t>
  </si>
  <si>
    <t>00.000.0000.0000.009359</t>
  </si>
  <si>
    <t>00016</t>
  </si>
  <si>
    <t>136</t>
  </si>
  <si>
    <t>Encargos com Inativos-MPSC</t>
  </si>
  <si>
    <t>00.000.0000.0000.009343</t>
  </si>
  <si>
    <t>00017</t>
  </si>
  <si>
    <t>00019</t>
  </si>
  <si>
    <t>130</t>
  </si>
  <si>
    <t>Encargos com Inativos-Poder Judiciário</t>
  </si>
  <si>
    <t>00.000.0000.0000.009342</t>
  </si>
  <si>
    <t>00023</t>
  </si>
  <si>
    <t>184</t>
  </si>
  <si>
    <t>Serv. Méd. Hospitalar - PF</t>
  </si>
  <si>
    <t>10.000.0000.0000.000000</t>
  </si>
  <si>
    <t>00.00.36.00</t>
  </si>
  <si>
    <t>00024</t>
  </si>
  <si>
    <t>185</t>
  </si>
  <si>
    <t>Serv. Méd. Hospitalar - PJ</t>
  </si>
  <si>
    <t>00.00.39.00</t>
  </si>
  <si>
    <t>00025</t>
  </si>
  <si>
    <t>186</t>
  </si>
  <si>
    <t>Serv. Méd. Hospitalar - Mat. de Consumo</t>
  </si>
  <si>
    <t>00.00.30.00</t>
  </si>
  <si>
    <t>00026</t>
  </si>
  <si>
    <t>161</t>
  </si>
  <si>
    <t>Combustíveis e Lubrificantes</t>
  </si>
  <si>
    <t>33.90.30.01</t>
  </si>
  <si>
    <t>00027</t>
  </si>
  <si>
    <t>165</t>
  </si>
  <si>
    <t>Serviços de T.I. - CIASC</t>
  </si>
  <si>
    <t>166</t>
  </si>
  <si>
    <t>Manutenção de Software</t>
  </si>
  <si>
    <t>00029</t>
  </si>
  <si>
    <t>167</t>
  </si>
  <si>
    <t>Serv. de Processamento de Dados</t>
  </si>
  <si>
    <t>00030</t>
  </si>
  <si>
    <t>168</t>
  </si>
  <si>
    <t>Locação de Máq. e Equipamentos</t>
  </si>
  <si>
    <t>33.90.39.12</t>
  </si>
  <si>
    <t>00031</t>
  </si>
  <si>
    <t>169</t>
  </si>
  <si>
    <t>Reforma e Man. de Bens Imóveis</t>
  </si>
  <si>
    <t>33.90.39.16</t>
  </si>
  <si>
    <t>00032</t>
  </si>
  <si>
    <t>170</t>
  </si>
  <si>
    <t>Man. Cons. de Máq. e Equipamentos</t>
  </si>
  <si>
    <t>33.90.39.17</t>
  </si>
  <si>
    <t>00033</t>
  </si>
  <si>
    <t>175</t>
  </si>
  <si>
    <t>Monitoramento e Vigilância</t>
  </si>
  <si>
    <t>33.90.39.77</t>
  </si>
  <si>
    <t>00034</t>
  </si>
  <si>
    <t>176</t>
  </si>
  <si>
    <t>Limpeza e Conservação</t>
  </si>
  <si>
    <t>33.90.39.78</t>
  </si>
  <si>
    <t>00035</t>
  </si>
  <si>
    <t>177</t>
  </si>
  <si>
    <t>Serv. de Apoio Adm. Téc. Operacional</t>
  </si>
  <si>
    <t>33.90.39.79</t>
  </si>
  <si>
    <t>00036</t>
  </si>
  <si>
    <t>178</t>
  </si>
  <si>
    <t>Serv. de Água e Esgoto</t>
  </si>
  <si>
    <t>33.90.39.44</t>
  </si>
  <si>
    <t>00037</t>
  </si>
  <si>
    <t>179</t>
  </si>
  <si>
    <t>Serv. de Energia Elétrica</t>
  </si>
  <si>
    <t>33.90.39.43</t>
  </si>
  <si>
    <t>180</t>
  </si>
  <si>
    <t>Serv. de Telefonia Fixa</t>
  </si>
  <si>
    <t>33.90.39.58</t>
  </si>
  <si>
    <t>00039</t>
  </si>
  <si>
    <t>181</t>
  </si>
  <si>
    <t>Serv. de Telefonia Móvel</t>
  </si>
  <si>
    <t>33.90.39.64</t>
  </si>
  <si>
    <t>00040</t>
  </si>
  <si>
    <t>182</t>
  </si>
  <si>
    <t>Serv. de Comunicação em Geral</t>
  </si>
  <si>
    <t>33.90.39.47</t>
  </si>
  <si>
    <t>00041</t>
  </si>
  <si>
    <t>171</t>
  </si>
  <si>
    <t>33.90.30.39</t>
  </si>
  <si>
    <t>172</t>
  </si>
  <si>
    <t>Locação de Veículos</t>
  </si>
  <si>
    <t>33.90.39.27</t>
  </si>
  <si>
    <t>00043</t>
  </si>
  <si>
    <t>159</t>
  </si>
  <si>
    <t>Publicidade e Propaganda</t>
  </si>
  <si>
    <t>33.90.39.88</t>
  </si>
  <si>
    <t>00044</t>
  </si>
  <si>
    <t>164</t>
  </si>
  <si>
    <t>Serviços Médico / Hospitalar</t>
  </si>
  <si>
    <t>33.90.39.50</t>
  </si>
  <si>
    <t>00045</t>
  </si>
  <si>
    <t>142</t>
  </si>
  <si>
    <t>00046</t>
  </si>
  <si>
    <t>143</t>
  </si>
  <si>
    <t>00047</t>
  </si>
  <si>
    <t>144</t>
  </si>
  <si>
    <t>00048</t>
  </si>
  <si>
    <t>110</t>
  </si>
  <si>
    <t>Custas Processuais - 33903966</t>
  </si>
  <si>
    <t>33.90.39.66</t>
  </si>
  <si>
    <t>00049</t>
  </si>
  <si>
    <t>109</t>
  </si>
  <si>
    <t>Depósitos Recursais - 31906703</t>
  </si>
  <si>
    <t>31.90.67.03</t>
  </si>
  <si>
    <t>00050</t>
  </si>
  <si>
    <t>112</t>
  </si>
  <si>
    <t>Depósitos Recursais INATIVOS - 3.3.90.67.03</t>
  </si>
  <si>
    <t>33.90.67.03</t>
  </si>
  <si>
    <t>00051</t>
  </si>
  <si>
    <t>001</t>
  </si>
  <si>
    <t>Estagiários 33903607</t>
  </si>
  <si>
    <t>33.90.36.07</t>
  </si>
  <si>
    <t>00052</t>
  </si>
  <si>
    <t>015</t>
  </si>
  <si>
    <t>Vale Transporte 33903972</t>
  </si>
  <si>
    <t>33.90.39.72</t>
  </si>
  <si>
    <t>00053</t>
  </si>
  <si>
    <t>128</t>
  </si>
  <si>
    <t>PIS/PASEP 33904712</t>
  </si>
  <si>
    <t>33.90.47.12</t>
  </si>
  <si>
    <t>00054</t>
  </si>
  <si>
    <t>002</t>
  </si>
  <si>
    <t>Aluguel de Imóveis 33903910</t>
  </si>
  <si>
    <t>33.90.39.10</t>
  </si>
  <si>
    <t>00055</t>
  </si>
  <si>
    <t>003</t>
  </si>
  <si>
    <t>Aluguel de Imóveis II 33903615</t>
  </si>
  <si>
    <t>33.90.36.15</t>
  </si>
  <si>
    <t>00056</t>
  </si>
  <si>
    <t>061</t>
  </si>
  <si>
    <t>Vale Alimentação 33903940</t>
  </si>
  <si>
    <t>33.90.39.40</t>
  </si>
  <si>
    <t>00057</t>
  </si>
  <si>
    <t>162</t>
  </si>
  <si>
    <t>Material Farmacológico</t>
  </si>
  <si>
    <t>33.90.30.09</t>
  </si>
  <si>
    <t>00058</t>
  </si>
  <si>
    <t>163</t>
  </si>
  <si>
    <t>Material Hospitalar</t>
  </si>
  <si>
    <t>33.90.30.36</t>
  </si>
  <si>
    <t>00059</t>
  </si>
  <si>
    <t>012</t>
  </si>
  <si>
    <t>Programa de Alimentação do Trabalhador (Vale Alimentação) 339046</t>
  </si>
  <si>
    <t>33.90.46.00</t>
  </si>
  <si>
    <t>00060</t>
  </si>
  <si>
    <t>158</t>
  </si>
  <si>
    <t>Consultorias</t>
  </si>
  <si>
    <t>33.90.35.00</t>
  </si>
  <si>
    <t>00061</t>
  </si>
  <si>
    <t>183</t>
  </si>
  <si>
    <t>Passagens</t>
  </si>
  <si>
    <t>33.90.33.00</t>
  </si>
  <si>
    <t>00062</t>
  </si>
  <si>
    <t>173</t>
  </si>
  <si>
    <t>Outros custeios - PF</t>
  </si>
  <si>
    <t>33.90.36.00</t>
  </si>
  <si>
    <t>00063</t>
  </si>
  <si>
    <t>174</t>
  </si>
  <si>
    <t>Outros custeios - PJ</t>
  </si>
  <si>
    <t>33.90.39.00</t>
  </si>
  <si>
    <t>00064</t>
  </si>
  <si>
    <t>160</t>
  </si>
  <si>
    <t>Material de Consumo</t>
  </si>
  <si>
    <t>33.90.30.00</t>
  </si>
  <si>
    <t>00065</t>
  </si>
  <si>
    <t>145</t>
  </si>
  <si>
    <t>Auxílio transporte 339049</t>
  </si>
  <si>
    <t>33.90.49.00</t>
  </si>
  <si>
    <t>00066</t>
  </si>
  <si>
    <t>129</t>
  </si>
  <si>
    <t>Substituição mão de obra - 339034</t>
  </si>
  <si>
    <t>33.90.34.00</t>
  </si>
  <si>
    <t>00067</t>
  </si>
  <si>
    <t>004</t>
  </si>
  <si>
    <t>Diárias Civil 339014</t>
  </si>
  <si>
    <t>33.90.14.00</t>
  </si>
  <si>
    <t>00068</t>
  </si>
  <si>
    <t>005</t>
  </si>
  <si>
    <t>Diárias Militar 339015</t>
  </si>
  <si>
    <t>33.90.15.00</t>
  </si>
  <si>
    <t>00069</t>
  </si>
  <si>
    <t>013</t>
  </si>
  <si>
    <t>Obras</t>
  </si>
  <si>
    <t>44.90.51.00</t>
  </si>
  <si>
    <t>00070</t>
  </si>
  <si>
    <t>014</t>
  </si>
  <si>
    <t>Material Permanente 449052</t>
  </si>
  <si>
    <t>44.90.52.00</t>
  </si>
  <si>
    <t>00071</t>
  </si>
  <si>
    <t>00072</t>
  </si>
  <si>
    <t>082</t>
  </si>
  <si>
    <t>Contratos a Pesquisadores - XXXX20XX</t>
  </si>
  <si>
    <t>00.00.20.00</t>
  </si>
  <si>
    <t>00073</t>
  </si>
  <si>
    <t>107</t>
  </si>
  <si>
    <t>Locação de Mão de Obra</t>
  </si>
  <si>
    <t>00.00.37.00</t>
  </si>
  <si>
    <t>00074</t>
  </si>
  <si>
    <t>198</t>
  </si>
  <si>
    <t>Sentenças Judiciais - Despesas de capital</t>
  </si>
  <si>
    <t>44.00.91.00</t>
  </si>
  <si>
    <t>00075</t>
  </si>
  <si>
    <t>199</t>
  </si>
  <si>
    <t>Sentenças Judiciais - Despesas com pessoal</t>
  </si>
  <si>
    <t>31.00.91.00</t>
  </si>
  <si>
    <t>00076</t>
  </si>
  <si>
    <t>200</t>
  </si>
  <si>
    <t>Sentenças Judiciais - Despesas correntes</t>
  </si>
  <si>
    <t>33.00.91.00</t>
  </si>
  <si>
    <t>00077</t>
  </si>
  <si>
    <t>102</t>
  </si>
  <si>
    <t>Ressarcimento de Pessoal Requisitado</t>
  </si>
  <si>
    <t>00.00.96.00</t>
  </si>
  <si>
    <t>00078</t>
  </si>
  <si>
    <t>192</t>
  </si>
  <si>
    <t>Municípios - Fundo a Fundo da Saúde</t>
  </si>
  <si>
    <t>00.41.00.00</t>
  </si>
  <si>
    <t>00079</t>
  </si>
  <si>
    <t>193</t>
  </si>
  <si>
    <t>Municípios - Demais Repasses Fundo a Fundo</t>
  </si>
  <si>
    <t>00080</t>
  </si>
  <si>
    <t>187</t>
  </si>
  <si>
    <t>Convênios e subvenções Modalidade 40 - despesas correntes</t>
  </si>
  <si>
    <t>00081</t>
  </si>
  <si>
    <t>188</t>
  </si>
  <si>
    <t>Convênios e Subvenções Modalidade 50 - despesas correntes</t>
  </si>
  <si>
    <t>00082</t>
  </si>
  <si>
    <t>008</t>
  </si>
  <si>
    <t>Convênios e Subvenções Modalidade 40 - Despesas de capital</t>
  </si>
  <si>
    <t>00.40.00.00</t>
  </si>
  <si>
    <t>00083</t>
  </si>
  <si>
    <t>009</t>
  </si>
  <si>
    <t>Convênios e Subvenções Modalidade 50 - Despesas de capital</t>
  </si>
  <si>
    <t>00084</t>
  </si>
  <si>
    <t>098</t>
  </si>
  <si>
    <t>Convênios e Subvenções Modalidade 60</t>
  </si>
  <si>
    <t>00.60.00.00</t>
  </si>
  <si>
    <t>00085</t>
  </si>
  <si>
    <t>122</t>
  </si>
  <si>
    <t>Modalidade 22 - Execução Delegada à União</t>
  </si>
  <si>
    <t>00.22.00.00</t>
  </si>
  <si>
    <t>00086</t>
  </si>
  <si>
    <t>195</t>
  </si>
  <si>
    <t>Despesas de Exercícios Anteriores XXXX92XX - Despesas de capital</t>
  </si>
  <si>
    <t>44.00.92.00</t>
  </si>
  <si>
    <t>00087</t>
  </si>
  <si>
    <t>196</t>
  </si>
  <si>
    <t>Despesas de Exercícios Anteriores XXXX92XX - Despesas correntes</t>
  </si>
  <si>
    <t>33.00.92.00</t>
  </si>
  <si>
    <t>00088</t>
  </si>
  <si>
    <t>197</t>
  </si>
  <si>
    <t>Despesas de Exercícios Anteriores XXXX92XX - Despesas com pessoal</t>
  </si>
  <si>
    <t>31.00.92.00</t>
  </si>
  <si>
    <t>00089</t>
  </si>
  <si>
    <t>028</t>
  </si>
  <si>
    <t>Pessoal e Encargos Sociais</t>
  </si>
  <si>
    <t>31.00.00.00</t>
  </si>
  <si>
    <t>00090</t>
  </si>
  <si>
    <t>024</t>
  </si>
  <si>
    <t>Inversões Financeiras</t>
  </si>
  <si>
    <t>45.00.00.00</t>
  </si>
  <si>
    <t>00091</t>
  </si>
  <si>
    <t>025</t>
  </si>
  <si>
    <t>Juros e Encargos da Dívida</t>
  </si>
  <si>
    <t>32.00.00.00</t>
  </si>
  <si>
    <t>00092</t>
  </si>
  <si>
    <t>026</t>
  </si>
  <si>
    <t>Amortização da Dívida</t>
  </si>
  <si>
    <t>46.00.00.00</t>
  </si>
  <si>
    <t>00093</t>
  </si>
  <si>
    <t>006</t>
  </si>
  <si>
    <t>Demais Custeios</t>
  </si>
  <si>
    <t>33.00.00.00</t>
  </si>
  <si>
    <t>00094</t>
  </si>
  <si>
    <t>010</t>
  </si>
  <si>
    <t>Outros Investimentos 44000000</t>
  </si>
  <si>
    <t>44.00.00.00</t>
  </si>
  <si>
    <t>Natureza da despesa</t>
  </si>
  <si>
    <t>Função correspondente</t>
  </si>
  <si>
    <t>função</t>
  </si>
  <si>
    <t>subfunção</t>
  </si>
  <si>
    <t>subação</t>
  </si>
  <si>
    <t>ação</t>
  </si>
  <si>
    <t>grupo</t>
  </si>
  <si>
    <t>modalidade</t>
  </si>
  <si>
    <t>elemento</t>
  </si>
  <si>
    <t>subelemento</t>
  </si>
  <si>
    <t>x</t>
  </si>
  <si>
    <t>Pontuação</t>
  </si>
  <si>
    <t>Pontuação da natureza da despesa</t>
  </si>
  <si>
    <t>Maior pontuação</t>
  </si>
  <si>
    <t>GPF</t>
  </si>
  <si>
    <t>Digite a natureza da despesa (8 dígitos)</t>
  </si>
  <si>
    <t>subfunção mod.</t>
  </si>
  <si>
    <t>função mod.</t>
  </si>
  <si>
    <t>subação mod.</t>
  </si>
  <si>
    <t>ação mod.</t>
  </si>
  <si>
    <t>grupo mod.</t>
  </si>
  <si>
    <t>modalidade mod.</t>
  </si>
  <si>
    <t>elemento mod.</t>
  </si>
  <si>
    <t>subelemento mod.</t>
  </si>
  <si>
    <t>Grupo da Programação Financeira</t>
  </si>
  <si>
    <t>NMSUBACAO</t>
  </si>
  <si>
    <t>Administrac?o de pessoal e encargos - DEINFRA</t>
  </si>
  <si>
    <t>Contratac?o de servicos para operacionalizac?o da administrac?o - DEINFRA</t>
  </si>
  <si>
    <t>Administrac?o e manutenc?o das Superintendencias Regionais e anexos - DEINFRA</t>
  </si>
  <si>
    <t>Pagamento de estagiarios e encargos - DEINFRA</t>
  </si>
  <si>
    <t>Contratac?o de servicos para operacionalizac?o da administrac?o - SDR - Itajai</t>
  </si>
  <si>
    <t>Capacitac?o dos servidores publicos - DEINFRA</t>
  </si>
  <si>
    <t>Aquisic?o e manutenc?o de hardware - DEINFRA</t>
  </si>
  <si>
    <t>Recuperac?o e/ou substituic?o de OAC e OAE - DEINFRA</t>
  </si>
  <si>
    <t>Conservac?o, sinalizac?o e seguranca rodoviaria - DEINFRA</t>
  </si>
  <si>
    <t>Desenvolvimento cientifico, economico, tecnologico e sustentabilidade ambiental - FAPESC</t>
  </si>
  <si>
    <t>Manutenc?o e melhorias das pontes Colombo M Salles e Pedro Ivo Campos - Florianopolis</t>
  </si>
  <si>
    <t>Operac?o de rodovias - DEINFRA</t>
  </si>
  <si>
    <t>Administrac?o e manutenc?o da Policia Militar Rodoviaria - PRMv</t>
  </si>
  <si>
    <t>Consultoria de apoio institucional a Diretoria de Manutenc?o e Operac?o - DEINFRA</t>
  </si>
  <si>
    <t>Difus?o cientifica e tecnologica - FAPESC</t>
  </si>
  <si>
    <t>Conservac?o, operac?o e monitoramento da via Expressa Sul e acessos em Florianopolis</t>
  </si>
  <si>
    <t>Construc?o e adequac?o de predios da sede e das Superint Regionais do DEINFRA e anexos</t>
  </si>
  <si>
    <t>Humanizac?o de rodovias - DEINFRA</t>
  </si>
  <si>
    <t>Medidas de compensac?o ambiental decorrentes da construc?o de obras hidraulicas - DEINFRA</t>
  </si>
  <si>
    <t>Pagamento de estagiarios e encargos - SDR - Brusque</t>
  </si>
  <si>
    <t>Revitalizac?o de rodovias - obras e supervis?o - DEINFRA</t>
  </si>
  <si>
    <t>Aquisic?o de combustiveis e lubrificantes - DEINFRA e PRMv</t>
  </si>
  <si>
    <t>Tratamento de pontos criticos nas rodovias - DEINFRA</t>
  </si>
  <si>
    <t>Modernizac?o da frota de veiculos, aeronaves e equipamentos de conserv e seguranca rodov</t>
  </si>
  <si>
    <t>Construc?o de postos da Policia Militar Rodoviaria</t>
  </si>
  <si>
    <t>Contratac?o de servicos para operacionalizac?o da administrac?o - FCEE</t>
  </si>
  <si>
    <t>Implantac?o de obras contra cheias - DEINFRA</t>
  </si>
  <si>
    <t>Manutenc?o da Gered - SDR - Brusque</t>
  </si>
  <si>
    <t>Pagamento de estagiarios e encargos - SDR - Itajai</t>
  </si>
  <si>
    <t>Administrac?o de pessoal e encargos - SDR - Dionisio Cerqueira</t>
  </si>
  <si>
    <t>Armazenagem da produc?o agricola e movimentac?o portuaria graneis terminal S?o Fco do Sul</t>
  </si>
  <si>
    <t>Aquisic?o e manutenc?o de hardware - SDR - Brusque</t>
  </si>
  <si>
    <t>Planos Diretores, Desenvimento Institucional e Sistemas de Planejamento Rodoviario - BID-V</t>
  </si>
  <si>
    <t>Projetos de engenharia rodoviaria - DEINFRA</t>
  </si>
  <si>
    <t>Projetos de reabilitac?o e aumento de capacidade de rodovias - DEINFRA</t>
  </si>
  <si>
    <t>Reformulac?o de projetos rodoviarios - DEINFRA</t>
  </si>
  <si>
    <t>Levantamentos, estudos e projetos de obras hidraulicas e civis - DEINFRA</t>
  </si>
  <si>
    <t>Levantamentos, estudos e projetos relativos a meio ambiente - DEINFRA</t>
  </si>
  <si>
    <t>Contagens e estudos de trafego, levtos e estudos para Gerencia de Pavimentos - BID-VI</t>
  </si>
  <si>
    <t>Construc?o de barragens para controle de cheias, irrigac?o e captac?o - DEINFRA</t>
  </si>
  <si>
    <t>Supervis?o e inspec?o ambiental em obras de infraestrutura - DEINFRA</t>
  </si>
  <si>
    <t>Obras hidraulicas de controle de vaz?o de rios e lagoas - DEINFRA</t>
  </si>
  <si>
    <t>Consultoria de apoio institucional a Diretoria de Planejamento e Projetos - DEINFRA</t>
  </si>
  <si>
    <t>Levantamentos, estudos e projetos diversos - DEINFRA</t>
  </si>
  <si>
    <t>Dragagem e desassoreamento de canais, corregos, rios e lagoas - DEINFRA</t>
  </si>
  <si>
    <t>Recuperac?o e desassoreamento do complexo lagunar - DEINFRA</t>
  </si>
  <si>
    <t>Recuperac?o e alargamento da faixa de areia em praias - DEINFRA</t>
  </si>
  <si>
    <t>Consultoria de apoio institucional a Diretoria de Obras Civis - DEINFRA</t>
  </si>
  <si>
    <t>Protec?o e recuperac?o de margens de rios - DEINFRA</t>
  </si>
  <si>
    <t>Obras hidraulicas para abertura, fixac?o e protec?o de barras - DEINFRA</t>
  </si>
  <si>
    <t>Construc?o de trapiches, atracadores, piers e cais - DEINFRA</t>
  </si>
  <si>
    <t>Pagamento de estagiarios e encargos - FCEE</t>
  </si>
  <si>
    <t>Desapropriac?o de areas para obras de infraestrutura - DEINFRA</t>
  </si>
  <si>
    <t>Consultoria de apoio institucional a Diretoria de Obras de Transportes - DEINFRA</t>
  </si>
  <si>
    <t>Medidas de compensac?o ambiental - DEINFRA</t>
  </si>
  <si>
    <t>Construc?o/supervis?o de pontes ou viadutos, inclusive seus acessos - DEINFRA</t>
  </si>
  <si>
    <t>Gerenciamento dos Programas BID</t>
  </si>
  <si>
    <t>Atendimento ao transporte escolar - educac?o especial - FCEE</t>
  </si>
  <si>
    <t>Pavim trecho Aerop Joinville - Travessia Vigorelli - Estaleiro - V Gloria - Jaca/Trav Lara</t>
  </si>
  <si>
    <t>Pavimentac?o da SC-477, trecho Papanduva - Entr. SC-114 - Itaio - Entr. SC-112 - Dr. Pedri</t>
  </si>
  <si>
    <t>Contratac?o de servicos para operacionalizac?o da administrac?o - SDR - Cacador</t>
  </si>
  <si>
    <t>Pavimentac?o da SC-112, trecho Rio Negrinho - Volta Grande - SC-477</t>
  </si>
  <si>
    <t>Pavimentac?o da SC-437, trecho BR-101 - Pescaria Brava - Imarui</t>
  </si>
  <si>
    <t>Pavimentac?o da SC-462, trecho Matos Costa - BR-153</t>
  </si>
  <si>
    <t>Pavimentac?o da SC-100, trecho Barra do Camacho - Laguna e acesso ao Farol de Santa Marta</t>
  </si>
  <si>
    <t>Pagamento de estagiarios e encargos - SDR - Cacador</t>
  </si>
  <si>
    <t>Pavimentac?o da SC-446, trecho Forquilhinha - Maracaja</t>
  </si>
  <si>
    <t>Pavimentac?o da SC-435/436/437, trecho Rio Fortuna - S?o Martinho - S?o Luiz - Imarui</t>
  </si>
  <si>
    <t>Pavimentac?o da SC-446, trecho Treviso - Barro Branco/Lauro Muller e Contornos</t>
  </si>
  <si>
    <t>Pavimentac?o da SC-370, trecho Rio Rufino - Urubici</t>
  </si>
  <si>
    <t>Transporte escolar - educac?o basica - SDR - Itajai</t>
  </si>
  <si>
    <t>Administrac?o de pessoal e encargos - SOL</t>
  </si>
  <si>
    <t>Administrac?o de pessoal e encargos - COHAB</t>
  </si>
  <si>
    <t>Aquisic?o, desenvolvimento e manutenc?o de software - SDR - Dionisio Cerqueira</t>
  </si>
  <si>
    <t>Aquisic?o e manutenc?o de hardware - SDR - Dionisio Cerqueira</t>
  </si>
  <si>
    <t>Construc?o da Ferrovia Leste - Oeste - DEINFRA</t>
  </si>
  <si>
    <t>Pavimentac?o da SC-452, trecho Vargem - Abdon Batista</t>
  </si>
  <si>
    <t>Pavimentac?o da SC-414, trecho Luis Alves - SC-108 (p/ Massaranduba)</t>
  </si>
  <si>
    <t>Administrac?o de pessoal e encargos - SDR - Ararangua</t>
  </si>
  <si>
    <t>Administrac?o de pessoal e encargos - SDR - Cacador</t>
  </si>
  <si>
    <t>Pavimentac?o da SC-464, trecho Salto Veloso - Herciliopolis</t>
  </si>
  <si>
    <t>Pavimentac?o da SC-114, trecho Santa Terezinha - SC-477</t>
  </si>
  <si>
    <t>Administrac?o de pessoal e encargos - SDR - Blumenau</t>
  </si>
  <si>
    <t>Administrac?o de pessoal e encargos - SDR - Brusque</t>
  </si>
  <si>
    <t>Contratac?o de servicos para operacionalizac?o da administrac?o - SDR - Brusque</t>
  </si>
  <si>
    <t>Pavimentac?o da SC-486, trecho Botuvera - Vidal Ramos</t>
  </si>
  <si>
    <t>Administrac?o de pessoal e encargos - SDR - Ibirama</t>
  </si>
  <si>
    <t>Administrac?o de pessoal e encargos - CIDASC</t>
  </si>
  <si>
    <t>Administrac?o de pessoal e encargos - SDR - S?o Miguel do Oeste</t>
  </si>
  <si>
    <t>Administrac?o de pessoal e encargos - SDR - Ituporanga</t>
  </si>
  <si>
    <t>Administrac?o de pessoal e encargos - SST</t>
  </si>
  <si>
    <t>Administrac?o de pessoal e encargos - SDR - Videira</t>
  </si>
  <si>
    <t>Administrac?o de pessoal e encargos - FCC</t>
  </si>
  <si>
    <t>Administrac?o de pessoal e encargos - IPREV</t>
  </si>
  <si>
    <t>Administrac?o de pessoal e encargos - SDR - Maravilha</t>
  </si>
  <si>
    <t>Administrac?o de pessoal e encargos - PM</t>
  </si>
  <si>
    <t>Administrac?o de pessoal e encargos - SDR - Concordia</t>
  </si>
  <si>
    <t>Administrac?o de pessoal e encargos - SDR - S?o Lourenco do Oeste</t>
  </si>
  <si>
    <t>Administrac?o de pessoal e encargos - SDR - Criciuma</t>
  </si>
  <si>
    <t>Pavimentac?o da SC-161, trecho Romelandia - Anchieta e acesso a sede Ouro - BID-VI</t>
  </si>
  <si>
    <t>Pavimentac?o da SC-467, tr. Jabora - Entr. SC-150 (p/ Ouro)  / Ct.Ac.Jabora / Ac.Sta.Helen</t>
  </si>
  <si>
    <t>Pavimentac?o da SC-108, trecho Jacinto Machado - Praia Grande</t>
  </si>
  <si>
    <t>Administrac?o de pessoal e encargos - FAPESC</t>
  </si>
  <si>
    <t>Administrac?o de pessoal e encargos - SDR - Joinville</t>
  </si>
  <si>
    <t>Administrac?o de pessoal e encargos - SDR - Canoinhas</t>
  </si>
  <si>
    <t>Administrac?o de pessoal e encargos - FCEE</t>
  </si>
  <si>
    <t>Administrac?o de pessoal e encargos - PGTC</t>
  </si>
  <si>
    <t>Seguro desemprego - SST</t>
  </si>
  <si>
    <t>Administrac?o de pessoal e encargos - EPAGRI</t>
  </si>
  <si>
    <t>Administrac?o de pessoal e encargos - SDS</t>
  </si>
  <si>
    <t>Administrac?o de pessoal e encargos - SANTUR</t>
  </si>
  <si>
    <t>Pavimentac?o da SC-290, trecho Praia Grande - Divisa SC/RS - BID-VI</t>
  </si>
  <si>
    <t>Qualificac?o social e profissional - SST</t>
  </si>
  <si>
    <t>Administrac?o de pessoal e encargos - SEA</t>
  </si>
  <si>
    <t>Administrac?o de pessoal e encargos - APSFS</t>
  </si>
  <si>
    <t>Administrac?o de pessoal e encargos - JUCESC</t>
  </si>
  <si>
    <t>Informac?o e analise sobre o mercado de trabalho - SST</t>
  </si>
  <si>
    <t>Contratac?o de servicos para operacionalizac?o da administrac?o - SDR - S?o Miguel do Oest</t>
  </si>
  <si>
    <t>Administrac?o de pessoal e encargos - SDR - Palmitos</t>
  </si>
  <si>
    <t>Administrac?o de pessoal e encargos - SEF</t>
  </si>
  <si>
    <t>Economia solidaria - SST</t>
  </si>
  <si>
    <t>Pagamento de estagiarios e encargos - SDR - S?o Miguel do Oeste</t>
  </si>
  <si>
    <t>Administrac?o de pessoal e encargos - SDR - Timbo</t>
  </si>
  <si>
    <t>Obrigac?es patronais - EGE</t>
  </si>
  <si>
    <t>Apoio ao trabalhador prestador de servico - SST</t>
  </si>
  <si>
    <t>Administrac?o de pessoal e encargos - AGESC</t>
  </si>
  <si>
    <t>Administrac?o de pessoal e encargos - PGE</t>
  </si>
  <si>
    <t>Administrac?o de pessoal e encargos - SDR - Chapeco</t>
  </si>
  <si>
    <t>Administrac?o de pessoal e encargos - FATMA</t>
  </si>
  <si>
    <t>Administrac?o de pessoal e encargos - SDR - Campos Novos</t>
  </si>
  <si>
    <t>Administrac?o de pessoal e encargos - educac?o infantil - SED</t>
  </si>
  <si>
    <t>Administrac?o de pessoal e encargos - educac?o de jovens e adultos - SED</t>
  </si>
  <si>
    <t>Administrac?o de pessoal e encargos - SES</t>
  </si>
  <si>
    <t>Pagamento de estagiarios e encargos - SDR - Videira</t>
  </si>
  <si>
    <t>Administrac?o de pessoal e encargos - SDR - Rio do Sul</t>
  </si>
  <si>
    <t>Administrac?o de pessoal e encargos - SED</t>
  </si>
  <si>
    <t>Administrac?o de pessoal e encargos - SDR - S?o Joaquim</t>
  </si>
  <si>
    <t>Administrac?o de pessoal e encargos - SDR - Curitibanos</t>
  </si>
  <si>
    <t>Administrac?o de pessoal e encargos - SDR - Laguna</t>
  </si>
  <si>
    <t>Administrac?o de pessoal e encargos - SDR - Grande Florianopolis</t>
  </si>
  <si>
    <t>Administrac?o de pessoal e encargos - SDR - Mafra</t>
  </si>
  <si>
    <t>Pens?o a ex-servidor n?o estavel</t>
  </si>
  <si>
    <t>Administrac?o de pessoal e encargos - SDR - Joacaba</t>
  </si>
  <si>
    <t>Pens?o especial</t>
  </si>
  <si>
    <t>Pens?o a membros de congregac?o religiosa</t>
  </si>
  <si>
    <t>Pens?o ao portador de hanseniase</t>
  </si>
  <si>
    <t>Pens?o a ex-servidor que n?o contribuiu para a Previdencia</t>
  </si>
  <si>
    <t>Auxilio especial a ex-combatentes da 2a Guerra Mundial</t>
  </si>
  <si>
    <t>Pens?o a viuvas de ex-parlamentares</t>
  </si>
  <si>
    <t>Pens?o a familia do policial militar morto no cumprimento do dever</t>
  </si>
  <si>
    <t>Pens?o em func?o de decis?o judicial</t>
  </si>
  <si>
    <t>Pens?o as viuvas de Juizes de Paz</t>
  </si>
  <si>
    <t>Pens?o aos excepcionais</t>
  </si>
  <si>
    <t>Subsidio a ex-governadores de Estado</t>
  </si>
  <si>
    <t>Pens?o as viuvas de ex-governadores</t>
  </si>
  <si>
    <t>Administrac?o de pessoal e encargos - SDR - Itajai</t>
  </si>
  <si>
    <t>Aquisic?o e manutenc?o de hardware - SDR - Itajai</t>
  </si>
  <si>
    <t>Aquisic?o, desenvolvimento e manutenc?o de software - SDR - Itajai</t>
  </si>
  <si>
    <t>Pavimentac?o da SC-390, trecho Pedras Grandes - Orleans - BID-VI</t>
  </si>
  <si>
    <t>Pavimentac?o da SC-108, trecho Santa Rosa de Lima - Anitapolis</t>
  </si>
  <si>
    <t>Pavimentac?o da SC-154, trecho Ipumirim - BR-282</t>
  </si>
  <si>
    <t>Pavimentac?o do acesso Bom Jesus do Oeste - SC-492 (p/ Tigrinhos, Maravilha)</t>
  </si>
  <si>
    <t>Pavimentac?o da SC-435, trecho S?o Martinho - S?o Bonifacio</t>
  </si>
  <si>
    <t>Administrac?o de pessoal e encargos - SPG</t>
  </si>
  <si>
    <t>Pavimentac?o da SC-355, trecho Iomere - Bom Sucesso - Treze Tilias</t>
  </si>
  <si>
    <t>Administrac?o de pessoal e encargos - SAR</t>
  </si>
  <si>
    <t>Construc?o, ampliac?o e reforma de escolas - SDR - S?o Miguel do Oeste</t>
  </si>
  <si>
    <t>Pavimentac?o da SC-281, trecho S?o Pedro de Alcantara - Angelina</t>
  </si>
  <si>
    <t>Sess?es e audiencias publicas fora da sede do Poder</t>
  </si>
  <si>
    <t>Divulgac?o institucional e das ac?es do Legislativo catarinense</t>
  </si>
  <si>
    <t>Pavimentac?o de acessos a aeroportos no estado de Santa Catarina</t>
  </si>
  <si>
    <t>Contratac?o de servicos para operacionalizac?o da administrac?o - SAR</t>
  </si>
  <si>
    <t>Manutenc?o e ampliac?o do alcance da TVAL</t>
  </si>
  <si>
    <t>Aquisic?o e manutenc?o de hardware - SAR</t>
  </si>
  <si>
    <t>Administrac?o de pessoal e encargos</t>
  </si>
  <si>
    <t>Administrac?o de pessoal e encargos - GVG</t>
  </si>
  <si>
    <t>Encargos com inativos</t>
  </si>
  <si>
    <t>Manutenc?o e servicos administrativos gerais</t>
  </si>
  <si>
    <t>Renovac?o do acervo da biblioteca</t>
  </si>
  <si>
    <t>Manutenc?o e modernizac?o do sistema de controle interno</t>
  </si>
  <si>
    <t>Modernizac?o e manutenc?o da Escola do Legislativo</t>
  </si>
  <si>
    <t>Recuperac?o e ampliac?o do palacio Barriga Verde</t>
  </si>
  <si>
    <t>Administrac?o de pessoal e encargos - ensino fundamental - SED</t>
  </si>
  <si>
    <t>Pavimentac?o da SC-492, trecho Romelandia - S?o Miguel da Boa Vista</t>
  </si>
  <si>
    <t>Pavimentac?o da SC-100 Rodovia Interpraias, trecho Jaguaruna - Passo de Torres</t>
  </si>
  <si>
    <t>Administrac?o de pessoal e encargos - SIE</t>
  </si>
  <si>
    <t>Administrac?o de pessoal e encargos - SDR - Tubar?o</t>
  </si>
  <si>
    <t>Aquisic?o de servicos e equipamentos na area de telecomunicac?o - SPG</t>
  </si>
  <si>
    <t>Pavimentac?o do acesso BR-101 - trecho de acesso Norte via Barbacena - Praia do Mar Grosso</t>
  </si>
  <si>
    <t>Pagamento de estagiarios e encargos - SPG</t>
  </si>
  <si>
    <t>Contratac?o de servicos para operacionalizac?o da administrac?o - SPG</t>
  </si>
  <si>
    <t>Pavimentac?o da SC-390, trecho Anita Garibaldi - Celso Ramos</t>
  </si>
  <si>
    <t>Administrac?o de pessoal e encargos - SDR - Jaragua do Sul</t>
  </si>
  <si>
    <t>Transporte escolar - educac?o basica - SDR - Blumenau</t>
  </si>
  <si>
    <t>Administrac?o de pessoal e encargos - SDR - Lages</t>
  </si>
  <si>
    <t>Pavimentac?o da SC-114 Caminho das Neves, trecho S?o Joaquim - Divisa SC/RS</t>
  </si>
  <si>
    <t>Pavimentac?o da SC-370, trecho Urubici - Serra do Corvo Branco - Aiure - Gr?o Para</t>
  </si>
  <si>
    <t>Manutenc?o, servicos e equipamentos de informatica</t>
  </si>
  <si>
    <t>Pagamento de estagiarios e encargos - SAR</t>
  </si>
  <si>
    <t>Contratac?o de servicos para operacionalizac?o da administrac?o - SDR - Canoinhas</t>
  </si>
  <si>
    <t>Pavimentac?o da SC-108, trecho Angelina - Major Gercino</t>
  </si>
  <si>
    <t>Pagamento de estagiarios e encargos - SDR - Canoinhas</t>
  </si>
  <si>
    <t>Implantac?o do contorno viario de Criciuma</t>
  </si>
  <si>
    <t>Pavimentac?o do trecho Praia do Ervino - BR-280 (p/ S?o Francisco do Sul)</t>
  </si>
  <si>
    <t>Pavimentac?o do trecho BR-101 - Porto Belo - Bombinhas, via Zimbros</t>
  </si>
  <si>
    <t>Construc?o da ponte sobre o rio Itajai-Acu em Ilhota e acessos, inclusive a BR-470</t>
  </si>
  <si>
    <t>Conclus?o implant/supervis?o via Expressa Sul e acessos, incl ao aeroporto H Luz em Fpolis</t>
  </si>
  <si>
    <t>Apoio aos municipios na identificac?o das Zonas de Especial Interesse Social - SST</t>
  </si>
  <si>
    <t>Administrac?o de pessoal e encargos - SDR - Quilombo</t>
  </si>
  <si>
    <t>Administrac?o de pessoal e encargos - SDR - Braco do Norte</t>
  </si>
  <si>
    <t>Capacitac?o de profissionais da educac?o basica - SDR - S?o Miguel do Oeste</t>
  </si>
  <si>
    <t>Transporte escolar - educac?o basica - SDR - S?o Miguel do Oeste</t>
  </si>
  <si>
    <t>Servicos administrativos - educac?o basica - SDR - S?o Miguel do Oeste</t>
  </si>
  <si>
    <t>Contratac?o de servicos para operacionalizac?o da administrac?o - COHAB</t>
  </si>
  <si>
    <t>Aquisic?o de servicos e equipamentos na area de telecomunicac?o - COHAB</t>
  </si>
  <si>
    <t>Aquisic?o de servicos e equipamentos na area de telecomunicac?o - SDR - Cacador</t>
  </si>
  <si>
    <t>Aquisic?o e manutenc?o de hardware - SDR - Cacador</t>
  </si>
  <si>
    <t>Aquisic?o, desenvolvimento e manutenc?o de software - SDR - Cacador</t>
  </si>
  <si>
    <t>Construc?o, ampliac?o e reforma de escolas - SDR - Videira</t>
  </si>
  <si>
    <t>Reabilitac?o/aumento de capacidade/melhorias/superv. Rod. SC-400/401/402/403/404/405 e 406</t>
  </si>
  <si>
    <t>Reabilitac?o/Aumento de Capac. da SC-418, trecho S?o Bento do Sul - Fragosos - Divisa SC/P</t>
  </si>
  <si>
    <t>Reabilitac?o/aum capacidade SC-445, trecho Criciuma - Icara - BR-101</t>
  </si>
  <si>
    <t>Transporte escolar - educac?o basica - SDR - Videira</t>
  </si>
  <si>
    <t>Administrac?o de pessoal e encargos - SDR - Taio</t>
  </si>
  <si>
    <t>Administrac?o de pessoal e encargos - SCC</t>
  </si>
  <si>
    <t>Construc?o, ampliac?o e reforma de escolas - SDR - Curitibanos</t>
  </si>
  <si>
    <t>Administrac?o de pessoal e encargos - SDR - Seara</t>
  </si>
  <si>
    <t>Contratac?o de servicos para operacionalizac?o da administrac?o - SDR - Joinville</t>
  </si>
  <si>
    <t>Contratac?o de servicos para operacionalizac?o da administrac?o - SDR - Maravilha</t>
  </si>
  <si>
    <t>Atualizac?o do deficit habitacional em Santa Catarina - SST</t>
  </si>
  <si>
    <t>Apoio a implantac?o de Politicas Municipais de Habitac?o - SST</t>
  </si>
  <si>
    <t>Busca de novas linhas de financiamento habitacional - SST</t>
  </si>
  <si>
    <t>Fortalecimento do sistema de associac?es e cooperativas habitacionais - SST</t>
  </si>
  <si>
    <t>Politica Habitacional de Santa Catarina - SST</t>
  </si>
  <si>
    <t>Reabilitac?o do Acesso Passo de Torres - BR-101 - BID-VI</t>
  </si>
  <si>
    <t>Capacitac?o dos servidores publicos - FATMA</t>
  </si>
  <si>
    <t>Reabilitac?o da SC-110, trecho Jaragua do Sul - Pomerode</t>
  </si>
  <si>
    <t>Aquisic?o, desenvolvimento e manutenc?o de software - COHAB</t>
  </si>
  <si>
    <t>Contratac?o de servicos para operacionalizac?o da administrac?o - SDR - Laguna</t>
  </si>
  <si>
    <t>Manutenc?o da Gered - SDR - Maravilha</t>
  </si>
  <si>
    <t>Aquisic?o e manutenc?o de hardware - COHAB</t>
  </si>
  <si>
    <t>Manutenc?o da Gered - SDR - Curitibanos</t>
  </si>
  <si>
    <t>Inspec?o de produtos de origem animal - CIDASC</t>
  </si>
  <si>
    <t>Pagamento de estagiarios e encargos - SDR - Joinville</t>
  </si>
  <si>
    <t>Gest?o do registro mercantil - JUCESC</t>
  </si>
  <si>
    <t>Pagamento de estagiarios e encargos - SDR - Laguna</t>
  </si>
  <si>
    <t>Ampliac?o e reforma da estrutura fisica do Tribunal de Contas</t>
  </si>
  <si>
    <t>Capacitac?o de recursos humanos</t>
  </si>
  <si>
    <t>Manutenc?o e desenvolvimento de tecnologias de informac?o aplicadas ao controle externo</t>
  </si>
  <si>
    <t>Apoio laboratorial - CIDASC</t>
  </si>
  <si>
    <t>Reabilitac?o/aumento capacidade da SC-407, trecho Biguacu - Antonio Carlos</t>
  </si>
  <si>
    <t>Reabilit./aum. capac. da SC-135/453, trecho Videira - Tangara - Ibicare - Luzerna - Joacab</t>
  </si>
  <si>
    <t>Campanhas Educa. para divulg. das ac?es de defesa e atend. dos direitos de Criancas e Adol</t>
  </si>
  <si>
    <t xml:space="preserve">Implementac?o do Sistema de Informac?es para Infancia e Adolescencia SIPIA CT WEB e SIPIA </t>
  </si>
  <si>
    <t>Contratac?o de servicos para operacionalizac?o da administrac?o - SDR - Joacaba</t>
  </si>
  <si>
    <t>Reabilitac?o da SC-114, trecho Painel - Rio Lavatudo - S?o Joaquim - BID-VI</t>
  </si>
  <si>
    <t>Capacit dos atores Sistema de Garantia de Direitos da Crianca e Adolesc - estadual e munic</t>
  </si>
  <si>
    <t>Reabilitac?o da SC-390, trecho BR-116 - Campo Belo do Sul</t>
  </si>
  <si>
    <t>Reabilitac?o da SC-157, trecho S?o Lourenco do Oeste - Formosa do Sul - BR-282</t>
  </si>
  <si>
    <t>Implementac?o do Sistema Nacional de Atendimento Socio Educativo - SINASE - SST</t>
  </si>
  <si>
    <t>Reabilitac?o/aum cap  SC-283, tr BR-153 - Concordia - Seara - Chapeco - S Carlos - Palmito</t>
  </si>
  <si>
    <t>Reabilitac?o/aumento de capacidade da SC-480, trecho Chapeco - Goio-En</t>
  </si>
  <si>
    <t>Reabilitac?o da SC-355, trecho Jabora - BR-153 - BID-VI</t>
  </si>
  <si>
    <t>Eventos estaduais de gest?o da Politica de Assistencia Social - SST</t>
  </si>
  <si>
    <t>Efetivac?o dos conselhos setoriais e de direitos vinculados a SST</t>
  </si>
  <si>
    <t>Capacitac?o continuada dos atores da Politica de Assistencia Social - SST</t>
  </si>
  <si>
    <t>Sistema Estadual de Informac?o Social, Monitoramento e Avaliac?o - SIS - SST</t>
  </si>
  <si>
    <t>Gest?o dos beneficios e servicos de protec?o social basica</t>
  </si>
  <si>
    <t>Reabilitac?o/desvio de tracado da SC-108, trecho BR-280 - Massaranduba - BR-470 (Blumenau)</t>
  </si>
  <si>
    <t>Contratac?o de servicos para operacionalizac?o da administrac?o - SDR - Chapeco</t>
  </si>
  <si>
    <t>Cofinanciamento de beneficios eventuais - SST</t>
  </si>
  <si>
    <t>Pagamento de estagiarios e encargos - IPREV</t>
  </si>
  <si>
    <t>Coordenac?o estadual do Programa Bolsa-Familia - SST</t>
  </si>
  <si>
    <t>Assistecnia tecnica e extens?o rural - EPAGRI</t>
  </si>
  <si>
    <t>Gest?o dos servicos de protec?o social especial de media complexidade - SST</t>
  </si>
  <si>
    <t>Reabilitac?o da SC-452, trecho BR-470 - Montecarlo - Fraiburgo</t>
  </si>
  <si>
    <t>Patrocinio de eventos culturais, comunitarios, esportivos e educativos - SECOM</t>
  </si>
  <si>
    <t>Reabilitac?o da SC-455, trecho Tangara - Campos Novos</t>
  </si>
  <si>
    <t>Capacitac?o de agricultores - EPAGRI</t>
  </si>
  <si>
    <t>Reabilitac?o da SC-414, trecho Luis Alves - BR-470</t>
  </si>
  <si>
    <t>Contratac?o de servicos para operacionalizac?o da administrac?o - SECOM</t>
  </si>
  <si>
    <t>Administrac?o de pessoal e encargos - SECOM</t>
  </si>
  <si>
    <t xml:space="preserve">Reabilitac?o da SC-150/390, trecho Capinzal - Piratuba e acessos a Barro Preto e Usina H. </t>
  </si>
  <si>
    <t>Pesquisa agropecuaria - EPAGRI</t>
  </si>
  <si>
    <t>Classificac?o de produtos de origem vegetal - CIDASC</t>
  </si>
  <si>
    <t>Reabilitac?o da SC-355, trecho Fraiburgo - Videira</t>
  </si>
  <si>
    <t>Reabilitac?o da SC-114, trecho BR-116 - Itaiopolis - SC-477</t>
  </si>
  <si>
    <t>Administrac?o de pessoal e encargos - SAN</t>
  </si>
  <si>
    <t>Estudos atuariais - IPREV</t>
  </si>
  <si>
    <t>Contratac?o de servicos de assessoria e consultoria previdenciaria - IPREV</t>
  </si>
  <si>
    <t>Construc?o, reforma e ampl de equip de protec?o social especial de media e alta complexida</t>
  </si>
  <si>
    <t>Reabilitac?o/aumento de capacidade da SC-486, trecho BR-101 - Brusque</t>
  </si>
  <si>
    <t>Contratac?o de servicos para operacionalizac?o da administrac?o - IPREV</t>
  </si>
  <si>
    <t>Cofinanciamento dos servicos de protec?o social especial de alta complexidade - SST</t>
  </si>
  <si>
    <t>Reabilitac?o da SC-110 trecho Ituporanga - entroncamento SC-281 (p/ Imbuia)</t>
  </si>
  <si>
    <t>Reabilitac?o/aum. de capac. da SC-370/108, trecho BR-101 - Gravatal - Braco do Norte - S?o</t>
  </si>
  <si>
    <t>Manutenc?o do centro educacional S?o Gabriel - SST</t>
  </si>
  <si>
    <t>Capacitac?o dos servidores publicos - IPREV</t>
  </si>
  <si>
    <t>Reabilitac?o da SC-390, trecho Orleans - Lauro Muller - Alto Serra do Rio do Rastro</t>
  </si>
  <si>
    <t>Manutenc?o, aquisic?o e ampliac?o de imoveis - IPREV</t>
  </si>
  <si>
    <t>Reabilitac?o da SC-110/390, trecho S?o Joaquim - Cruzeiro - Alto Serra do Rio do Rastro</t>
  </si>
  <si>
    <t>Construc?o, reforma e ampliac?o de Centros de Referencia de Assistencia Social - CRAS</t>
  </si>
  <si>
    <t>Reabilitac?o da SC-120 trecho Lebon Regis -  Curitibanos - BR-470</t>
  </si>
  <si>
    <t>Pagamento de estagiarios e encargos - SDR - Chapeco</t>
  </si>
  <si>
    <t>Reabilitac?o da SC-477, trecho Canoinhas - Major Vieira - BR-116</t>
  </si>
  <si>
    <t>Modernizac?o da seguranca do Porto de S?o Francisco do Sul</t>
  </si>
  <si>
    <t>Manutenc?o, reforma e demolic?o de bens imoveis - APSFS</t>
  </si>
  <si>
    <t>Manutenc?o e reforma de veiculos, maquinas e equipamentos - APSFS</t>
  </si>
  <si>
    <t>Dragagem e derrocagem de manutenc?o canal de acesso, bacia de evoluc?o, fundeadouro e berc</t>
  </si>
  <si>
    <t>Pagamento de estagiarios e encargos - SDR - Rio do Sul</t>
  </si>
  <si>
    <t>Contratac?o de servicos para operacionalizac?o da administrac?o - SDR - Rio do Sul</t>
  </si>
  <si>
    <t>Capacitac?o dos servidores publicos - SEA</t>
  </si>
  <si>
    <t>Construc?o, ampliac?o e reforma de escolas - SDR - Laguna</t>
  </si>
  <si>
    <t>Pagamento de estagiarios e encargos - SEA</t>
  </si>
  <si>
    <t>Promoc?o da Semana do Servidor Publico Estadual - SEA</t>
  </si>
  <si>
    <t>Contratac?o de servicos para operacionalizac?o da administrac?o - SDR - Ararangua</t>
  </si>
  <si>
    <t>Pagamento de estagiarios e encargos - SDR - Ararangua</t>
  </si>
  <si>
    <t>Construc?o, ampliac?o e reforma de escolas - SDR - Ararangua</t>
  </si>
  <si>
    <t>Manutenc?o e servicos do Centro Administrativo - SEA</t>
  </si>
  <si>
    <t>Transporte escolar - educac?o basica - SDR - Timbo</t>
  </si>
  <si>
    <t>Contratac?o de servicos para operacionalizac?o da administrac?o - CIDASC</t>
  </si>
  <si>
    <t>Construc?o, ampliac?o e reforma de escolas - SDR - Grande Florianopolis</t>
  </si>
  <si>
    <t>Aquisic?o de servicos e equipamentos na area de telecomunicac?o - SECOM</t>
  </si>
  <si>
    <t>Campanhas de carater social, informativa e institucional - SECOM</t>
  </si>
  <si>
    <t>Publicidade Legal - SECOM</t>
  </si>
  <si>
    <t>Pagamento de estagiarios e encargos - SST</t>
  </si>
  <si>
    <t>Manutenc?o do sistema de sinalizac?o nautica - APSFS</t>
  </si>
  <si>
    <t>Capacitac?o dos servidores publicos - SST</t>
  </si>
  <si>
    <t>Pagamento de estagiarios e encargos - SDR - Ibirama</t>
  </si>
  <si>
    <t>Defesa sanitaria vegetal - CIDASC</t>
  </si>
  <si>
    <t>Aquisic?o, desenvolvimento e manutenc?o de software - SDR - Ararangua</t>
  </si>
  <si>
    <t>Contratac?o de servicos para operacionalizac?o da administrac?o - FMPIO - SEA</t>
  </si>
  <si>
    <t>Construc?o de predios e instalac?es - APSFS</t>
  </si>
  <si>
    <t>Capacitac?o dos servidores publicos - FMPIO - SEA</t>
  </si>
  <si>
    <t>Aquisic?o de materiais e servicos para a administrac?o publica - FMPIO - SEA</t>
  </si>
  <si>
    <t>Administrac?o de pessoal e encargos - SAI</t>
  </si>
  <si>
    <t>Aquisic?o de materia-prima e insumos para a produc?o grafica - FMPIO - SEA</t>
  </si>
  <si>
    <t>Modernizac?o da produc?o grafica oficial - FMPIO - SEA</t>
  </si>
  <si>
    <t>Divulgac?o e publicidade - APSFS</t>
  </si>
  <si>
    <t>Formac?o para portadores de deficiencia fisica em atividades industriais - FMPIO - SEA</t>
  </si>
  <si>
    <t>Aquisic?o de servicos e equipamentos na area de telecomunicac?o - FMPIO - SEA</t>
  </si>
  <si>
    <t>Estudos, projetos e consultoria - APSFS</t>
  </si>
  <si>
    <t>Aquisic?o e manutenc?o de hardware - FMPIO - SEA</t>
  </si>
  <si>
    <t>Aquisic?o de maquinas, veiculos e equipamentos - APSFS</t>
  </si>
  <si>
    <t>Contratac?o de servicos para operacionalizac?o da administrac?o - SST</t>
  </si>
  <si>
    <t>Gerenciamento ambiental do Porto de S?o Francisco do Sul - APSFS</t>
  </si>
  <si>
    <t>Pagamento de estagiarios e encargos - APSFS</t>
  </si>
  <si>
    <t>Administrac?o de pessoal e encargos - SDR - Xanxere</t>
  </si>
  <si>
    <t>Manutenc?o da Gered - SDR - Laguna</t>
  </si>
  <si>
    <t>Aquisic?o, desenvolvimento e manutenc?o de software - SEA</t>
  </si>
  <si>
    <t>Aquisic?o de servicos e equipamentos na area de telecomunicac?o - SEA</t>
  </si>
  <si>
    <t>Ampliac?o e adequac?o da rede de energia eletrica - APSFS</t>
  </si>
  <si>
    <t>Manutenc?o da Gered - SDR - Campos Novos</t>
  </si>
  <si>
    <t>Contratac?o de servicos para operacionalizac?o da administrac?o - SAN</t>
  </si>
  <si>
    <t>Manutenc?o da Gered - SDR - Rio do Sul</t>
  </si>
  <si>
    <t>Contratac?o de servicos para operacionalizac?o da administrac?o - SEA</t>
  </si>
  <si>
    <t>Contratac?o de servicos para operacionalizac?o da administrac?o - SDR - S?o Lourenco do Oe</t>
  </si>
  <si>
    <t>Manutenc?o da Gered - SDR - Joacaba</t>
  </si>
  <si>
    <t>Defesa sanitaria animal - CIDASC</t>
  </si>
  <si>
    <t>Pagamento de estagiarios e encargos - SDR - S?o Lourenco do Oeste</t>
  </si>
  <si>
    <t>Construc?o, ampliac?o e reforma de escolas - SDR - S?o Joaquim</t>
  </si>
  <si>
    <t>Transporte escolar - educac?o basica - SDR - Campos Novos</t>
  </si>
  <si>
    <t>Aquisic?o e manutenc?o de hardware - SDR - Ararangua</t>
  </si>
  <si>
    <t>Formac?o do patrimonio do servidor publico - PASEP</t>
  </si>
  <si>
    <t>Construc?o, ampliac?o e reforma de escolas - SDR - Joacaba</t>
  </si>
  <si>
    <t>Aquisic?o de servicos e equipamentos na area de telecomunicac?o - SDR - Ararangua</t>
  </si>
  <si>
    <t>Manutenc?o da Gered - SDR - Ituporanga</t>
  </si>
  <si>
    <t>Aquisic?o e manutenc?o de hardware - SDR - Canoinhas</t>
  </si>
  <si>
    <t>Pagamento de estagiarios e encargos - SDR - Curitibanos</t>
  </si>
  <si>
    <t>Aquisic?o, desenvolvimento e manutenc?o de software - SDR - Canoinhas</t>
  </si>
  <si>
    <t>Transporte escolar - educac?o basica - SDR - Palmitos</t>
  </si>
  <si>
    <t>Administrac?o de pessoal e encargos - IMETRO</t>
  </si>
  <si>
    <t>Aquisic?o de servicos e equipamentos na area de telecomunicac?o - SDR - Canoinhas</t>
  </si>
  <si>
    <t>Contratac?o de servicos para operacionalizac?o da administrac?o - SDR - Curitibanos</t>
  </si>
  <si>
    <t>Manutenc?o de escolas - educac?o basica - SDR - Palmitos</t>
  </si>
  <si>
    <t>Aquisic?o e manutenc?o de hardware - JUCESC</t>
  </si>
  <si>
    <t>Aquisic?o e manutenc?o de hardware - SDR - Curitibanos</t>
  </si>
  <si>
    <t>Aquisic?o, desenvolvimento e manutenc?o de software - SDR - Curitibanos</t>
  </si>
  <si>
    <t>Fomento aos programas e projetos de extens?o da UDESC</t>
  </si>
  <si>
    <t>Aquisic?o e manutenc?o de hardware - SDR - S?o Lourenco do Oeste</t>
  </si>
  <si>
    <t>Pagamento de estagiarios e encargos - SAI</t>
  </si>
  <si>
    <t>Fomento a atividade de ensino - UDESC</t>
  </si>
  <si>
    <t>Contratac?o de servicos para operacionalizac?o da administrac?o - SDR - Videira</t>
  </si>
  <si>
    <t>Contratac?o de servicos para operacionalizac?o da administrac?o - SAI</t>
  </si>
  <si>
    <t>Aquisic?o, desenvolvimento e manutenc?o de software - SDR - S?o Lourenco do Oeste</t>
  </si>
  <si>
    <t>Aquisic?o e manutenc?o de hardware - SAI</t>
  </si>
  <si>
    <t>Aquisic?o e manutenc?o de hardware - SDR - Videira</t>
  </si>
  <si>
    <t>Aquisic?o de servicos e equipamentos na area de telecomunicac?o - SDR - Dionisio Cerqueira</t>
  </si>
  <si>
    <t>Aquisic?o, desenvolvimento e manutenc?o de software - SDR - Videira</t>
  </si>
  <si>
    <t>Participac?o no capital social - CODESC</t>
  </si>
  <si>
    <t>Aquisic?o, desenvolvimento e manutenc?o de software - SAI</t>
  </si>
  <si>
    <t>Aquisic?o de servicos e equipamentos na area de telecomunicac?o - SDR - Curitibanos</t>
  </si>
  <si>
    <t>Despesas de exercicios anteriores - EGE</t>
  </si>
  <si>
    <t>Pagamento de estagiarios e encargos - COHAB</t>
  </si>
  <si>
    <t>Contratac?o de servicos para operacionalizac?o da administrac?o - SDR - Campos Novos</t>
  </si>
  <si>
    <t>Aquisic?o de servicos e equipamentos na area de telecomunicac?o - SAI</t>
  </si>
  <si>
    <t>Auxilio funeral - IPREV - EGE</t>
  </si>
  <si>
    <t>Aquisic?o e manutenc?o de hardware - SDR - Campos Novos</t>
  </si>
  <si>
    <t>Aquisic?o de servicos e equipamentos na area de telecomunicac?o - SDR - Xanxere</t>
  </si>
  <si>
    <t>Aquisic?o de servicos e equipamentos na area de telecomunicac?o - SDR - S?o Lourenco do Oe</t>
  </si>
  <si>
    <t>Aquisic?o, desenvolvimento e manutenc?o de software - SDR - Campos Novos</t>
  </si>
  <si>
    <t>Aquisic?o de servicos e equipamentos na area de telecomunicac?o - SDR - Videira</t>
  </si>
  <si>
    <t>Manutenc?o da Gered - SDR - Joinville</t>
  </si>
  <si>
    <t>Despesas centralizadas diversas - EGE</t>
  </si>
  <si>
    <t>Aquisic?o e manutenc?o de hardware - SECOM</t>
  </si>
  <si>
    <t>Acompanhamento de ac?es de seguranca alimentar e nutricional - SST</t>
  </si>
  <si>
    <t>Pagamento de estagiarios e encargos - SDR - Joacaba</t>
  </si>
  <si>
    <t>Eventos de seguranca alimentar - SST</t>
  </si>
  <si>
    <t>Aquisic?o e manutenc?o de hardware - SDR - Joacaba</t>
  </si>
  <si>
    <t>Pagamento de estagiarios e encargos - SDR - Dionisio Cerqueira</t>
  </si>
  <si>
    <t>Capacitac?o de servidores estaduais e municipais</t>
  </si>
  <si>
    <t>Aquisic?o, desenvolvimento e manutenc?o de software - SDR - Joacaba</t>
  </si>
  <si>
    <t>Apoio a projetos de seguranca alimentar e nutricional - SST</t>
  </si>
  <si>
    <t>Pagamento de estagiarios e encargos - SDR - Criciuma</t>
  </si>
  <si>
    <t>Contratac?o de servicos para operacionalizac?o da administrac?o - SDR - Dionisio Cerqueira</t>
  </si>
  <si>
    <t>Aquisic?o e manutenc?o de hardware - SDR - Blumenau</t>
  </si>
  <si>
    <t>Amortizac?o e encargos de contratos de financiamentos externos - EGE</t>
  </si>
  <si>
    <t>Aquisic?o, desenvolvimento e manutenc?o de software - SDR - Blumenau</t>
  </si>
  <si>
    <t>Construc?o, ampliac?o e reforma de escolas - SDR - Joinville</t>
  </si>
  <si>
    <t>Apoio a criac?o de conselhos municipais de seguranca alimentar e nutricional</t>
  </si>
  <si>
    <t>Aquisic?o de servicos e equipamentos na area de telecomunicac?o - SDR - Blumenau</t>
  </si>
  <si>
    <t>Administrac?o de pessoal e encargos - DETER</t>
  </si>
  <si>
    <t>Contratac?o de servicos para operacionalizac?o da administrac?o - SDR - Jaragua do Sul</t>
  </si>
  <si>
    <t>Pagamento de estagiarios e encargos - SDR - Jaragua do Sul</t>
  </si>
  <si>
    <t>Aquisic?o de servicos e equipamentos na area de telecomunicac?o - SDR - Joacaba</t>
  </si>
  <si>
    <t>Aquisic?o e manutenc?o de hardware - SDR - S?o Miguel do Oeste</t>
  </si>
  <si>
    <t>Manutenc?o de escolas - educac?o basica - SDR - Joinville</t>
  </si>
  <si>
    <t>Pagamento de estagiarios e encargos - CIDASC</t>
  </si>
  <si>
    <t>Pagamento de estagiarios e encargos - SDR - Tubar?o</t>
  </si>
  <si>
    <t>Contratac?o de servicos para operacionalizac?o da administrac?o - SDR - Tubar?o</t>
  </si>
  <si>
    <t>Pagamento de estagiarios e encargos - SDR - Xanxere</t>
  </si>
  <si>
    <t>Aquisic?o e manutenc?o de hardware - SDR - Tubar?o</t>
  </si>
  <si>
    <t>Contratac?o de servicos para operacionalizac?o da administrac?o - SDR - Xanxere</t>
  </si>
  <si>
    <t>Descentralizac?o financeira Cedup - SDR - S?o Miguel do Oeste</t>
  </si>
  <si>
    <t>Aquisic?o e manutenc?o de hardware - SDR - Xanxere</t>
  </si>
  <si>
    <t>Contratac?o de servicos para operacionalizac?o da administrac?o - SDR - Quilombo</t>
  </si>
  <si>
    <t>Aquisic?o, desenvolvimento e manutenc?o de software - SDR - Xanxere</t>
  </si>
  <si>
    <t>Pagamento de estagiarios e encargos - SDR - Quilombo</t>
  </si>
  <si>
    <t>Aquisic?o de servicos e equipamentos na area de telecomunicac?o - SDR - Tubar?o</t>
  </si>
  <si>
    <t>Aquisic?o e manutenc?o de hardware - SDR - Quilombo</t>
  </si>
  <si>
    <t>Construc?o, ampliac?o e reforma de escolas - SDR - Timbo</t>
  </si>
  <si>
    <t>Contratac?o de servicos para operacionalizac?o da administrac?o - SDR - Ituporanga</t>
  </si>
  <si>
    <t>Pagamento de estagiarios e encargos - SDR - Ituporanga</t>
  </si>
  <si>
    <t>Aquisic?o, desenvolvimento e manutenc?o de software - SDR - Quilombo</t>
  </si>
  <si>
    <t>Aquisic?o e manutenc?o de hardware - SDR - Ituporanga</t>
  </si>
  <si>
    <t>Aquisic?o, desenvolvimento e manutenc?o de software - SDR - Ituporanga</t>
  </si>
  <si>
    <t>Aquisic?o de servicos e equipamentos na area de telecomunicac?o - SDR - Ituporanga</t>
  </si>
  <si>
    <t>Aquisic?o de servicos e equipamentos na area de telecomunicac?o - SDR - Quilombo</t>
  </si>
  <si>
    <t>Fomento a pesquisa e a inovac?o - UDESC</t>
  </si>
  <si>
    <t>Aquisic?o e manutenc?o de hardware - SDR - Jaragua do Sul</t>
  </si>
  <si>
    <t>Aquisic?o, desenvolvimento e manutenc?o de software - SDR - Jaragua do Sul</t>
  </si>
  <si>
    <t>Descentralizac?o financeira Cedup - SDR - Timbo</t>
  </si>
  <si>
    <t>Contratac?o de servicos para operacionalizac?o da administrac?o - SCC</t>
  </si>
  <si>
    <t>Reabilitac?o e aumento de capacidade de rodovias - obras e supervis?o - DEINFRA</t>
  </si>
  <si>
    <t>Aquisic?o de servicos e equipamentos na area de telecomunicac?o - SDR - Jaragua do Sul</t>
  </si>
  <si>
    <t>Capacitac?o de profissionais da educac?o basica - SDR - Maravilha</t>
  </si>
  <si>
    <t>Amortizac?o e encargos de contratos de financiamentos internos - EGE</t>
  </si>
  <si>
    <t>Construc?o, ampliac?o e reforma de escolas - SDR - Maravilha</t>
  </si>
  <si>
    <t>Manutenc?o da Gered - SDR - S?o Lourenco do Oeste</t>
  </si>
  <si>
    <t>Aquisic?o e manutenc?o de hardware - SCC</t>
  </si>
  <si>
    <t>Aquisic?o, desenvolvimento e manutenc?o de software - SCC</t>
  </si>
  <si>
    <t>Aquisic?o e manutenc?o de hardware - SDR - Joinville</t>
  </si>
  <si>
    <t>Aquisic?o e manutenc?o de hardware - SDR - Laguna</t>
  </si>
  <si>
    <t>Aquisic?o, desenvolvimento e manutenc?o de software - SDR - Joinville</t>
  </si>
  <si>
    <t>Aquisic?o, desenvolvimento e manutenc?o de software - SDR - Laguna</t>
  </si>
  <si>
    <t>Aquisic?o de servicos e equipamentos na area de telecomunicac?o - SCC</t>
  </si>
  <si>
    <t>Capacitac?o dos servidores publicos - SCC</t>
  </si>
  <si>
    <t>Manutenc?o do Plano Santa Catarina Saude - FPS - SEA</t>
  </si>
  <si>
    <t>Pagamento de estagiarios e encargos - SCC</t>
  </si>
  <si>
    <t>Aquisic?o de servicos e equipamentos na area de telecomunicac?o - SDR - Joinville</t>
  </si>
  <si>
    <t>Assistencia medico-hospitalar e odontologica: Santa Catarina Saude - FPS - SEA</t>
  </si>
  <si>
    <t>Aquisic?o de servicos e equipamentos na area de telecomunicac?o - SDR - Laguna</t>
  </si>
  <si>
    <t>Manutenc?o de escolas - educac?o basica - SDR - Maravilha</t>
  </si>
  <si>
    <t>Aquisic?o e manutenc?o de hardware - SDR - Criciuma</t>
  </si>
  <si>
    <t>Participac?o no capital social - CIASC</t>
  </si>
  <si>
    <t>Manutenc?o da Gered - SDR - Quilombo</t>
  </si>
  <si>
    <t>Descentralizac?o financeira Cedup - SDR - Maravilha</t>
  </si>
  <si>
    <t>Aquisic?o e manutenc?o de hardware - SST</t>
  </si>
  <si>
    <t>Manutenc?o da Gered - SDR - Canoinhas</t>
  </si>
  <si>
    <t>Aquisic?o, desenvolvimento e manutenc?o de software - SST</t>
  </si>
  <si>
    <t>Aquisic?o, desenvolvimento e manutenc?o de software - SDR - S?o Miguel do Oeste</t>
  </si>
  <si>
    <t>Contratac?o de servicos para operacionalizac?o da administrac?o - EPAGRI</t>
  </si>
  <si>
    <t>Aquisic?o e manutenc?o de hardware - EPAGRI</t>
  </si>
  <si>
    <t>Aquisic?o, desenvolvimento e manutenc?o de software - EPAGRI</t>
  </si>
  <si>
    <t>Aquisic?o de servicos e equipamentos na area de telecomunicac?o - SST</t>
  </si>
  <si>
    <t>Aquisic?o e manutenc?o de hardware - FPS - SEA</t>
  </si>
  <si>
    <t>Aquisic?o de servicos e equipamentos na area de telecomunicac?o - EPAGRI</t>
  </si>
  <si>
    <t>Comunicac?o e marketing institucional - EPAGRI</t>
  </si>
  <si>
    <t>Aquisic?o, desenvolvimento e manutenc?o de software - SDR - Criciuma</t>
  </si>
  <si>
    <t>Aquisic?o, desenvolvimento e manutenc?o de software - SDR - Ibirama</t>
  </si>
  <si>
    <t>Administrac?o de pessoal e encargos - FESPORTE</t>
  </si>
  <si>
    <t>Aquisic?o, desenvolvimento e manutenc?o de software - CIDASC</t>
  </si>
  <si>
    <t>Administrac?o de pessoal e encargos - SDR - Itapiranga</t>
  </si>
  <si>
    <t>Aquisic?o de servicos e equipamentos na area de telecomunicac?o - CIDASC</t>
  </si>
  <si>
    <t>Manutenc?o de escolas - educac?o basica - SDR - Quilombo</t>
  </si>
  <si>
    <t>Aquisic?o e manutenc?o de hardware - CIDASC</t>
  </si>
  <si>
    <t>Pagamento de estagiarios e encargos - SDR - Taio</t>
  </si>
  <si>
    <t>Contratac?o de servicos para operacionalizac?o da administrac?o - SDR - Taio</t>
  </si>
  <si>
    <t>Aquisic?o e manutenc?o de hardware - SDR - Taio</t>
  </si>
  <si>
    <t>Aquisic?o, desenvolvimento e manutenc?o de software - SDR - Taio</t>
  </si>
  <si>
    <t>Pagamento de estagiarios e encargos - SOL</t>
  </si>
  <si>
    <t>Construc?o do Instituto de Cardiologia - SDR - Grande Florianopolis</t>
  </si>
  <si>
    <t>Contratac?o de servicos para operacionalizac?o da administrac?o - SOL</t>
  </si>
  <si>
    <t>Aquisic?o e manutenc?o de hardware - SOL</t>
  </si>
  <si>
    <t>Aquisic?o, desenvolvimento e manutenc?o de software - SOL</t>
  </si>
  <si>
    <t>Aquisic?o de servicos e equipamentos na area de telecomunicac?o - SOL</t>
  </si>
  <si>
    <t>Capacitac?o dos servidores publicos - SOL</t>
  </si>
  <si>
    <t>Aquisic?o de servicos e equipamentos na area de telecomunicac?o - SDR - Criciuma</t>
  </si>
  <si>
    <t>Supervis?o regional de obras de infraestrutura do Programa BID-VI</t>
  </si>
  <si>
    <t>Integralizac?o do fundo garantidor das parcerias publico-privadas do Estado de SC - FADESC</t>
  </si>
  <si>
    <t>Pagamento de estagiarios e encargos - SDR - Braco do Norte</t>
  </si>
  <si>
    <t>Contratac?o de servicos para operacionalizac?o da administrac?o - SDR - S?o Joaquim</t>
  </si>
  <si>
    <t>Aquisic?o e manutenc?o de hardware - SDR - S?o Joaquim</t>
  </si>
  <si>
    <t>Aquisic?o, desenvolvimento e manutenc?o de software - SDR - S?o Joaquim</t>
  </si>
  <si>
    <t>Aquisic?o, desenvolvimento e manutenc?o de software - FPS - SEA</t>
  </si>
  <si>
    <t>Contratac?o de servicos para operacionalizac?o da administrac?o - DETER</t>
  </si>
  <si>
    <t>Pagamento de estagiarios e encargos - IMETRO</t>
  </si>
  <si>
    <t>Contratac?o de servicos para operacionalizac?o da administrac?o - IMETRO</t>
  </si>
  <si>
    <t>Contratac?o de servicos para operacionalizac?o da administrac?o - SDR - Braco do Norte</t>
  </si>
  <si>
    <t>Pagamento de estagiarios e encargos - SDR - S?o Joaquim</t>
  </si>
  <si>
    <t>Aquisic?o e manutenc?o de hardware - IMETRO</t>
  </si>
  <si>
    <t>Aquisic?o, desenvolvimento e manutenc?o de software - IMETRO</t>
  </si>
  <si>
    <t>Aquisic?o de servicos e equipamentos na area de telecomunicac?o - SDR - S?o Joaquim</t>
  </si>
  <si>
    <t>Aquisic?o de servicos e equipamentos na area de telecomunicac?o - IMETRO</t>
  </si>
  <si>
    <t>Pagamento de estagiarios e encargos - DETER</t>
  </si>
  <si>
    <t>Aquisic?o e manutenc?o de hardware - SDR - Braco do Norte</t>
  </si>
  <si>
    <t>Capacitac?o dos servidores publicos - DETER</t>
  </si>
  <si>
    <t>Pagamento de estagiarios e encargos - SDR - Mafra</t>
  </si>
  <si>
    <t>Aquisic?o, desenvolvimento e manutenc?o de software - SDR - Braco do Norte</t>
  </si>
  <si>
    <t>Aquisic?o de servicos e equipamentos na area de telecomunicac?o - SDR - Maravilha</t>
  </si>
  <si>
    <t>Contratac?o de servicos para operacionalizac?o da administrac?o - SDR - Mafra</t>
  </si>
  <si>
    <t>Contratac?o de servicos para operacionalizac?o da administrac?o - PM</t>
  </si>
  <si>
    <t>Aquisic?o de servicos e equipamentos na area de telecomunicac?o - SEF</t>
  </si>
  <si>
    <t>Aquisic?o de servicos e equipamentos na area de telecomunicac?o - SDR - Braco do Norte</t>
  </si>
  <si>
    <t>Pagamento de estagiarios e encargos - SEF</t>
  </si>
  <si>
    <t>Contratac?o de servicos para operacionalizac?o da administrac?o - GVG</t>
  </si>
  <si>
    <t>Servicos administrativos - educac?o basica - SDR - Grande Florianopolis</t>
  </si>
  <si>
    <t>Pagamento de estagiarios e encargos - FCC</t>
  </si>
  <si>
    <t>Aquisic?o e manutenc?o de hardware - SDR - Mafra</t>
  </si>
  <si>
    <t>Manutenc?o da Gered - SDR - Dionisio Cerqueira</t>
  </si>
  <si>
    <t>Aquisic?o e manutenc?o de hardware - GVG</t>
  </si>
  <si>
    <t>Pagamento de estagiarios e encargos - SIE</t>
  </si>
  <si>
    <t>Pagamento de estagiarios e encargos - SDR - Lages</t>
  </si>
  <si>
    <t>Pagamento de estagiarios e encargos - SDR - Concordia</t>
  </si>
  <si>
    <t>Aquisic?o e manutenc?o de hardware - SDR - Maravilha</t>
  </si>
  <si>
    <t>Manutenc?o da Gered - SDR - Palmitos</t>
  </si>
  <si>
    <t>Contratac?o de servicos para operacionalizac?o da administrac?o - SIE</t>
  </si>
  <si>
    <t>Contratac?o de servicos para operacionalizac?o da administrac?o - SDR - Lages</t>
  </si>
  <si>
    <t>Aquisic?o e manutenc?o de hardware - SDR - Lages</t>
  </si>
  <si>
    <t>Aquisic?o, desenvolvimento e manutenc?o de software - SDR - Maravilha</t>
  </si>
  <si>
    <t>Contratac?o de servicos para operacionalizac?o da administrac?o - SDR - Palmitos</t>
  </si>
  <si>
    <t>Aquisic?o, desenvolvimento e manutenc?o de software - SDR - Lages</t>
  </si>
  <si>
    <t>Contratac?o de servicos para operacionalizac?o da administrac?o - SDR - Concordia</t>
  </si>
  <si>
    <t>Aquisic?o de servicos e equipamentos na area de telecomunicac?o - SDR - Lages</t>
  </si>
  <si>
    <t>Transporte escolar - educac?o basica - SDR - Dionisio Cerqueira</t>
  </si>
  <si>
    <t>Pagamento de estagiarios e encargos - FESPORTE</t>
  </si>
  <si>
    <t>Pagamento de estagiarios e encargos - SDR - Itapiranga</t>
  </si>
  <si>
    <t>Aquisic?o e manutenc?o de hardware - SDR - Chapeco</t>
  </si>
  <si>
    <t>Aquisic?o e manutenc?o de hardware - SDR - Palmitos</t>
  </si>
  <si>
    <t>Contratac?o de servicos para operacionalizac?o da administrac?o - FESPORTE</t>
  </si>
  <si>
    <t>Aquisic?o, desenvolvimento e manutenc?o de software - SDR - Palmitos</t>
  </si>
  <si>
    <t>Manutenc?o da Gered - SDR - Taio</t>
  </si>
  <si>
    <t>Aquisic?o e manutenc?o de hardware - SAN</t>
  </si>
  <si>
    <t>Contratac?o de servicos para operacionalizac?o da administrac?o - BM</t>
  </si>
  <si>
    <t>Aquisic?o de servicos e equipamentos na area de telecomunicac?o - SAN</t>
  </si>
  <si>
    <t>Aquisic?o e manutenc?o de hardware - SDR - Rio do Sul</t>
  </si>
  <si>
    <t>Aquisic?o, desenvolvimento e manutenc?o de software - SDR - Rio do Sul</t>
  </si>
  <si>
    <t>Servicos administrativos - educac?o basica - SDR - Lages</t>
  </si>
  <si>
    <t>Administrac?o de pessoal e encargos - BM</t>
  </si>
  <si>
    <t>Aquisic?o de servicos e equipamentos na area de telecomunicac?o - SDR - Chapeco</t>
  </si>
  <si>
    <t>Contratac?o de servicos para operacionalizac?o da administrac?o - SDR - Itapiranga</t>
  </si>
  <si>
    <t>Manutenc?o da Gered - SDR - Chapeco</t>
  </si>
  <si>
    <t>Aquisic?o e manutenc?o de hardware - SDR - Itapiranga</t>
  </si>
  <si>
    <t>Aquisic?o, desenvolvimento e manutenc?o de software - SDR - Itapiranga</t>
  </si>
  <si>
    <t>Aquisic?o e manutenc?o de hardware - SPG</t>
  </si>
  <si>
    <t>Aquisic?o, desenvolvimento e manutenc?o de software - SPG</t>
  </si>
  <si>
    <t>Aquisic?o de servicos e equipamentos na area de telecomunicac?o - SDR - Itapiranga</t>
  </si>
  <si>
    <t>Contratac?o de servicos para operacionalizac?o da administrac?o - SANTUR</t>
  </si>
  <si>
    <t>Pagamento de estagiarios e encargos - SANTUR</t>
  </si>
  <si>
    <t>Capacitac?o dos servidores publicos - SANTUR</t>
  </si>
  <si>
    <t>Aquisic?o de servicos e equipamentos na area de telecomunicac?o - SANTUR</t>
  </si>
  <si>
    <t>Aquisic?o e manutenc?o de hardware - SANTUR</t>
  </si>
  <si>
    <t>Aquisic?o, desenvolvimento e manutenc?o de software - SANTUR</t>
  </si>
  <si>
    <t>Aquisic?o e manutenc?o de hardware - SDR - Timbo</t>
  </si>
  <si>
    <t>Pagamento de estagiarios e encargos - SES</t>
  </si>
  <si>
    <t>Contratac?o de servicos para operacionalizac?o da administrac?o - FCC</t>
  </si>
  <si>
    <t>Aquisic?o e manutenc?o de hardware - FESPORTE</t>
  </si>
  <si>
    <t>Aquisic?o de servicos e equipamentos na area de telecomunicac?o - SDR - Itajai</t>
  </si>
  <si>
    <t>Aquisic?o, desenvolvimento e manutenc?o de software - GVG</t>
  </si>
  <si>
    <t>Aquisic?o, desenvolvimento e manutenc?o de software - FESPORTE</t>
  </si>
  <si>
    <t>Pagamento de estagiarios e encargos - SDR - Seara</t>
  </si>
  <si>
    <t>Contratac?o de servicos para operacionalizac?o da administrac?o - SES</t>
  </si>
  <si>
    <t>Aquisic?o, desenvolvimento e manutenc?o de software - SDR - Timbo</t>
  </si>
  <si>
    <t>Aquisic?o de servicos e equipamentos na area de telecomunicac?o - GVG</t>
  </si>
  <si>
    <t>Aquisic?o e manutenc?o de hardware - PGTC</t>
  </si>
  <si>
    <t>Aquisic?o e manutenc?o de hardware - SDR - Seara</t>
  </si>
  <si>
    <t>Aquisic?o de servicos e equipamentos na area de telecomunicac?o - FESPORTE</t>
  </si>
  <si>
    <t>Aquisic?o e manutenc?o de hardware - FCC</t>
  </si>
  <si>
    <t>Contratac?o de servicos para operacionalizac?o da administrac?o - SDR - Seara</t>
  </si>
  <si>
    <t>Aquisic?o de servicos e equipamentos na area de telecomunicac?o - SDR - Timbo</t>
  </si>
  <si>
    <t>Subsidio para usuarios da travessia Itajai - Navegantes</t>
  </si>
  <si>
    <t>Pagamento de estagiarios e encargos - PGTC</t>
  </si>
  <si>
    <t>Contratac?o de servicos para operacionalizac?o da administrac?o - PGTC</t>
  </si>
  <si>
    <t>Capacitac?o dos servidores publicos - FEF</t>
  </si>
  <si>
    <t>Aquisic?o, desenvolvimento e manutenc?o de software - SDR - Concordia</t>
  </si>
  <si>
    <t>Aquisic?o, desenvolvimento e manutenc?o de software - PGTC</t>
  </si>
  <si>
    <t>Pagamento de estagiarios e encargos - SDR - Maravilha</t>
  </si>
  <si>
    <t>Aquisic?o de servicos e equipamentos na area de telecomunicac?o - SES</t>
  </si>
  <si>
    <t>Aquisic?o de servicos e equipamentos na area de telecomunicac?o - FCC</t>
  </si>
  <si>
    <t>Aquisic?o e manutenc?o de hardware - DETER</t>
  </si>
  <si>
    <t>Capacitac?o dos servidores publicos - SIE</t>
  </si>
  <si>
    <t>Contratac?o de servicos para operacionalizac?o da administrac?o - AGESC</t>
  </si>
  <si>
    <t>Aquisic?o, desenvolvimento e manutenc?o de software - DETER</t>
  </si>
  <si>
    <t>Aquisic?o e manutenc?o de hardware - SIE</t>
  </si>
  <si>
    <t>Aquisic?o e manutenc?o de hardware - AGESC</t>
  </si>
  <si>
    <t>Aquisic?o, desenvolvimento e manutenc?o de software - AGESC</t>
  </si>
  <si>
    <t>Aquisic?o, desenvolvimento e manutenc?o de software - SIE</t>
  </si>
  <si>
    <t>Contratac?o de servicos para operacionalizac?o da administrac?o - SDR - Grande Florianopol</t>
  </si>
  <si>
    <t>Construc?o, ampliac?o e reforma de escolas - SDR - Chapeco</t>
  </si>
  <si>
    <t>Aquisic?o e manutenc?o de hardware - UDESC</t>
  </si>
  <si>
    <t>Aquisic?o de servicos e equipamentos na area de telecomunicac?o - DETER</t>
  </si>
  <si>
    <t>Pagamento de estagiarios e encargos - SED</t>
  </si>
  <si>
    <t>Pagamento de estagiarios e encargos - SDR - Timbo</t>
  </si>
  <si>
    <t>Aquisic?o de servicos e equipamentos na area de telecomunicac?o - AGESC</t>
  </si>
  <si>
    <t>Pagamento de estagiarios e encargos - SDR - Grande Florianopolis</t>
  </si>
  <si>
    <t>Contratac?o de servicos para operacionalizac?o da administrac?o - SDR - Timbo</t>
  </si>
  <si>
    <t>Contratac?o de servicos para operacionalizac?o da administrac?o - SED</t>
  </si>
  <si>
    <t>Aquisic?o e manutenc?o de hardware - SED</t>
  </si>
  <si>
    <t>Aquisic?o, desenvolvimento e manutenc?o de software - SDR - Seara</t>
  </si>
  <si>
    <t>Aquisic?o, desenvolvimento e manutenc?o de software - UDESC</t>
  </si>
  <si>
    <t>Manutenc?o e modernizac?o da administrac?o do terminal Rita Maria</t>
  </si>
  <si>
    <t>Aquisic?o, desenvolvimento e manutenc?o de software - SED</t>
  </si>
  <si>
    <t>Aquisic?o e manutenc?o de hardware - SDR - Concordia</t>
  </si>
  <si>
    <t>Implantac?o de sistema integrado de transportes e travessia maritima</t>
  </si>
  <si>
    <t>Aquisic?o, desenvolvimento e manutenc?o de software - SDR - Grande Florianopolis</t>
  </si>
  <si>
    <t>Aquisic?o de servicos e equipamentos na area de telecomunicac?o - SED</t>
  </si>
  <si>
    <t>Desenvolvimento de estudos, pesquisas e projetos</t>
  </si>
  <si>
    <t>Aquisic?o de servicos e equipamentos na area de telecomunicac?o - SDR - Grande Florianopol</t>
  </si>
  <si>
    <t>Instalac?o e manutenc?o de escritorios regionais</t>
  </si>
  <si>
    <t>Aquisic?o de servicos e equipamentos na area de telecomunicac?o - UDESC</t>
  </si>
  <si>
    <t>Aquisic?o e manutenc?o equipamentos, mobiliario e material de consumo - SED</t>
  </si>
  <si>
    <t>Pagamento de estagiarios e encargos - UDESC</t>
  </si>
  <si>
    <t>Pagamento de estagiarios e encargos - SDS</t>
  </si>
  <si>
    <t>Contratac?o de servicos para operacionalizac?o da administrac?o - SDS</t>
  </si>
  <si>
    <t>Manutenc?o da Gered - SDR - Tubar?o</t>
  </si>
  <si>
    <t>Aquisic?o de servicos e equipamentos na area de telecomunicac?o - SDS</t>
  </si>
  <si>
    <t>Transporte escolar - educac?o basica - SDR - Chapeco</t>
  </si>
  <si>
    <t>Construc?o, ampliac?o e reforma de escolas - SDR - Concordia</t>
  </si>
  <si>
    <t>Descentralizac?o financeira Cedup - SDR - Chapeco</t>
  </si>
  <si>
    <t>Manutenc?o da Gered - SDR - Mafra</t>
  </si>
  <si>
    <t>Construc?o, ampliac?o e reforma de escolas - SDR - Mafra</t>
  </si>
  <si>
    <t>Manutenc?o de escolas - educac?o basica - SDR - Mafra</t>
  </si>
  <si>
    <t>Descentralizac?o financeira Cedup - SDR - Mafra</t>
  </si>
  <si>
    <t>Aquisic?o, desenvolvimento e manutenc?o de software - SDR - Brusque</t>
  </si>
  <si>
    <t>Pagamento de estagiarios e encargos - JUCESC</t>
  </si>
  <si>
    <t>Pagamento de estagiarios e encargos - SDR - Blumenau</t>
  </si>
  <si>
    <t>Pagamento de estagiarios e encargos - SDR - Palmitos</t>
  </si>
  <si>
    <t>Manutenc?o de escolas - educac?o basica - SDR - Itapiranga</t>
  </si>
  <si>
    <t>Construc?o, ampliac?o e reforma de escolas - SDR - Seara</t>
  </si>
  <si>
    <t>Contratac?o de servicos para operacionalizac?o da administrac?o - FAPESC</t>
  </si>
  <si>
    <t>Aquisic?o de servicos e equipamentos na area de telecomunicac?o - FCEE</t>
  </si>
  <si>
    <t>Contratac?o de servicos para operacionalizac?o da administrac?o - SDR - Criciuma</t>
  </si>
  <si>
    <t>Contratac?o de servicos para operacionalizac?o da administrac?o - SDR - Blumenau</t>
  </si>
  <si>
    <t>Contratac?o de servicos para operacionalizac?o da administrac?o - JUCESC</t>
  </si>
  <si>
    <t>Aquisic?o de servicos e equipamentos na area de telecomunicac?o - SAR</t>
  </si>
  <si>
    <t>Aquisic?o e manutenc?o de hardware - SDR - Ibirama</t>
  </si>
  <si>
    <t>Aquisic?o de servicos e equipamentos na area de telecomunicac?o - SDR - Ibirama</t>
  </si>
  <si>
    <t>Aquisic?o e manutenc?o de hardware - IPREV</t>
  </si>
  <si>
    <t>Aquisic?o, desenvolvimento e manutenc?o de software - SDR - Chapeco</t>
  </si>
  <si>
    <t>Aquisic?o, desenvolvimento e manutenc?o de software - JUCESC</t>
  </si>
  <si>
    <t>Bolsas de apoio a alunos - UDESC</t>
  </si>
  <si>
    <t>Aquisic?o de equipamento e material permanente - UDESC</t>
  </si>
  <si>
    <t>Aquisic?o, construc?o e reforma de bens imoveis - UDESC/Chapeco</t>
  </si>
  <si>
    <t>Aquisic?o, construc?o e reforma de bens imoveis - UDESC/Fpolis</t>
  </si>
  <si>
    <t>Aquisic?o, construc?o e reforma de bens imoveis - UDESC/Lages</t>
  </si>
  <si>
    <t>Aquisic?o, construc?o e reforma de bens imoveis - UDESC/Joinville</t>
  </si>
  <si>
    <t>Aquisic?o, construc?o e reforma de bens imoveis - UDESC/S?o Bento do Sul</t>
  </si>
  <si>
    <t>Aquisic?o, construc?o e reforma de bens imoveis - UDESC/Laguna</t>
  </si>
  <si>
    <t>Aquisic?o, construc?o e reforma de bens imoveis - UDESC/Palmitos</t>
  </si>
  <si>
    <t>Aquisic?o, construc?o e reforma de bens imoveis - UDESC/Pinhalzinho</t>
  </si>
  <si>
    <t>Aquisic?o de servicos e equipamentos na area de telecomunicac?o - PGTC</t>
  </si>
  <si>
    <t>Capacitac?o dos servidores publicos - JUCESC</t>
  </si>
  <si>
    <t>Manutenc?o das unidades assistenciais sob administrac?o da SES</t>
  </si>
  <si>
    <t>Aquisic?o e manutenc?o de hardware - SDR - Grande Florianopolis</t>
  </si>
  <si>
    <t>Reorganizac?o do sistema de transporte intermunicipal de passageiros</t>
  </si>
  <si>
    <t>Implementac?o do Sistema de Informac?es Ambientais - SDS</t>
  </si>
  <si>
    <t>Capacitac?o e treinamento do quadro de pessoal - meio ambiente - SDS</t>
  </si>
  <si>
    <t>Manutenc?o da Gered - SDR - Itapiranga</t>
  </si>
  <si>
    <t>Aquisic?o e manutenc?o de hardware - FATMA</t>
  </si>
  <si>
    <t>Aquisic?o, desenvolvimento e manutenc?o de software - FATMA</t>
  </si>
  <si>
    <t>Implementac?o da rede fisica - SED</t>
  </si>
  <si>
    <t>Aperfeicoamento e assessoramento tecnico-administrativo - SED</t>
  </si>
  <si>
    <t>Aquisic?o e manutenc?o de hardware - SES</t>
  </si>
  <si>
    <t>Manutenc?o do Conselho Estadual de Educac?o</t>
  </si>
  <si>
    <t>Aquisic?o, desenvolvimento e manutenc?o de software - SES</t>
  </si>
  <si>
    <t>Realizac?o do censo escolar - SED</t>
  </si>
  <si>
    <t>Transferencia a Uni?o - SED</t>
  </si>
  <si>
    <t>Aquisic?o de servicos e equipamentos na area de telecomunicac?o - FATMA</t>
  </si>
  <si>
    <t>Construc?o de terminal de passageiros e nucleo de protec?o do aeroporto de Jaguaruna</t>
  </si>
  <si>
    <t>Adequac?o e melhoria da infraestrutura dos aeroportos locais</t>
  </si>
  <si>
    <t>Administrac?o, manutenc?o e gerenciamento dos aeroportos publicos de Santa Catarina</t>
  </si>
  <si>
    <t>Atualizac?o do plano aeroviario estadual - SIE</t>
  </si>
  <si>
    <t>Ampliac?o, reforma e aquisic?o de equipamentos para as unidades hospitalares da SES</t>
  </si>
  <si>
    <t>Desenvolvimento de atividades fisicas nas unidades escolares - SED</t>
  </si>
  <si>
    <t>Descentralizacao financeira Cedup - SDR - Lages</t>
  </si>
  <si>
    <t>Capacitac?o dos servidores publicos - UDESC</t>
  </si>
  <si>
    <t>Manutenc?o do hospital terceirizado Helio dos Anjos Ortiz - SDR - Curitibanos</t>
  </si>
  <si>
    <t>Manutenc?o do hospital terceirizado Marieta Konder Bornhausen - SDR - Itajai</t>
  </si>
  <si>
    <t>Manutenc?o do hospital terceirizado regional Lenoir Vargas Ferreira - SDR - Chapeco</t>
  </si>
  <si>
    <t>Manutenc?o do hospital terceirizado regional S?o Paulo - SDR - Xanxere</t>
  </si>
  <si>
    <t>Pagamento de estagiarios e encargos - FATMA</t>
  </si>
  <si>
    <t>Aquisic?o e manutenc?o de hardware - SDS</t>
  </si>
  <si>
    <t>Aquisic?o, desenvolvimento e manutenc?o de software - SDS</t>
  </si>
  <si>
    <t>Desenv ac?es para implantac?o, expans?o, reativac?o e modern desenv econ soc e tecnologico</t>
  </si>
  <si>
    <t>Implantac?o de industrias n?o poluentes ou voltadas a preservac?o do meio ambiente</t>
  </si>
  <si>
    <t>Desenvolvimento de ac?es para gerac?o e manutenc?o de empregos no estado</t>
  </si>
  <si>
    <t>Contratac?o de servicos para operacionalizac?o da administrac?o - SEF</t>
  </si>
  <si>
    <t>Articulac?o da educac?o profissional com o ensino medio - SED</t>
  </si>
  <si>
    <t>Operacionalizac?o do Conselho Estadual de Recursos Hidricos - SDS</t>
  </si>
  <si>
    <t>Servicos administrativos da educac?o profissional</t>
  </si>
  <si>
    <t>Bolsa de estudo para estudante de ensino superior - Art 170/CE - SED</t>
  </si>
  <si>
    <t>Pagamento de estagiarios e encargos - SSP</t>
  </si>
  <si>
    <t>Construc?o do Forum de Rio do Oeste</t>
  </si>
  <si>
    <t>Sistemas de controle e prevenc?o de eventos hidrologicos criticos - SDS</t>
  </si>
  <si>
    <t>Reconstituic?o de bens lesados</t>
  </si>
  <si>
    <t>Sistema de Outorga de Direito de uso e Cobranca de Recursos Hidricos</t>
  </si>
  <si>
    <t>Contratac?o de servicos para operacionalizac?o da administrac?o - FMSP - SSP</t>
  </si>
  <si>
    <t>Elaborac?o e implem do plano estadual de recursos hidricos e planos de bacias hidrog - SDS</t>
  </si>
  <si>
    <t>Custeio dos honorarios periciais</t>
  </si>
  <si>
    <t>Sistema estadual de informac?o de recursos hidricos - SDS</t>
  </si>
  <si>
    <t>Pagamento de estagiarios e encargos - PC</t>
  </si>
  <si>
    <t>Planos de saneamento, proj de conserv, recuperac?o, protec?o e revitaliz de bacias hidrog</t>
  </si>
  <si>
    <t>Desenvolvimento de ac?es para incrementar e facilitar a importac?o e exportac?o do estado</t>
  </si>
  <si>
    <t>Reforma do Forum de Blumenau</t>
  </si>
  <si>
    <t>Construc?o do Forum de Navegantes</t>
  </si>
  <si>
    <t>Administrac?o de pessoal e encargos - SSP</t>
  </si>
  <si>
    <t>Desenvolvimento de ac?es para instalac?o, modernizac?o e ampliac?o de terminal portuario</t>
  </si>
  <si>
    <t>Construc?o do Forum de Ascurra</t>
  </si>
  <si>
    <t>Modernizac?o e desenvolvimento institucional</t>
  </si>
  <si>
    <t xml:space="preserve">Desenvolvimento de ac?es implant e ampliac?o gerac?o energia eletrica e linha transmiss?o </t>
  </si>
  <si>
    <t>Construc?o do Forum de S?o Jose do Cedro</t>
  </si>
  <si>
    <t>Reforma do Forum de Brusque</t>
  </si>
  <si>
    <t>Construc?o do Forum de Rio Negrinho</t>
  </si>
  <si>
    <t>Formac?o e capacitac?o de recursos humanos em areas tecnologicas - SDS</t>
  </si>
  <si>
    <t>Pavimentac?o do trecho entroncamento BR-280 (p/ Araquari) - Rio do Morro - Joinville</t>
  </si>
  <si>
    <t>Promoc?o do acesso a cultura e ao conhecimento da ciencia, tecnologia e inovac?o - SDS</t>
  </si>
  <si>
    <t>Reforma do predio do Palacio da Justica</t>
  </si>
  <si>
    <t>Reforma do Forum de Cacador</t>
  </si>
  <si>
    <t>Construc?o do Forum de Garuva</t>
  </si>
  <si>
    <t>Reforma do Forum de Pomerode</t>
  </si>
  <si>
    <t>Construc?o do Forum de Garopaba</t>
  </si>
  <si>
    <t>Reforma do Forum de Balneario Camboriu</t>
  </si>
  <si>
    <t>Construc?o do Forum de Armazem</t>
  </si>
  <si>
    <t>Construc?o do Forum de Campos Novos</t>
  </si>
  <si>
    <t>Construc?o do Forum de Canoinhas</t>
  </si>
  <si>
    <t>Construc?o do Forum de Curitibanos</t>
  </si>
  <si>
    <t>Reforma do Forum de Descanso</t>
  </si>
  <si>
    <t>Reforma do Forum de Itajai</t>
  </si>
  <si>
    <t>Construc?o do Forum de Rio do Sul</t>
  </si>
  <si>
    <t>Administrac?o de pessoal e encargos - PC</t>
  </si>
  <si>
    <t>Contratac?o de servicos para operacionalizac?o da administrac?o - PC</t>
  </si>
  <si>
    <t>Coordenac?o e manutenc?o dos servicos administrativos</t>
  </si>
  <si>
    <t>Coordenac?o institucional</t>
  </si>
  <si>
    <t>Aperfeicoamento de membros e servidores do Ministerio Publico</t>
  </si>
  <si>
    <t>Encargos extrajudiciais com inativos</t>
  </si>
  <si>
    <t>Capacitac?o e Aperfeicoamento - SIDEJUD</t>
  </si>
  <si>
    <t>Encargos com precatorios e sentencas</t>
  </si>
  <si>
    <t>Manutenc?o, Servicos e Equipamentos de Informatica - SIDEJUD</t>
  </si>
  <si>
    <t>Manutenc?o e Servicos Administrativos Gerais - SIDEJUD</t>
  </si>
  <si>
    <t>Manutenc?o e servicos administrativos gerais - FRJ</t>
  </si>
  <si>
    <t>Coordenac?o do selo de fiscalizac?o dos atos notariais e registrais</t>
  </si>
  <si>
    <t>Aquisic?o e manutenc?o de hardware - APSFS</t>
  </si>
  <si>
    <t>Aquisic?o, desenvolvimento e manutenc?o de software - APSFS</t>
  </si>
  <si>
    <t>Aquisic?o de servicos e equipamentos na area de telecomunicac?o - SDR - Palmitos</t>
  </si>
  <si>
    <t>Ampliac?o e reforma de patios, bercos e sistemas de drenagens - APSFS</t>
  </si>
  <si>
    <t>Execuc?o de obras de interesse da Defesa Civil - DEINFRA</t>
  </si>
  <si>
    <t>Capacitac?o de professores do Instituto Estadual de Educac?o - SED</t>
  </si>
  <si>
    <t>Apoio financeiro aos municipios - SED</t>
  </si>
  <si>
    <t>Servicos administrativos - educac?o basica - SDR - S?o Lourenco do Oeste</t>
  </si>
  <si>
    <t>Capacitac?o e formac?o de gestores educacionais - Educac?o Profissional</t>
  </si>
  <si>
    <t>Implementac?o de programas educacionais - ensino profissional</t>
  </si>
  <si>
    <t>Aquisic?o e manutenc?o de equipamento tecnologico - SED</t>
  </si>
  <si>
    <t>Manutenc?o da Gered - SDR - Jaragua do Sul</t>
  </si>
  <si>
    <t>Servicos administrativos - educac?o basica - SDR - Jaragua do Sul</t>
  </si>
  <si>
    <t>Pagamento de estagiarios e encargos - SDR - Campos Novos</t>
  </si>
  <si>
    <t>Contratac?o de servicos para operacionalizac?o da administrac?o - FATMA</t>
  </si>
  <si>
    <t>Construc?o, ampliac?o e reforma de escolas - SDR - Tubar?o</t>
  </si>
  <si>
    <t>Capacitac?o de profissionais da educac?o basica - SDR - Tubar?o</t>
  </si>
  <si>
    <t>Servicos administrativos - educac?o basica - SDR - Tubar?o</t>
  </si>
  <si>
    <t>Manutenc?o rotineira de rodovias - SDR - Ararangua</t>
  </si>
  <si>
    <t>Manutenc?o rotineira de rodovias - SDR - Braco do Norte</t>
  </si>
  <si>
    <t>Manutenc?o rotineira de rodovias - SDR - Brusque</t>
  </si>
  <si>
    <t>Manutenc?o rotineira de rodovias - SDR - Cacador</t>
  </si>
  <si>
    <t>Manutenc?o rotineira de rodovias - SDR - Campos Novos</t>
  </si>
  <si>
    <t>Manutenc?o rotineira de rodovias - SDR - Canoinhas</t>
  </si>
  <si>
    <t>Manutenc?o rotineira de rodovias - SDR - Chapeco</t>
  </si>
  <si>
    <t>Manutenc?o rotineira de rodovias - SDR - Concordia</t>
  </si>
  <si>
    <t>Manutenc?o rotineira de rodovias - SDR - Criciuma</t>
  </si>
  <si>
    <t>Manutenc?o rotineira de rodovias - SDR - Curitibanos</t>
  </si>
  <si>
    <t>Manutenc?o rotineira de rodovias - SDR - Dionisio Cerqueira</t>
  </si>
  <si>
    <t>Manutenc?o rotineira de rodovias - SDR - Grande Florianopolis</t>
  </si>
  <si>
    <t>Manutenc?o rotineira de rodovias - SDR - Ibirama</t>
  </si>
  <si>
    <t>Manutenc?o rotineira de rodovias - SDR - Itapiranga</t>
  </si>
  <si>
    <t>Manutenc?o rotineira de rodovias - SDR - Ituporanga</t>
  </si>
  <si>
    <t>Manutenc?o rotineira de rodovias - SDR - Jaragua do Sul</t>
  </si>
  <si>
    <t>Manutenc?o rotineira de rodovias - SDR - Joacaba</t>
  </si>
  <si>
    <t>Manutenc?o rotineira de rodovias - SDR - Joinville</t>
  </si>
  <si>
    <t>Manutenc?o rotineira de rodovias - SDR - Lages</t>
  </si>
  <si>
    <t>Manutenc?o rotineira de rodovias - SDR - Laguna</t>
  </si>
  <si>
    <t>Manutenc?o rotineira de rodovias - SDR - Mafra</t>
  </si>
  <si>
    <t>Manutenc?o rotineira de rodovias - SDR - Maravilha</t>
  </si>
  <si>
    <t>Manutenc?o rotineira de rodovias - SDR - Palmitos</t>
  </si>
  <si>
    <t>Manutenc?o rotineira de rodovias - SDR - Quilombo</t>
  </si>
  <si>
    <t>Manutenc?o rotineira de rodovias - SDR - Rio do Sul</t>
  </si>
  <si>
    <t>Manutenc?o rotineira de rodovias - SDR - S?o Joaquim</t>
  </si>
  <si>
    <t>Manutenc?o rotineira de rodovias - SDR - Seara</t>
  </si>
  <si>
    <t>Manutenc?o rotineira de rodovias - SDR - Taio</t>
  </si>
  <si>
    <t>Manutenc?o rotineira de rodovias - SDR - Tubar?o</t>
  </si>
  <si>
    <t>Manutenc?o rotineira de rodovias - SDR - Videira</t>
  </si>
  <si>
    <t>Manutenc?o rotineira de rodovias - SDR - Xanxere</t>
  </si>
  <si>
    <t>Transporte escolar - educac?o basica - SDR - Tubar?o</t>
  </si>
  <si>
    <t>Manutenc?o de escolas - educac?o basica - SDR - Tubar?o</t>
  </si>
  <si>
    <t>Descentralizac?o financeira Cedup - SDR - Tubar?o</t>
  </si>
  <si>
    <t>Ampliac?o e regionalizac?o das atividades esportivas - SDR - Grande Florianopolis</t>
  </si>
  <si>
    <t>Ampliac?o e regionalizac?o das atividades esportivas - SDR - Joinville</t>
  </si>
  <si>
    <t>Ampliac?o e regionalizac?o das atividades esportivas - SDR - Blumenau</t>
  </si>
  <si>
    <t>Ampliac?o e regionalizac?o das atividades esportivas - SDR - Chapeco</t>
  </si>
  <si>
    <t>Ampliac?o e regionalizac?o das atividades esportivas - SDR - Criciuma</t>
  </si>
  <si>
    <t>Ampliac?o e regionalizac?o das atividades esportivas - SDR - Itajai</t>
  </si>
  <si>
    <t>Ampliac?o e regionalizac?o das atividades esportivas - SDR - Lages</t>
  </si>
  <si>
    <t>Ampliac?o e regionalizac?o das atividades esportivas - SDR - Ararangua</t>
  </si>
  <si>
    <t>Ampliac?o e regionalizac?o das atividades esportivas - SDR - Brusque</t>
  </si>
  <si>
    <t>Ampliac?o e regionalizac?o das atividades esportivas - SDR - Cacador</t>
  </si>
  <si>
    <t>Ampliac?o e regionalizac?o das atividades esportivas - SDR - Campos Novos</t>
  </si>
  <si>
    <t>Aquisic?o e manutenc?o de hardware - FCEE</t>
  </si>
  <si>
    <t>Ampliac?o e regionalizac?o das atividades esportivas - SDR - Canoinhas</t>
  </si>
  <si>
    <t>Ampliac?o e regionalizac?o das atividades esportivas - SDR - Concordia</t>
  </si>
  <si>
    <t>Ampliac?o e regionalizac?o das atividades esportivas - SDR - Curitibanos</t>
  </si>
  <si>
    <t>Ampliac?o e regionalizac?o das atividades esportivas - SDR - Jaragua do Sul</t>
  </si>
  <si>
    <t>Ampliac?o e regionalizac?o das atividades esportivas - SDR - Joacaba</t>
  </si>
  <si>
    <t>Ampliac?o e regionalizac?o das atividades esportivas - SDR - Laguna</t>
  </si>
  <si>
    <t>Ampliac?o e regionalizac?o das atividades esportivas - SDR - Mafra</t>
  </si>
  <si>
    <t>Ampliac?o e regionalizac?o das atividades esportivas - SDR - Rio do Sul</t>
  </si>
  <si>
    <t>Capacitac?o de profissionais da educac?o basica - SDR - Videira</t>
  </si>
  <si>
    <t>Ampliac?o e regionalizac?o das atividades esportivas - SDR - S?o Miguel do Oeste</t>
  </si>
  <si>
    <t>Capacitac?o de profissionais da educac?o basica - SDR - Dionisio Cerqueira</t>
  </si>
  <si>
    <t>Manutenc?o da Gered - SDR - Braco do Norte</t>
  </si>
  <si>
    <t>Manutenc?o da Gered - SDR - Ararangua</t>
  </si>
  <si>
    <t>Manutenc?o da Gered - SDR - Blumenau</t>
  </si>
  <si>
    <t>Manutenc?o da Gered - SDR - Concordia</t>
  </si>
  <si>
    <t>Manutenc?o da Gered - SDR - Criciuma</t>
  </si>
  <si>
    <t>Servicos administrativos - educac?o basica - SDR - Maravilha</t>
  </si>
  <si>
    <t>Manutenc?o de escolas - educac?o basica - SDR - Videira</t>
  </si>
  <si>
    <t>Manutenc?o da Gered - SDR - Grande Florianopolis</t>
  </si>
  <si>
    <t>Manutenc?o da Gered - SDR - Ibirama</t>
  </si>
  <si>
    <t>Capacitac?o de profissionais da educac?o basica - SDR - Campos Novos</t>
  </si>
  <si>
    <t>Manutenc?o da Gered - SDR - Lages</t>
  </si>
  <si>
    <t>Capacitac?o de profissionais da educac?o basica - SDR - Quilombo</t>
  </si>
  <si>
    <t>Manutenc?o de escolas - educac?o basica - SDR - Joacaba</t>
  </si>
  <si>
    <t>Manutenc?o da Gered - SDR - S?o Joaquim</t>
  </si>
  <si>
    <t>Manutenc?o da Gered - SDR - S?o Miguel do Oeste</t>
  </si>
  <si>
    <t>Capacitac?o de profissionais da educac?o basica - SDR - Grande Florianopolis</t>
  </si>
  <si>
    <t>Manutenc?o da Gered - SDR - Seara</t>
  </si>
  <si>
    <t>Capacitac?o de profissionais da educac?o basica - SDR - Cacador</t>
  </si>
  <si>
    <t>Manutenc?o da Gered - SDR - Timbo</t>
  </si>
  <si>
    <t>Capacitac?o de profissionais da educac?o basica - SDR - Canoinhas</t>
  </si>
  <si>
    <t>Ampliac?o e regionalizac?o das atividades esportivas - SDR - Tubar?o</t>
  </si>
  <si>
    <t>Ampliac?o e regionalizac?o das atividades esportivas - SDR - Videira</t>
  </si>
  <si>
    <t>Ampliac?o e regionalizac?o das atividades esportivas - SDR - Xanxere</t>
  </si>
  <si>
    <t>Ampliac?o e regionalizac?o das atividades esportivas - SDR - Braco do Norte</t>
  </si>
  <si>
    <t>Ampliac?o e regionalizac?o das atividades esportivas - SDR - Dionisio Cerqueira</t>
  </si>
  <si>
    <t>Manutenc?o da Gered - SDR - Videira</t>
  </si>
  <si>
    <t>Capacitac?o de profissionais da educac?o basica - SDR - Curitibanos</t>
  </si>
  <si>
    <t>Ampliac?o e regionalizac?o das atividades esportivas - SDR - Ibirama</t>
  </si>
  <si>
    <t>Ampliac?o e regionalizac?o das atividades esportivas - SDR - Itapiranga</t>
  </si>
  <si>
    <t>Ampliac?o e regionalizac?o das atividades esportivas - SDR - Ituporanga</t>
  </si>
  <si>
    <t>Ampliac?o e regionalizac?o das atividades esportivas - SDR - Maravilha</t>
  </si>
  <si>
    <t>Ampliac?o e regionalizac?o das atividades esportivas - SDR - Palmitos</t>
  </si>
  <si>
    <t>Ampliac?o e regionalizac?o das atividades esportivas - SDR - Quilombo</t>
  </si>
  <si>
    <t>Ampliac?o e regionalizac?o das atividades esportivas - SDR - S?o Joaquim</t>
  </si>
  <si>
    <t>Ampliac?o e regionalizac?o das atividades esportivas - SDR - S?o Lourenco do Oeste</t>
  </si>
  <si>
    <t>Ampliac?o e regionalizac?o das atividades esportivas - SDR - Seara</t>
  </si>
  <si>
    <t>Ampliac?o e regionalizac?o das atividades esportivas - SDR - Taio</t>
  </si>
  <si>
    <t>Ampliac?o e regionalizac?o das atividades esportivas - SDR - Timbo</t>
  </si>
  <si>
    <t>Ampliac?o e regionalizac?o das atividades turisticas - SDR - Grande Florianopolis</t>
  </si>
  <si>
    <t>Ampliac?o e regionalizac?o das atividades turisticas - SDR - Joinville</t>
  </si>
  <si>
    <t>Ampliac?o e regionalizac?o das atividades turisticas - SDR - Blumenau</t>
  </si>
  <si>
    <t>Ampliac?o e regionalizac?o das atividades turisticas - SDR - Chapeco</t>
  </si>
  <si>
    <t>Ampliac?o e regionalizac?o das atividades turisticas - SDR - Criciuma</t>
  </si>
  <si>
    <t>Ampliac?o e regionalizac?o das atividades turisticas - SDR - Itajai</t>
  </si>
  <si>
    <t>Ampliac?o e regionalizac?o das atividades turisticas - SDR - Lages</t>
  </si>
  <si>
    <t>Ampliac?o e regionalizac?o das atividades turisticas - SDR - Ararangua</t>
  </si>
  <si>
    <t>Ampliac?o e regionalizac?o das atividades turisticas - SDR - Brusque</t>
  </si>
  <si>
    <t>Ampliac?o e regionalizac?o das atividades turisticas - SDR - Cacador</t>
  </si>
  <si>
    <t>Ampliac?o e regionalizac?o das atividades turisticas - SDR - Campos Novos</t>
  </si>
  <si>
    <t>Ampliac?o e regionalizac?o das atividades turisticas - SDR - Canoinhas</t>
  </si>
  <si>
    <t>Ampliac?o e regionalizac?o das atividades turisticas - SDR - Concordia</t>
  </si>
  <si>
    <t>Ampliac?o e regionalizac?o das atividades turisticas - SDR - Curitibanos</t>
  </si>
  <si>
    <t>Ampliac?o e regionalizac?o das atividades turisticas - SDR - Jaragua do Sul</t>
  </si>
  <si>
    <t>Ampliac?o e regionalizac?o das atividades turisticas - SDR - Joacaba</t>
  </si>
  <si>
    <t>Manutenc?o da Gered - SDR - Itajai</t>
  </si>
  <si>
    <t>Capacitac?o de profissionais da educac?o basica - SDR - Mafra</t>
  </si>
  <si>
    <t>Ampliac?o e regionalizac?o das atividades turisticas - SDR - Laguna</t>
  </si>
  <si>
    <t>Ampliac?o e regionalizac?o das atividades turisticas - SDR - Mafra</t>
  </si>
  <si>
    <t>Ampliac?o e regionalizac?o das atividades turisticas - SDR - Rio do Sul</t>
  </si>
  <si>
    <t>Ampliac?o e regionalizac?o das atividades turisticas - SDR - S?o Miguel do Oeste</t>
  </si>
  <si>
    <t>Construc?o, ampliac?o e reforma de escolas - SDR - Braco do Norte</t>
  </si>
  <si>
    <t>Ampliac?o e regionalizac?o das atividades turisticas - SDR - Tubar?o</t>
  </si>
  <si>
    <t>Servicos administrativos - educac?o basica - SDR - Chapeco</t>
  </si>
  <si>
    <t>Fortalecimento dos comites de gerenciamento de bacias hidrograficas - SDS</t>
  </si>
  <si>
    <t>Ampliac?o e regionalizac?o das atividades turisticas - SDR - Videira</t>
  </si>
  <si>
    <t>Ampliac?o e regionalizac?o das atividades turisticas - SDR - Xanxere</t>
  </si>
  <si>
    <t>Ampliac?o e regionalizac?o das atividades turisticas - SDR - Braco do Norte</t>
  </si>
  <si>
    <t>Ampliac?o e regionalizac?o das atividades turisticas - SDR - Dionisio Cerqueira</t>
  </si>
  <si>
    <t>Ampliac?o e regionalizac?o das atividades turisticas - SDR - Ibirama</t>
  </si>
  <si>
    <t>Ampliac?o e regionalizac?o das atividades turisticas - SDR - Itapiranga</t>
  </si>
  <si>
    <t>Ampliac?o e regionalizac?o das atividades turisticas - SDR - Ituporanga</t>
  </si>
  <si>
    <t>Ampliac?o e regionalizac?o das atividades turisticas - SDR - Maravilha</t>
  </si>
  <si>
    <t>Ampliac?o e regionalizac?o das atividades turisticas - SDR - Palmitos</t>
  </si>
  <si>
    <t>Ampliac?o e regionalizac?o das atividades turisticas - SDR - Quilombo</t>
  </si>
  <si>
    <t>Ampliac?o e regionalizac?o das atividades turisticas - SDR - S?o Joaquim</t>
  </si>
  <si>
    <t>Ampliac?o e regionalizac?o das atividades turisticas - SDR - S?o Lourenco do Oeste</t>
  </si>
  <si>
    <t>Ampliac?o e regionalizac?o das atividades turisticas - SDR - Seara</t>
  </si>
  <si>
    <t>Ampliac?o e regionalizac?o das atividades turisticas - SDR - Taio</t>
  </si>
  <si>
    <t>Ampliac?o e regionalizac?o das atividades turisticas - SDR - Timbo</t>
  </si>
  <si>
    <t>Ampliac?o e regionalizac?o das atividades culturais - SDR - Grande Florianopolis</t>
  </si>
  <si>
    <t>Ampliac?o e regionalizac?o das atividades culturais - SDR - Joinville</t>
  </si>
  <si>
    <t>Ampliac?o e regionalizac?o das atividades culturais - SDR - Blumenau</t>
  </si>
  <si>
    <t>Ampliac?o e regionalizac?o das atividades culturais - SDR - Chapeco</t>
  </si>
  <si>
    <t>Ampliac?o e regionalizac?o das atividades culturais - SDR - Criciuma</t>
  </si>
  <si>
    <t>Ampliac?o e regionalizac?o das atividades culturais - SDR - Itajai</t>
  </si>
  <si>
    <t>Ampliac?o e regionalizac?o das atividades culturais - SDR - Lages</t>
  </si>
  <si>
    <t>Ampliac?o e regionalizac?o das atividades culturais - SDR - Ararangua</t>
  </si>
  <si>
    <t>Ampliac?o e regionalizac?o das atividades culturais - SDR - Brusque</t>
  </si>
  <si>
    <t>Ampliac?o e regionalizac?o das atividades culturais - SDR - Cacador</t>
  </si>
  <si>
    <t>Ampliac?o e regionalizac?o das atividades culturais - SDR - Campos Novos</t>
  </si>
  <si>
    <t>Ampliac?o e regionalizac?o das atividades culturais - SDR - Canoinhas</t>
  </si>
  <si>
    <t>Ampliac?o e regionalizac?o das atividades culturais - SDR - Concordia</t>
  </si>
  <si>
    <t>Ampliac?o e regionalizac?o das atividades culturais - SDR - Curitibanos</t>
  </si>
  <si>
    <t>Ampliac?o e regionalizac?o das atividades culturais - SDR - Jaragua do Sul</t>
  </si>
  <si>
    <t>Construc?o, ampliac?o e reforma de escolas - SDR - Dionisio Cerqueira</t>
  </si>
  <si>
    <t>Ampliac?o e regionalizac?o das atividades culturais - SDR - Joacaba</t>
  </si>
  <si>
    <t>Construc?o, ampliac?o e reforma de escolas - SDR - Ibirama</t>
  </si>
  <si>
    <t>Ampliac?o e regionalizac?o das atividades culturais - SDR - Laguna</t>
  </si>
  <si>
    <t>Ampliac?o e regionalizac?o das atividades culturais - SDR - Mafra</t>
  </si>
  <si>
    <t>Ampliac?o e regionalizac?o das atividades culturais - SDR - Rio do Sul</t>
  </si>
  <si>
    <t>Servicos administrativos - educac?o basica - SDR - Xanxere</t>
  </si>
  <si>
    <t>Ampliac?o e regionalizac?o das atividades culturais - SDR - S?o Miguel do Oeste</t>
  </si>
  <si>
    <t>Ampliac?o e regionalizac?o das atividades culturais - SDR - Tubar?o</t>
  </si>
  <si>
    <t>Ampliac?o e regionalizac?o das atividades culturais - SDR - Videira</t>
  </si>
  <si>
    <t>Ampliac?o e regionalizac?o das atividades culturais - SDR - Xanxere</t>
  </si>
  <si>
    <t>Construc?o, ampliac?o e reforma de escolas - SDR - Itajai</t>
  </si>
  <si>
    <t>Ampliac?o e regionalizac?o das atividades culturais - SDR - Braco do Norte</t>
  </si>
  <si>
    <t>Ampliac?o e regionalizac?o das atividades culturais - SDR - Dionisio Cerqueira</t>
  </si>
  <si>
    <t>Ampliac?o e regionalizac?o das atividades culturais - SDR - Ibirama</t>
  </si>
  <si>
    <t>Ampliac?o e regionalizac?o das atividades culturais - SDR - Itapiranga</t>
  </si>
  <si>
    <t>Construc?o, ampliac?o e reforma de escolas - SDR - Itapiranga</t>
  </si>
  <si>
    <t>Ampliac?o e regionalizac?o das atividades culturais - SDR - Ituporanga</t>
  </si>
  <si>
    <t>Ampliac?o e regionalizac?o das atividades culturais - SDR - Maravilha</t>
  </si>
  <si>
    <t>Ampliac?o e regionalizac?o das atividades culturais - SDR - Palmitos</t>
  </si>
  <si>
    <t>Ampliac?o e regionalizac?o das atividades culturais - SDR - Quilombo</t>
  </si>
  <si>
    <t>Ampliac?o e regionalizac?o das atividades culturais - SDR - S?o Joaquim</t>
  </si>
  <si>
    <t>Ampliac?o e regionalizac?o das atividades culturais - SDR - S?o Lourenco do Oeste</t>
  </si>
  <si>
    <t>Construc?o, ampliac?o e reforma de escolas - SDR - Ituporanga</t>
  </si>
  <si>
    <t>Ampliac?o e regionalizac?o das atividades culturais - SDR - Seara</t>
  </si>
  <si>
    <t>Ampliac?o e regionalizac?o das atividades culturais - SDR - Taio</t>
  </si>
  <si>
    <t>Ampliac?o e regionalizac?o das atividades culturais - SDR - Timbo</t>
  </si>
  <si>
    <t>Construc?o, ampliac?o e reforma de escolas - SDR - Jaragua do Sul</t>
  </si>
  <si>
    <t>Construc?o, ampliac?o e reforma de escolas - SDR - Lages</t>
  </si>
  <si>
    <t>Servicos administrativos - educac?o basica - SDR - Concordia</t>
  </si>
  <si>
    <t>Construc?o, ampliac?o e reforma de escolas - SDR - Palmitos</t>
  </si>
  <si>
    <t>Construc?o, ampliac?o e reforma de escolas - SDR - Quilombo</t>
  </si>
  <si>
    <t>Construc?o, ampliac?o e reforma de escolas - SDR - Rio do Sul</t>
  </si>
  <si>
    <t>Construc?o, ampliac?o e reforma de escolas - SDR - S?o Lourenco do Oeste</t>
  </si>
  <si>
    <t>Construc?o, ampliac?o e reforma de escolas - SDR - Taio</t>
  </si>
  <si>
    <t>Construc?o, ampliac?o e reforma de escolas - SDR - Cacador</t>
  </si>
  <si>
    <t>Construc?o, ampliac?o e reforma de escolas - SDR - Canoinhas</t>
  </si>
  <si>
    <t>Construc?o, ampliac?o e reforma de escolas - SDR - Xanxere</t>
  </si>
  <si>
    <t>Construc?o, ampliac?o e reforma de escolas - SDR - Blumenau</t>
  </si>
  <si>
    <t>Construc?o, ampliac?o e reforma de escolas - SDR - Campos Novos</t>
  </si>
  <si>
    <t>Servicos administrativos - educac?o basica - SDR - Joacaba</t>
  </si>
  <si>
    <t>Capacitac?o de profissionais da educac?o basica - SDR - Braco do Norte</t>
  </si>
  <si>
    <t>Capacitac?o de profissionais da educac?o basica - SDR - Concordia</t>
  </si>
  <si>
    <t>Capacitac?o de profissionais da educac?o basica - SDR - Criciuma</t>
  </si>
  <si>
    <t>Capacitac?o de profissionais da educac?o basica - SDR - Ituporanga</t>
  </si>
  <si>
    <t>Administrac?o de pessoal e encargos - UDESC</t>
  </si>
  <si>
    <t>Capacitac?o de profissionais da educac?o basica - SDR - Jaragua do Sul</t>
  </si>
  <si>
    <t>Servicos administrativos - educac?o basica - SDR - Campos Novos</t>
  </si>
  <si>
    <t>Capacitac?o de profissionais da educac?o basica - SDR - Lages</t>
  </si>
  <si>
    <t>Capacitac?o de profissionais da educac?o basica - SDR - Rio do Sul</t>
  </si>
  <si>
    <t>Capacitac?o de profissionais da educac?o basica - SDR - S?o Joaquim</t>
  </si>
  <si>
    <t>Servicos administrativos - educac?o basica - SDR - Videira</t>
  </si>
  <si>
    <t>Capacitac?o de profissionais da educac?o basica - SDR - Seara</t>
  </si>
  <si>
    <t>Capacitac?o de profissionais da educac?o basica - SDR - Joinville</t>
  </si>
  <si>
    <t>Capacitac?o de profissionais da educac?o basica - SDR - Joacaba</t>
  </si>
  <si>
    <t>Capacitac?o de profissionais da educac?o basica - SDR - Palmitos</t>
  </si>
  <si>
    <t>Capacitac?o de profissionais da educac?o basica - SDR - Laguna</t>
  </si>
  <si>
    <t>Manutenc?o de escolas - educac?o basica - SDR - Itajai</t>
  </si>
  <si>
    <t>Manutenc?o de escolas - educac?o basica - SDR - Chapeco</t>
  </si>
  <si>
    <t>Manutenc?o de escolas - educac?o basica - SDR - Dionisio Cerqueira</t>
  </si>
  <si>
    <t>Manutenc?o de escolas - educac?o basica - SDR - Jaragua do Sul</t>
  </si>
  <si>
    <t>Servicos administrativos - educac?o basica - SDR - Cacador</t>
  </si>
  <si>
    <t>Manutenc?o de escolas - educac?o basica - SDR - Criciuma</t>
  </si>
  <si>
    <t>Pagamento de estagiarios e encargos - PGE</t>
  </si>
  <si>
    <t>Manutenc?o de escolas - educac?o basica - SDR - Seara</t>
  </si>
  <si>
    <t>Servicos administrativos - educac?o basica - SDR - Rio do Sul</t>
  </si>
  <si>
    <t>Servicos administrativos - educac?o basica - SDR - Curitibanos</t>
  </si>
  <si>
    <t>Capacitac?o de profissionais da educac?o basica - SDR - Blumenau</t>
  </si>
  <si>
    <t>Capacitac?o de profissionais da educac?o basica - SDR - Brusque</t>
  </si>
  <si>
    <t>Capacitac?o de profissionais da educac?o basica - SDR - Itapiranga</t>
  </si>
  <si>
    <t>Aquisic?o e manutenc?o de hardware - FAPESC</t>
  </si>
  <si>
    <t>Capacitac?o de profissionais da educac?o basica - SDR - Itajai</t>
  </si>
  <si>
    <t>Aquisic?o, desenvolvimento e manutenc?o de software - FAPESC</t>
  </si>
  <si>
    <t>Capacitac?o de profissionais da educac?o basica - SDR - Xanxere</t>
  </si>
  <si>
    <t>Capacitac?o de profissionais da educac?o basica - SDR - S?o Lourenco do Oeste</t>
  </si>
  <si>
    <t>Capacitac?o de profissionais da educac?o basica - SDR - Ararangua</t>
  </si>
  <si>
    <t>Servicos administrativos - educac?o basica - SDR - Ituporanga</t>
  </si>
  <si>
    <t>Aquisic?o de servicos e equipamentos na area de telecomunicac?o - PGE</t>
  </si>
  <si>
    <t>Capacitac?o de profissionais da educac?o basica - SDR - Chapeco</t>
  </si>
  <si>
    <t>Aquisic?o de servicos e equipamentos na area de telecomunicac?o - FAPESC</t>
  </si>
  <si>
    <t>Contratac?o de servicos para operacionalizac?o da administrac?o - PGE</t>
  </si>
  <si>
    <t>Servicos administrativos - educac?o basica - SDR - Ibirama</t>
  </si>
  <si>
    <t>Servicos administrativos - educac?o basica - SDR - Blumenau</t>
  </si>
  <si>
    <t>Aquisic?o e manutenc?o de hardware - PGE</t>
  </si>
  <si>
    <t>Servicos administrativos - educac?o basica - SDR - Brusque</t>
  </si>
  <si>
    <t>Aquisic?o, desenvolvimento e manutenc?o de software - PGE</t>
  </si>
  <si>
    <t>Servicos administrativos - educac?o basica - SDR - Itajai</t>
  </si>
  <si>
    <t>Pagamentos de despesas judiciais - PGE</t>
  </si>
  <si>
    <t>Pagamento de sentencas de pequeno valor - PGE</t>
  </si>
  <si>
    <t>Servicos administrativos - educac?o basica - SDR - Laguna</t>
  </si>
  <si>
    <t>Servicos administrativos - educac?o basica - SDR - Criciuma</t>
  </si>
  <si>
    <t>Transporte escolar - educac?o basica - SDR - Ararangua</t>
  </si>
  <si>
    <t>Servicos administrativos - educac?o basica - SDR - Ararangua</t>
  </si>
  <si>
    <t>Transporte escolar - educac?o basica - SDR - Braco do Norte</t>
  </si>
  <si>
    <t>Transporte escolar - educac?o basica - SDR - Brusque</t>
  </si>
  <si>
    <t>Transporte escolar - educac?o basica - SDR - Cacador</t>
  </si>
  <si>
    <t>Pagamento de estagiarios e encargos - FUNJURE - PGE</t>
  </si>
  <si>
    <t>Transporte escolar - educac?o basica - SDR - Canoinhas</t>
  </si>
  <si>
    <t>Capacitac?o dos servidores publicos - FUNJURE - PGE</t>
  </si>
  <si>
    <t>Transporte escolar - educac?o basica - SDR - Concordia</t>
  </si>
  <si>
    <t>Manutenc?o de escolas - educac?o basica - SDR - Campos Novos</t>
  </si>
  <si>
    <t>Manutenc?o de escolas - educac?o basica - SDR - Brusque</t>
  </si>
  <si>
    <t>Aquisic?o, desenvolvimento e manutenc?o de software - SDR - Tubar?o</t>
  </si>
  <si>
    <t>Aquisic?o de servicos e equipamentos na area de telecomunicac?o - FUNJURE - PGE</t>
  </si>
  <si>
    <t>Transporte escolar - educac?o basica - SDR - Criciuma</t>
  </si>
  <si>
    <t>Servicos administrativos - educac?o basica - SDR - Joinville</t>
  </si>
  <si>
    <t>Transporte escolar - educac?o basica - SDR - Curitibanos</t>
  </si>
  <si>
    <t>Contratac?o de servicos para operacionalizac?o da administrac?o - FUNJURE - PGE</t>
  </si>
  <si>
    <t>Manutenc?o de escolas - educac?o basica - SDR - Laguna</t>
  </si>
  <si>
    <t>Transporte escolar - educac?o basica - SDR - Grande Florianopolis</t>
  </si>
  <si>
    <t>Manutenc?o de escolas - educac?o basica - SDR - Ituporanga</t>
  </si>
  <si>
    <t>Manutenc?o da Gered - SDR - Xanxere</t>
  </si>
  <si>
    <t>Transporte escolar - educac?o basica - SDR - Ibirama</t>
  </si>
  <si>
    <t>Manutenc?o de escolas - educac?o basica - SDR - Taio</t>
  </si>
  <si>
    <t>Manutenc?o de escolas - educac?o basica - SDR - Braco do Norte</t>
  </si>
  <si>
    <t>Manutenc?o de escolas - educac?o basica - SDR - Cacador</t>
  </si>
  <si>
    <t>Transporte escolar - educac?o basica - SDR - Itapiranga</t>
  </si>
  <si>
    <t>Manutenc?o de escolas - educac?o basica - SDR - Canoinhas</t>
  </si>
  <si>
    <t>Servicos administrativos - educac?o basica - SDR - Mafra</t>
  </si>
  <si>
    <t>Transporte escolar - educac?o basica - SDR - Ituporanga</t>
  </si>
  <si>
    <t>Transporte escolar - educac?o basica - SDR - Jaragua do Sul</t>
  </si>
  <si>
    <t>Manutenc?o de escolas - educac?o basica - SDR - Curitibanos</t>
  </si>
  <si>
    <t>Transporte escolar - educac?o basica - SDR - Joacaba</t>
  </si>
  <si>
    <t>Transporte escolar - educac?o basica - SDR - Joinville</t>
  </si>
  <si>
    <t>Transporte escolar - educac?o basica - SDR - Lages</t>
  </si>
  <si>
    <t>Manutenc?o de escolas - educac?o basica - SDR - Rio do Sul</t>
  </si>
  <si>
    <t>Servicos administrativos - educac?o basica - SDR - Canoinhas</t>
  </si>
  <si>
    <t>Transporte escolar - educac?o basica - SDR - Laguna</t>
  </si>
  <si>
    <t>Capacitac?o de profissionais da educac?o basica - SDR - Taio</t>
  </si>
  <si>
    <t>Transporte escolar - educac?o basica - SDR - Mafra</t>
  </si>
  <si>
    <t>Transporte escolar - educac?o basica - SDR - Maravilha</t>
  </si>
  <si>
    <t>Manutenc?o de escolas - educac?o basica - SDR - S?o Miguel do Oeste</t>
  </si>
  <si>
    <t>Capacitac?o de profissionais da educac?o basica - SDR - Timbo</t>
  </si>
  <si>
    <t>Transporte escolar - educac?o basica - SDR - Quilombo</t>
  </si>
  <si>
    <t>Descentralizac?o financeira Cedup - SDR - Criciuma</t>
  </si>
  <si>
    <t>Descentralizac?o financeira Cedup - SDR - Laguna</t>
  </si>
  <si>
    <t>Transporte escolar - educac?o basica - SDR - Rio do Sul</t>
  </si>
  <si>
    <t>Transporte escolar - educac?o basica - SDR - S?o Joaquim</t>
  </si>
  <si>
    <t>Transporte escolar - educac?o basica - SDR - S?o Lourenco do Oeste</t>
  </si>
  <si>
    <t>Descentralizac?o financeira Cedup - SDR - Canoinhas</t>
  </si>
  <si>
    <t>Descentralizac?o financeira Cedup - SDR - Grande Florianopolis</t>
  </si>
  <si>
    <t>Descentralizac?o financeira Cedup - SDR - S?o Lourenco do Oeste</t>
  </si>
  <si>
    <t>Transporte escolar - educac?o basica - SDR - Taio</t>
  </si>
  <si>
    <t>Descentralizac?o financeira Cedup - SDR - Joacaba</t>
  </si>
  <si>
    <t>Descentralizac?o financeira Cedup - SDR - Joinville</t>
  </si>
  <si>
    <t>Descentralizac?o financeira Cedup - SDR - Jaragua do Sul</t>
  </si>
  <si>
    <t>Descentralizac?o financeira Cedup - SDR - Rio do Sul</t>
  </si>
  <si>
    <t>Transporte escolar - educac?o basica - SDR - Xanxere</t>
  </si>
  <si>
    <t>Descentralizac?o financeira Cedup - SDR - Campos Novos</t>
  </si>
  <si>
    <t>Servicos administrativos - educac?o basica - SDR - S?o Joaquim</t>
  </si>
  <si>
    <t>Descentralizac?o financeira Cedup - SDR - Curitibanos</t>
  </si>
  <si>
    <t>Manutenc?o de escolas - educac?o basica - SDR - S?o Joaquim</t>
  </si>
  <si>
    <t>Servicos administrativos - educac?o basica - SDR - Palmitos</t>
  </si>
  <si>
    <t>Manutenc?o de escolas - educac?o basica - SDR - Lages</t>
  </si>
  <si>
    <t>Manutenc?o de escolas - educac?o basica - SDR - S?o Lourenco do Oeste</t>
  </si>
  <si>
    <t>Servicos administrativos - educac?o basica - SDR - Dionisio Cerqueira</t>
  </si>
  <si>
    <t>Servicos administrativos - educac?o basica - SDR - Itapiranga</t>
  </si>
  <si>
    <t>Manutenc?o de escolas - educac?o basica - SDR - Ibirama</t>
  </si>
  <si>
    <t>Manutenc?o de escolas - educac?o basica - SDR - Concordia</t>
  </si>
  <si>
    <t>Servicos administrativos - educac?o basica - SDR - Seara</t>
  </si>
  <si>
    <t>Manutenc?o de escolas - educac?o basica - SDR - Blumenau</t>
  </si>
  <si>
    <t>Manutenc?o de escolas - educac?o basica - SDR - Ararangua</t>
  </si>
  <si>
    <t>Servicos administrativos - educac?o basica - SDR - Quilombo</t>
  </si>
  <si>
    <t>Manutenc?o de escolas - educac?o basica - SDR - Timbo</t>
  </si>
  <si>
    <t>Servicos administrativos - educac?o basica - SDR - Taio</t>
  </si>
  <si>
    <t>Servicos administrativos - educac?o basica - SDR - Timbo</t>
  </si>
  <si>
    <t>Servicos administrativos - educac?o basica - SDR - Braco do Norte</t>
  </si>
  <si>
    <t>Aquisic?o de servicos e equipamentos na area de telecomunicac?o - SDR - Taio</t>
  </si>
  <si>
    <t>Descentralizac?o financeira Cedup - SDR - Blumenau</t>
  </si>
  <si>
    <t>Descentralizac?o financeira Cedup - SDR - Braco do Norte</t>
  </si>
  <si>
    <t>Transporte escolar - educac?o basica - SDR - Seara</t>
  </si>
  <si>
    <t>Construc?o, ampliac?o e reforma de escolas - SDR - Criciuma</t>
  </si>
  <si>
    <t>Construc?o, ampliac?o e reforma de escolas - SDR - Brusque</t>
  </si>
  <si>
    <t>Manutenc?o de escolas - educac?o basica - SDR - Grande Florianopolis</t>
  </si>
  <si>
    <t>Manutenc?o de escolas - educac?o basica - SDR - Xanxere</t>
  </si>
  <si>
    <t>Aquisic?o de servicos e equipamentos na area de telecomunicac?o - IPREV</t>
  </si>
  <si>
    <t>Aquisic?o, desenvolvimento e manutenc?o de software - DEINFRA</t>
  </si>
  <si>
    <t>Intermediac?o de m?o-de-obra - SST</t>
  </si>
  <si>
    <t>Contratac?o de servicos para operacionalizac?o da administrac?o - APSFS</t>
  </si>
  <si>
    <t>Aquisic?o de servicos e equipamentos na area de telecomunicac?o - SDR - Mafra</t>
  </si>
  <si>
    <t>Aquisic?o de servicos e equipamentos na area de telecomunicac?o - SDR - Seara</t>
  </si>
  <si>
    <t>Aquisic?o de servicos e equipamentos na area de telecomunicac?o - SDR - Concordia</t>
  </si>
  <si>
    <t>Aquisic?o de servicos e equipamentos na area de telecomunicac?o - SDR - Rio do Sul</t>
  </si>
  <si>
    <t>Fiscalizac?o e atendimento de reclamac?es ambientais - FATMA</t>
  </si>
  <si>
    <t>Aquisic?o de servicos e equipamentos na area de telecomunicac?o - SIE</t>
  </si>
  <si>
    <t>Aquisic?o de servicos e equipamentos na area de telecomunicac?o - SDR - Campos Novos</t>
  </si>
  <si>
    <t>Aquisic?o de servicos e equipamentos na area de telecomunicac?o - SDR - Brusque</t>
  </si>
  <si>
    <t>Aquisic?o, desenvolvimento e manutenc?o de software - FCC</t>
  </si>
  <si>
    <t>Aquisic?o, desenvolvimento e manutenc?o de software - FCEE</t>
  </si>
  <si>
    <t>Aquisic?o, desenvolvimento e manutenc?o de software - SDR - Mafra</t>
  </si>
  <si>
    <t>Aquisic?o, desenvolvimento e manutenc?o de software - IPREV</t>
  </si>
  <si>
    <t>Apoio ao sistema viario estadual - SIE</t>
  </si>
  <si>
    <t>Apoio ao sistema viario rural - SIE</t>
  </si>
  <si>
    <t>Apoio ao sistema viario urbano - SIE</t>
  </si>
  <si>
    <t>Manutenc?o do hospital de Custodia de Florianopolis</t>
  </si>
  <si>
    <t>Administrac?o de pessoal e encargos - educac?o especial - FCEE</t>
  </si>
  <si>
    <t>Administrac?o de pessoal e encargos - ensino medio - SED</t>
  </si>
  <si>
    <t>Contratac?o de servicos para operacionalizac?o da administrac?o - SDR - Ibirama</t>
  </si>
  <si>
    <t>Aquisic?o de servicos e equipamentos na area de telecomunicac?o - JUCESC</t>
  </si>
  <si>
    <t>Aquisic?o de servicos e equipamentos na area de telecomunicac?o - SDR - S?o Miguel do Oest</t>
  </si>
  <si>
    <t>Pavimentac?o da SC-110, trecho Petrolandia - BR-282</t>
  </si>
  <si>
    <t>Pavimentac?o da SC-120, trecho Curitibanos - BR-282 (p/ S?o Jose do Cerrito)</t>
  </si>
  <si>
    <t>Aquisic?o, construc?o e reforma de bens imoveis - UDESC/Balneario Camboriu</t>
  </si>
  <si>
    <t>Inserc?o social da juventude - SST</t>
  </si>
  <si>
    <t>Pavimentac?o da SC-281, trecho Ponte Alta - Otacilio Costa</t>
  </si>
  <si>
    <t>Pavimentac?o da SC-434, trecho Paulo Lopes - Garopaba, via Siriu/Macacu</t>
  </si>
  <si>
    <t>Alargamento da pista do aeroporto de Videira</t>
  </si>
  <si>
    <t>Ampliac?o e reforma de imoveis - FUNPAT - SEA</t>
  </si>
  <si>
    <t>Reforma dos predios do Forum de Joinville</t>
  </si>
  <si>
    <t>Pavimentac?o da SC-451, trecho Frei Rogerio - Entroncamento SC-452 (p/ Fraiburgo)</t>
  </si>
  <si>
    <t>Pavimentac?o da SC-156, trecho S?o Domingos - Vila Milani - Divisa SC/PR</t>
  </si>
  <si>
    <t>Pavimentac?o da SC-484, trecho Caxambu do Sul - Guatambu</t>
  </si>
  <si>
    <t>Desapropriac?o de areas para obras do Programa BID-VI</t>
  </si>
  <si>
    <t>Encargos com inativos - TJ - Fundo Financeiro</t>
  </si>
  <si>
    <t>Encargos com inativos - MPSC - Fundo Financeiro</t>
  </si>
  <si>
    <t>Administrac?o de pessoal e encargos - ensino profissional - SED</t>
  </si>
  <si>
    <t>Encargos com inativos - Poder Executivo - Fundo Financeiro</t>
  </si>
  <si>
    <t>Encargos com inativos - IPREV - Fundo Financeiro</t>
  </si>
  <si>
    <t>Encargos com inativos - SES - Fundo Financeiro</t>
  </si>
  <si>
    <t>Encargos com inativos - Educac?o - Fundo Financeiro</t>
  </si>
  <si>
    <t>Encargos com inativos - Ensino Fundamental - Fundo Financeiro</t>
  </si>
  <si>
    <t>Encargos com inativos - FCEE - Fundo Financeiro</t>
  </si>
  <si>
    <t>Encargos com inativos - APSFS - Fundo Financeiro</t>
  </si>
  <si>
    <t>Encargos com inativos - DETER - Fundo Financeiro</t>
  </si>
  <si>
    <t>Encargos com inativos - UDESC - Fundo Financeiro</t>
  </si>
  <si>
    <t>Encargos com inativos - ALESC - Fundo Financeiro</t>
  </si>
  <si>
    <t>Encargos com inativos - TCE - Fundo Financeiro</t>
  </si>
  <si>
    <t>Pens?es - Poder Executivo - Fundo Financeiro</t>
  </si>
  <si>
    <t>Ac?es voltadas ao conhec, a conserv e a utiliz sust comp da biodiversidade catarinense - S</t>
  </si>
  <si>
    <t>Projetos de engenharia e de reabilitac?o e aumento de capacidade de rodovias - BID-VI</t>
  </si>
  <si>
    <t>Medidas de compensac?o ambiental - BID-VI</t>
  </si>
  <si>
    <t>Reabilitac?o da ponte Hercilio Luz em Florianopolis</t>
  </si>
  <si>
    <t>Implantac?o do Metro de Superficie da Grande Florianopolis</t>
  </si>
  <si>
    <t>Reabilitac?o da SC-427, trecho Passo Manso - Rio do Campo - BID-VI</t>
  </si>
  <si>
    <t>Ac?es de fomento, planejamento e eventos nas areas de saneamento e meio ambiente em SC</t>
  </si>
  <si>
    <t>Ac?es para a execuc?o da gest?o de residuos solidos no estado - SDS</t>
  </si>
  <si>
    <t>Integrac?o do SAMU com o Corpo de Bombeiros</t>
  </si>
  <si>
    <t>Modernizac?o da administrac?o das receitas e gest?o fiscal administrac?o estadual - PMAE</t>
  </si>
  <si>
    <t>Encargos com inativos extrajudiciais - TJ - Fundo Financeiro</t>
  </si>
  <si>
    <t>Ac?es de educac?o ambiental no estado de Santa Catarina - SDS</t>
  </si>
  <si>
    <t>Desenvolvimento cientifico e tecnologico e capacitac?o em recursos hidricos - SDS</t>
  </si>
  <si>
    <t>Obras de infraestrutura hidrica - SDS</t>
  </si>
  <si>
    <t>Cofinanciamento dos servicos de protec?o social especial de media complexidade</t>
  </si>
  <si>
    <t>Incentivo a guarda e adoc?o - SST</t>
  </si>
  <si>
    <t>Aprimoramento de gest?o - SST</t>
  </si>
  <si>
    <t>Programa de educac?o fiscal</t>
  </si>
  <si>
    <t>Reaparelhamento da frota de veiculos - SEF</t>
  </si>
  <si>
    <t>Encargos com inativos - MPSC - Fundo Previdenciario</t>
  </si>
  <si>
    <t>Capacitac?o dos servidores publicos - FAPESC</t>
  </si>
  <si>
    <t>Pens?es - TCE - Fundo Financeiro</t>
  </si>
  <si>
    <t>Pens?es - TJ - Fundo Financeiro</t>
  </si>
  <si>
    <t>Pens?es - MPSC - Fundo Financeiro</t>
  </si>
  <si>
    <t>Pens?es - ALESC - Fundo Financeiro</t>
  </si>
  <si>
    <t>Sentencas judiciais - RPV - Fundo Financeiro</t>
  </si>
  <si>
    <t>Pens?es - Poder Executivo - Fundo Previndenciario</t>
  </si>
  <si>
    <t>Encargos com inativos - Poder Executivo - Fundo Previdenciario</t>
  </si>
  <si>
    <t>Encargos com inativos - IPREV - Fundo Previdenciario</t>
  </si>
  <si>
    <t>Encargos com inativos - SES - Fundo Previdenciario</t>
  </si>
  <si>
    <t>Encargos com inativos - Educac?o - Fundo Previdenciario</t>
  </si>
  <si>
    <t>Encargos com inativos - Ensino Fundamental - Fundo Previdenciario</t>
  </si>
  <si>
    <t>Encargos com inativos - FCEE - Fundo Previdenciario</t>
  </si>
  <si>
    <t>Encargos com inativos - FATMA - Fundo Previdenciario</t>
  </si>
  <si>
    <t>Encargos com inativos - JUCESC - Fundo Previdenciario</t>
  </si>
  <si>
    <t>Encargos com inativos - DEINFRA - Fundo Previdenciario</t>
  </si>
  <si>
    <t>Encargos com inativos - APSFS - Fundo Previdenciario</t>
  </si>
  <si>
    <t>Encargos com inativos - DETER - Fundo Previdenciario</t>
  </si>
  <si>
    <t>Encargos com inativos - UDESC - Fundo Previdenciario</t>
  </si>
  <si>
    <t>Auxilio reclus?o - Poder Executivo - Fundo Previdenciario</t>
  </si>
  <si>
    <t>Encargos com inativos - TCE - Fundo Previdenciario</t>
  </si>
  <si>
    <t>Encargos com inativos - TJ - Fundo Previdenciario</t>
  </si>
  <si>
    <t>Encargos com inativos - ALESC - Fundo Previdenciario</t>
  </si>
  <si>
    <t>Pens?es - TCE - Fundo Previdenciario</t>
  </si>
  <si>
    <t>Pens?es - TJ - Fundo Previndenciario</t>
  </si>
  <si>
    <t>Pens?es - MPSC - Fundo Previdenciario</t>
  </si>
  <si>
    <t>Pens?es - ALESC - Fundo Previdenciario</t>
  </si>
  <si>
    <t>Sentencas judiciais - Fundo Previdenciario</t>
  </si>
  <si>
    <t>Dinheiro Direto na Escola - PDDE / SC</t>
  </si>
  <si>
    <t>Cursos estrategicos do PROESDE - SED</t>
  </si>
  <si>
    <t>Implementac?o do Plano Estadual de Direitos Humanos de Criancas e Adolescentes</t>
  </si>
  <si>
    <t>Aquisic?o de uniforme escolar - SED</t>
  </si>
  <si>
    <t>Gest?o administrativa do Projeto SC Rural Microbacias 3 - SDS</t>
  </si>
  <si>
    <t>Sentencas judiciais - IPREV</t>
  </si>
  <si>
    <t>Reserva de contingencia - IPREV - Fundo Previdenciario</t>
  </si>
  <si>
    <t>Reserva de contingencia</t>
  </si>
  <si>
    <t>Adequac?o e melhoria da infraestrutura do aeroporto de S?o Joaquim</t>
  </si>
  <si>
    <t>Pavimentac?o da SC-453, trecho Monte Carlo - Tangara</t>
  </si>
  <si>
    <t>Pavimentac?o da SC-442, trecho Cocal do Sul - Estac?o Cocal</t>
  </si>
  <si>
    <t>Manutenc?o, conservac?o e reforma das instalac?es</t>
  </si>
  <si>
    <t>Implantac?o e requalificac?o dos eixos estruturais Sist Integrado Transp Coletivo Joinvill</t>
  </si>
  <si>
    <t>Melhorias terminais de integrac?o, medidas moderad trafego e Museu Transp - SITC Joinville</t>
  </si>
  <si>
    <t xml:space="preserve">Gerenciam/projetos/superv obras Programa Moderniz Sist Integr Transp Colet de Joinville - </t>
  </si>
  <si>
    <t>Manutenc?o e monitoramento do Parque Estadual do Rio Vermelho - FATMA</t>
  </si>
  <si>
    <t>Manutenc?o e monitoramento de unidades de conservac?o do estado de Santa Catarina - FATMA</t>
  </si>
  <si>
    <t>Operacionalizac?o do Conselho Estadual do Meio Ambiente - SDS</t>
  </si>
  <si>
    <t>Alimentac?o escolar aos alunos da educac?o basica</t>
  </si>
  <si>
    <t>Estudos e projetos para desenvolvimento sistemas intermodais de transporte - SIE</t>
  </si>
  <si>
    <t>Gerenciamento de programas de financiamento</t>
  </si>
  <si>
    <t>Pavimentac?o da SC-350, trecho Abelardo Luz - Passos Maia - BR-153</t>
  </si>
  <si>
    <t>Participac?o no capital social - EPAGRI</t>
  </si>
  <si>
    <t>Aquisic?o, desenvolvimento e manutenc?o de software - FMPIO - SEA</t>
  </si>
  <si>
    <t>PMAE - Gest?o - SEA</t>
  </si>
  <si>
    <t>Implantac?o ou ampliac?o de campi da UDESC</t>
  </si>
  <si>
    <t>Aquisic?o de servicos e equipamentos na area de telecomunicac?o - FPS - SEA</t>
  </si>
  <si>
    <t>Fiscalizac?o e vigilancia sanitaria - SC Rural - MB 3 - CIDASC</t>
  </si>
  <si>
    <t>Inovac?o, capacitac?o e ATER em apoio ao desenvolvimento rural - SC Rural - MB 3 - EPAGRI</t>
  </si>
  <si>
    <t>Gest?o socioambiental - corredores ecologicos - SC Rural - MB 3 - FATMA</t>
  </si>
  <si>
    <t>Pagamento de acordos judiciais - PGE</t>
  </si>
  <si>
    <t>Eventos de artesanato - SST</t>
  </si>
  <si>
    <t>Capacitac?o em artesanato - SST</t>
  </si>
  <si>
    <t>Campanhas de carater social, informativa e institucional - Saude - SES</t>
  </si>
  <si>
    <t>Implantac?o dos contornos de Videira</t>
  </si>
  <si>
    <t>Ampliac?o/duplicac?o/supervis?o - acesso viario ao municipio de Chapeco</t>
  </si>
  <si>
    <t>Administrac?o de pessoal e encargos - AGESAN</t>
  </si>
  <si>
    <t>Contratac?o de servicos para operacionalizac?o da administrac?o - AGESAN</t>
  </si>
  <si>
    <t>Reforma do Forum de Campo Ere</t>
  </si>
  <si>
    <t>Reforma do Forum de Chapeco</t>
  </si>
  <si>
    <t>Capacitac?o dos beneficiarios do projeto SC Rural - EPAGRI</t>
  </si>
  <si>
    <t>Educac?o ambiental rural - EPAGRI</t>
  </si>
  <si>
    <t>Capacitac?o da equipe tecnica para executar o projeto SC Rural - EPAGRI</t>
  </si>
  <si>
    <t>Monitoramento, avaliac?o e divulgac?o do projeto SC Rural - EPAGRI</t>
  </si>
  <si>
    <t>Cadastro de usuarios de recursos hidricos em Santa Catarina</t>
  </si>
  <si>
    <t>Monitoramento hidrometereologico, sedimentos e qualidade da agua em Microbacias</t>
  </si>
  <si>
    <t>Monitoramento sistema de observac?o de tempo severo</t>
  </si>
  <si>
    <t>Construc?o do Forum de S?o Jo?o Batista</t>
  </si>
  <si>
    <t>Reforma do Forum Regional do Estreito</t>
  </si>
  <si>
    <t>Reforma do Forum de Taio</t>
  </si>
  <si>
    <t>Reforma dos Foruns da Capital</t>
  </si>
  <si>
    <t>Reforma do Forum de Ita</t>
  </si>
  <si>
    <t>Aquisic?o de terreno para construc?o do Forum de Ipumirim</t>
  </si>
  <si>
    <t>Reforma do Forum de Lauro Muller</t>
  </si>
  <si>
    <t>Construc?o do Forum de Araquari</t>
  </si>
  <si>
    <t>Manutenc?o, servicos e equipamentos de informatica - FRJ</t>
  </si>
  <si>
    <t>Construc?o da Casa da Cidadania de Canelinha - SIDEJUD</t>
  </si>
  <si>
    <t>Implementac?o de Planos de Bacias em SC</t>
  </si>
  <si>
    <t>Gest?o estrategica integrada - PROFISCO</t>
  </si>
  <si>
    <t>Administrac?o tributaria e contencioso fiscal - PROFISCO</t>
  </si>
  <si>
    <t>Administrac?o financeira, patrimonial e controle interno - PROFISCO</t>
  </si>
  <si>
    <t>Gest?o de recursos estrategicos - PROFISCO</t>
  </si>
  <si>
    <t>Gest?o do projeto - PROFISCO</t>
  </si>
  <si>
    <t>Realizac?o de diagnostico, ac?es de inovac?o, demonstrac?o de resultados e estudos diverso</t>
  </si>
  <si>
    <t>Ampliac?o e modernizac?o do PROERD - SED</t>
  </si>
  <si>
    <t>Ampliac?o e modernizac?o do PROERD - SES</t>
  </si>
  <si>
    <t>Ampliac?o e adequac?o da rede de hidrantes - APSFS</t>
  </si>
  <si>
    <t>Capacitac?o e treinamento de beneficiarios - CIDASC</t>
  </si>
  <si>
    <t>Capacitac?o e treinamento de tecnicos - CIDASC</t>
  </si>
  <si>
    <t>Adequac?o e melhorias do aeroporto de Chapeco</t>
  </si>
  <si>
    <t>Adequac?o e melhorias do aeroporto de Jaguaruna</t>
  </si>
  <si>
    <t>Adequac?o e melhorias do aeroporto do Planalto Serrano</t>
  </si>
  <si>
    <t>Planejamento e administrac?o de programas - SAR</t>
  </si>
  <si>
    <t>Investimentos sustentaveis em apoio ao SC Rural - FDR</t>
  </si>
  <si>
    <t>Projetos culturais - FCC</t>
  </si>
  <si>
    <t>Capacitac?o dos servidores publicos - FCC</t>
  </si>
  <si>
    <t>Estruturac?o e implementac?o de corredores ecologicos - FATMA</t>
  </si>
  <si>
    <t>Bolsa de estudo para estudante da educac?o superior - Art 171/CE</t>
  </si>
  <si>
    <t>Gerenciamento de programas de financiamento - apoio ao programa SC Rural - MB 3 - SIE</t>
  </si>
  <si>
    <t>Gest?o socioambiental - gest?o de bacias hidrograficas - SC Rural - MB 3 - SDS</t>
  </si>
  <si>
    <t>Pro-jovem urbano - SST</t>
  </si>
  <si>
    <t>Administrac?o de pessoal e encargos - SDC</t>
  </si>
  <si>
    <t>Contratac?o de servicos para operacionalizac?o da administrac?o - SDC</t>
  </si>
  <si>
    <t>Pagamento de estagiarios e encargos - SDC</t>
  </si>
  <si>
    <t>Aquisic?o, desenvolvimento e manutenc?o de software - SDC</t>
  </si>
  <si>
    <t>Profissionalizac?o e reintegrac?o social do apenado da regi?o norte</t>
  </si>
  <si>
    <t>Profissionalizac?o e reintegrac?o social do apenado da regi?o sul</t>
  </si>
  <si>
    <t>Profissionalizac?o e reintegrac?o social do apenado da regi?o do planalto serrano</t>
  </si>
  <si>
    <t>Profissionalizac?o e reintegrac?o social do apenado da regi?o da Grande Florianopolis</t>
  </si>
  <si>
    <t>Profissionalizac?o e reintegrac?o social do apenado da regi?o oeste</t>
  </si>
  <si>
    <t>Equipamentos e materiais permanentes - SJC</t>
  </si>
  <si>
    <t>Prestac?o de assistencia aos apenados - SJC</t>
  </si>
  <si>
    <t>Apoio social, psicologico, juridico, pedagogico e de saude ao sistema prisional e socioedu</t>
  </si>
  <si>
    <t>Profissionalizac?o dos apenados e adolescentes em conflito com a lei - SJC</t>
  </si>
  <si>
    <t>Profissionalizac?o e reintegrac?o social do apenado do complexo penit de S?o Pedro de Alca</t>
  </si>
  <si>
    <t>Ampliac?o da atuac?o do Estado na Defensoria Dativa</t>
  </si>
  <si>
    <t>Readequac?o de unidades da SJC</t>
  </si>
  <si>
    <t>Construc?o de unidades da SJC</t>
  </si>
  <si>
    <t>Administrac?o de pessoal e encargos - SJC</t>
  </si>
  <si>
    <t>Contratac?o de servicos para operacionalizac?o da administrac?o - SJC</t>
  </si>
  <si>
    <t>Pagamento de estagiarios e encargos - SJC</t>
  </si>
  <si>
    <t>Manutenc?o da Escola de Oficios Dom Jayme de Barros Camara - SST</t>
  </si>
  <si>
    <t>Administrac?o de pessoal e encargos - ENA</t>
  </si>
  <si>
    <t>Pagamento de estagiarios e encargos - ENA</t>
  </si>
  <si>
    <t>Aquisic?o e manutenc?o de hardware - ENA</t>
  </si>
  <si>
    <t>Aquisic?o de servicos e equipamentos na area de telecomunicac?o - ENA</t>
  </si>
  <si>
    <t>Contratac?o de servicos para operacionalizac?o da administrac?o - ENA</t>
  </si>
  <si>
    <t>Capacitac?o dos servidores publicos do Estado - ENA</t>
  </si>
  <si>
    <t>Contratac?o de servicos para operacionalizac?o da administrac?o - FUNPAT - SEA</t>
  </si>
  <si>
    <t>Aquisic?o de servicos e equipamentos na area de telecomunicac?o - APSFS</t>
  </si>
  <si>
    <t>Aquisic?o de servicos e equipamentos na area de telecomunicac?o - DEINFRA</t>
  </si>
  <si>
    <t>Aquisic?o, desenvolvimento e manutenc?o de software - ENA</t>
  </si>
  <si>
    <t>Contratac?o de servicos para operacionalizac?o da administrac?o - UDESC</t>
  </si>
  <si>
    <t>Gest?o compartilhada dos sistemas prisional e socioeducativo</t>
  </si>
  <si>
    <t>Alimentac?o para os sistemas prisional e socioeducativo - SJC</t>
  </si>
  <si>
    <t>Estruturac?o e reaparelhamento dos sistemas prisional e socioeducativo - SJC</t>
  </si>
  <si>
    <t>Renovac?o da frota - SJC</t>
  </si>
  <si>
    <t>Aquisic?o de servicos e equipamentos na area de telecomunicac?o - SJC</t>
  </si>
  <si>
    <t>Manutenc?o do transporte aereo - SCC</t>
  </si>
  <si>
    <t>Manutenc?o do transporte terrestre - SCC</t>
  </si>
  <si>
    <t>Aquisic?o de veiculos oficiais - SCC</t>
  </si>
  <si>
    <t>Regulac?o dos servicos de saneamento basico - AGESAN</t>
  </si>
  <si>
    <t>Fiscalizac?o dos servicos de saneamento basico - AGESAN</t>
  </si>
  <si>
    <t>Educac?o ambiental - AGESAN</t>
  </si>
  <si>
    <t>Apoio as ac?es de seguranca publica - FUNDOSOCIAL</t>
  </si>
  <si>
    <t>Campanhas de carater social, informativo ou institucional - FUNDOSOCIAL</t>
  </si>
  <si>
    <t>Apoio as ac?es de desenvolvimento social, trabalho e renda - FUNDOSOCIAL</t>
  </si>
  <si>
    <t>Apoio as ac?es na area de agricultura e desenvolvimento rural - FUNDOSOCIAL</t>
  </si>
  <si>
    <t>Apoio as ac?es na area de desenvolvimento sustentavel - FUNDOSOCIAL</t>
  </si>
  <si>
    <t>Apoio financeiro as APAES - Lei 13.633/2005 - FUNDOSOCIAL</t>
  </si>
  <si>
    <t>Apoio as ac?es de abastecimento de agua e saneamento basico rural - FUNDOSOCIAL</t>
  </si>
  <si>
    <t>Apoio as ac?es na area de ciencia e tecnologia - FUNDOSOCIAL</t>
  </si>
  <si>
    <t>Aquisic?o de uniformes escolares para alunos da rede estadual - FUNDOSOCIAL</t>
  </si>
  <si>
    <t>Construc?o do Centro Historico do Ministerio Publico - Sapiens Parque</t>
  </si>
  <si>
    <t>Apoio a construc?o de arena multiuso em Florianopolis - FUNDOSOCIAL</t>
  </si>
  <si>
    <t>Apoio a estudante do ensino superior - Lei 14.876 de 15/10/2009 - FUNDOSOCIAL</t>
  </si>
  <si>
    <t>Apoio a aquisic?o, construc?o, ampliac?o ou reforma de patrimonio publico - FUNDOSOCIAL</t>
  </si>
  <si>
    <t>Apoio financeiro ao Corpo de Bombeiros Voluntarios - FUNDOSOCIAL</t>
  </si>
  <si>
    <t>Apoio a construc?o, ampliac?o ou reforma de edificac?es de seguranca publica - FUNDOSOCIAL</t>
  </si>
  <si>
    <t>Apoio financeiro a abrigos - FUNDOSOCIAL</t>
  </si>
  <si>
    <t>Apoio financeiro a entidades de assistencia social - FUNDOSOCIAL</t>
  </si>
  <si>
    <t>Apoio financeiro aos conselhos comunitarios - FUNDOSOCIAL</t>
  </si>
  <si>
    <t>Apoio financeiro a realizac?o de eventos na area social - FUNDOSOCIAL</t>
  </si>
  <si>
    <t>Apoio a unidades de atendimento ao cidad?o - FUNDOSOCIAL</t>
  </si>
  <si>
    <t>Aquisic?o, construc?o ou ampliac?o de espacos fisicos do Ministerio Publico</t>
  </si>
  <si>
    <t>Apoio as ac?es de educac?o basica - FUNDOSOCIAL</t>
  </si>
  <si>
    <t>Apoio financeiro as ac?es de incentivo a atividade cultural - FUNDOSOCIAL</t>
  </si>
  <si>
    <t>Atendimento socio-terapeutico a dependentes quimicos - FUNDOSOCIAL</t>
  </si>
  <si>
    <t>Aquisic?o, construc?o, reforma ou manutenc?o de equipamentos publicos - Fundosocial</t>
  </si>
  <si>
    <t>Apoio para construc?o ou melhoria nas habitac?es rurais - FUNDOSOCIAL</t>
  </si>
  <si>
    <t>Apoio para construc?o ou melhoria nas habitac?es urbanas - FUNDOSOCIAL</t>
  </si>
  <si>
    <t>Apoio as ac?es de abastecimento de agua e saneamento basico urbano - FUNDOSOCIAL</t>
  </si>
  <si>
    <t>Apoio a aquicultura e a pesca - FUNDOSOCIAL</t>
  </si>
  <si>
    <t>Construc?o, reforma ou revitalizac?o em equipamentos turisticos - FUNDOSOCIAL</t>
  </si>
  <si>
    <t>Construc?o, reforma ou melhoramentos em centros de eventos - FUNDOSOCIAL</t>
  </si>
  <si>
    <t>Apoio as ac?es de servicos voltados ao turista - FUNDOSOCIAL</t>
  </si>
  <si>
    <t>Apoio ao sistema viario - FUNDOSOCIAL</t>
  </si>
  <si>
    <t>Apoio as ac?es na area do esporte - FUNDOSOCIAL</t>
  </si>
  <si>
    <t>Apoio as ac?es na area do ensino superior - FUNDOSOCIAL</t>
  </si>
  <si>
    <t>Reaparelhamento do Tribunal de Contas</t>
  </si>
  <si>
    <t>Concess?o de bolsa de esportes para atletas catarinenses</t>
  </si>
  <si>
    <t>Formac?o continuada dos agentes de esporte e lazer</t>
  </si>
  <si>
    <t>Realizac?o de eventos de esporte e lazer</t>
  </si>
  <si>
    <t>Realizac?o e participac?o em congressos, simposios e encontros de esporte e lazer</t>
  </si>
  <si>
    <t>Realizac?o de estudos e pesquisas para o esporte e lazer</t>
  </si>
  <si>
    <t>Valorizac?o do esporte escolar e dos agentes de esporte e lazer</t>
  </si>
  <si>
    <t>Apoio a entidades e eventos esportivos</t>
  </si>
  <si>
    <t>Construc?o de espacos voltados ao esporte e ao lazer</t>
  </si>
  <si>
    <t>Divulgac?o dos eventos apoiados pela FESPORTE</t>
  </si>
  <si>
    <t>Projetos comunitarios para inclus?o do desporto e inclus?o social</t>
  </si>
  <si>
    <t>Aprimoramento da gest?o - CIDASC</t>
  </si>
  <si>
    <t>Fiscalizac?o de insumos agricolas - CIDASC</t>
  </si>
  <si>
    <t>Capacitac?o dos servidores publicos - SAI</t>
  </si>
  <si>
    <t>Aquisic?o e manutenc?o de hardware - SEF</t>
  </si>
  <si>
    <t>Aquisic?o, desenvolvimento e manutenc?o de software - SEF</t>
  </si>
  <si>
    <t>Implantac?o da Via Rapida, trecho Criciuma - BR-101 - BID-VI</t>
  </si>
  <si>
    <t>Implantac?o do Contorno Sul de Gaspar e Acesso a Blumenau</t>
  </si>
  <si>
    <t>Pavimentac?o da SC-440, trecho Urussanga - Santana - Barro Branco</t>
  </si>
  <si>
    <t>Gest?o de controle social - AGESC</t>
  </si>
  <si>
    <t>Locac?o de bens e equipamentos para operac?o portuaria</t>
  </si>
  <si>
    <t>Construc?o de vias de acesso ao Porto de S?o Francisco do sul</t>
  </si>
  <si>
    <t>Capacitac?o dos servidores publicos - APSFS</t>
  </si>
  <si>
    <t>Aquisic?o, desapropiac?o de area e remoc?o de moradores</t>
  </si>
  <si>
    <t>Reabilitac?o/aumento de capacidade da SC-434, trecho Garopaba - BR-101</t>
  </si>
  <si>
    <t>Reabilitac?o SC-108, trecho Rio Fortuna - Braco do Norte</t>
  </si>
  <si>
    <t>Assistencia farmaceutica - medicamentos especializado</t>
  </si>
  <si>
    <t>Assistencia farmaceutica - medicamentos estrategicos</t>
  </si>
  <si>
    <t>Ac?es de Promoc?o, Prevenc?o e Controle de DST/HIV/AIDS e Hepatites</t>
  </si>
  <si>
    <t>Reabilitac?o da SC-114, trecho Otacilio Costa - entroncamento BR-282 (p/ Lages)</t>
  </si>
  <si>
    <t>Capacitac?o dos servidores publicos - PGE</t>
  </si>
  <si>
    <t>Reabilitac?o da SC-155, trecho Xanxere - Xavantina - Seara</t>
  </si>
  <si>
    <t>Manutenc?o das ac?es de gest?o da Vigilancia Sanitaria</t>
  </si>
  <si>
    <t>Reabilitac?o da SC-445, trecho entroncamento BR-101 - Morro da Fumaca</t>
  </si>
  <si>
    <t>Contratac?o de servicos para operacionalizac?o da administrac?o - FPS - SEA</t>
  </si>
  <si>
    <t>Informatizac?o no campo e na pesca - Beija Flor - SAR</t>
  </si>
  <si>
    <t>Reabilitac?o/aumento de capacidade do acesso sul de Criciuma a BR-101</t>
  </si>
  <si>
    <t>Reabilitac?o da SC-350, trecho BR-153 - Taquara Verde - Cacador - Lebon Regis - BR-116</t>
  </si>
  <si>
    <t>Capacitac?o de profissionais da educac?o basica - SDR - Ibirama</t>
  </si>
  <si>
    <t>Manutenc?o das ac?es da gest?o da Saude do Trabalhador</t>
  </si>
  <si>
    <t>Manutenc?o das ac?es de gest?o do LACEN</t>
  </si>
  <si>
    <t>Gest?o da Ouvidoria - AGESC</t>
  </si>
  <si>
    <t>Fiscalizac?o e normatizac?o do gas natural canalizado - AGESC</t>
  </si>
  <si>
    <t>Fiscalizac?o descentralizada dos servicos  de energia eletrica - AGESC</t>
  </si>
  <si>
    <t>Fiscalizac?o e normatizac?o de concess?es de infraestrutura - AGESC</t>
  </si>
  <si>
    <t>Implantac?o do laboratorio de referencia em analises toxicologicas com LACEN</t>
  </si>
  <si>
    <t>Telefonia fixa e internet no meio rural - SAR</t>
  </si>
  <si>
    <t>Manutenc?o da Superintendencia de Servicos Especializados e Regulac?o</t>
  </si>
  <si>
    <t>Transplantes de org?os e tecidos em SC</t>
  </si>
  <si>
    <t>Indenizac?es em ac?es sanitarias - FSA</t>
  </si>
  <si>
    <t>Indenizac?es em emergencias sanitarias - FSA</t>
  </si>
  <si>
    <t>Saude e seguranca no contexto ocupacional - SPG</t>
  </si>
  <si>
    <t>Transporte aereo de org?os e equipes medicas responsaveis pela captac?o de org?os</t>
  </si>
  <si>
    <t>Apoio a projetos de desenvolvimento rural e pesqueiro - SAR</t>
  </si>
  <si>
    <t>Saude e seguranca no contexto ocupacional - SOL</t>
  </si>
  <si>
    <t>Manutenc?o, implementac?o e ampliac?o das unidades do SAMU</t>
  </si>
  <si>
    <t>Manutenc?o do sistema de Telemedicina e Telessaude</t>
  </si>
  <si>
    <t>Saude e seguranca no contexto ocupacional - SANTUR</t>
  </si>
  <si>
    <t>Saude e seguranca no contexto ocupacional - SST</t>
  </si>
  <si>
    <t>Saude e seguranca no contexto ocupacional - COHAB</t>
  </si>
  <si>
    <t>Saude e seguranca no contexto ocupacional - SDS</t>
  </si>
  <si>
    <t>Saude e seguranca no contexto ocupacional - FATMA</t>
  </si>
  <si>
    <t>Saude e seguranca no contexto ocupacional - JUCESC</t>
  </si>
  <si>
    <t>Saude e seguranca no contexto ocupacional - FAPESC</t>
  </si>
  <si>
    <t>Saude e seguranca no contexto ocupacional - IMETRO</t>
  </si>
  <si>
    <t>Manutenc?o do Programa de TFD do Complexo Regulador Estadual</t>
  </si>
  <si>
    <t>Saude e seguranca no contexto ocupacional - AGESC</t>
  </si>
  <si>
    <t>Financiamento e infraestrutura aos produtores rurais - FTE</t>
  </si>
  <si>
    <t>Manutenc?o de servico aeromedico</t>
  </si>
  <si>
    <t>Saude e seguranca no contexto ocupacional - SCC</t>
  </si>
  <si>
    <t>Apoio a assentamentos agricolas - SAR</t>
  </si>
  <si>
    <t>Saude e seguranca no contexto ocupacional - PGE</t>
  </si>
  <si>
    <t>Manutenc?o servico translado terrestre em UTI movel</t>
  </si>
  <si>
    <t>Tratamento odontologico em ambiente hospitalar</t>
  </si>
  <si>
    <t>Financiamento de terras aos agricultores - FTE</t>
  </si>
  <si>
    <t>Assistencia ambulatorial e hospitalar de media e alta complexidade contemplada na PPI</t>
  </si>
  <si>
    <t>Saude e seguranca no contexto ocupacional - SAI</t>
  </si>
  <si>
    <t>Realizac?o de cirurgias eletivas ambulatoriais e hospitalares</t>
  </si>
  <si>
    <t>Implantac?o da Politica de Atenc?o Hospitalar</t>
  </si>
  <si>
    <t>Concess?o de emprestimo para atividade agricola e pesqueira - FDR</t>
  </si>
  <si>
    <t>Adequac?o e aquisic?o de equipamentos para a atenc?o a media e alta complexidade</t>
  </si>
  <si>
    <t>Adequac?o de empreendimentos - FDR</t>
  </si>
  <si>
    <t>Reforma da area fisica da SVO</t>
  </si>
  <si>
    <t>Capacitac?o de servidores SVO</t>
  </si>
  <si>
    <t>Apoio a aquicultura e a pesca - SAR</t>
  </si>
  <si>
    <t>Saude e seguranca no contexto ocupacional - GVG</t>
  </si>
  <si>
    <t>Saude e seguranca no contexto ocupacional - PGTC</t>
  </si>
  <si>
    <t>Armazenagem no meio rural - Armazenar - FDR</t>
  </si>
  <si>
    <t>Adequac?o de ambiente das unidades da SEF</t>
  </si>
  <si>
    <t>Saude e seguranca no contexto ocupacional - SAR</t>
  </si>
  <si>
    <t>Saude e seguranca no contexto ocupacional - CIDASC</t>
  </si>
  <si>
    <t>Saude e seguranca no contexto ocupacional - EPAGRI</t>
  </si>
  <si>
    <t>Ac?es suplementares de apoio ao desenvolvimento rural e pesqueiro - SAR</t>
  </si>
  <si>
    <t>Saude e seguranca no contexto ocupacional - FCEE</t>
  </si>
  <si>
    <t>Saude e seguranca no contexto ocupacional - UDESC</t>
  </si>
  <si>
    <t>Estruturac?o e organizac?o de Arranjos Produtivos Locais - FDR</t>
  </si>
  <si>
    <t>Saude e seguranca no contexto ocupacional - SEA</t>
  </si>
  <si>
    <t>Saude e seguranca no contexto ocupacional - IPREV</t>
  </si>
  <si>
    <t>Saude e seguranca no contexto ocupacional - SES</t>
  </si>
  <si>
    <t>Melhoria e diversificac?o dos sistemas de produc?o - FDR</t>
  </si>
  <si>
    <t>Saude e seguranca no contexto ocupacional - SEF</t>
  </si>
  <si>
    <t>Saude e seguranca no contexto ocupacional - ENA</t>
  </si>
  <si>
    <t>Medic?o, demarcac?o e regularizac?o fundiaria - SAR</t>
  </si>
  <si>
    <t>Saude e seguranca no contexto ocupacional - SIE</t>
  </si>
  <si>
    <t>Saude e seguranca no contexto ocupacional - DETER</t>
  </si>
  <si>
    <t>Saude e seguranca no contexto ocupacional - DEINFRA</t>
  </si>
  <si>
    <t>Saude e seguranca no contexto ocupacional - SJC</t>
  </si>
  <si>
    <t>Capacitac?o dos servidores publicos - SEF</t>
  </si>
  <si>
    <t>Saude e seguranca no contexto ocupacional - SDR - Itapiranga</t>
  </si>
  <si>
    <t>Distribuic?o de insumos basicos aos pequenos produtores rurais - FDR</t>
  </si>
  <si>
    <t>Saude e seguranca no contexto ocupacional - SDR - Quilombo</t>
  </si>
  <si>
    <t>Saude e seguranca no contexto ocupacional - SDR - Seara</t>
  </si>
  <si>
    <t>Gerac?o de trabalho e renda atraves de reflorestamento - FDR</t>
  </si>
  <si>
    <t>Saude e seguranca no contexto ocupacional - SDR - Taio</t>
  </si>
  <si>
    <t>Saude e seguranca no contexto ocupacional - SDR - Timbo</t>
  </si>
  <si>
    <t>Engenharia rural - SAR</t>
  </si>
  <si>
    <t>Saude e seguranca no contexto ocupacional - SDR - Braco do Norte</t>
  </si>
  <si>
    <t>Saude e seguranca no contexto ocupacional - SDR - S?o Miguel do Oeste</t>
  </si>
  <si>
    <t>Saude e seguranca no contexto ocupacional - SDR - Maravilha</t>
  </si>
  <si>
    <t>Desenvolvimento florestal - FDR</t>
  </si>
  <si>
    <t>Saude e seguranca no contexto ocupacional - SDR - S?o Lourenco do Oeste</t>
  </si>
  <si>
    <t>Saude e seguranca no contexto ocupacional - SDR - Chapeco</t>
  </si>
  <si>
    <t>Saude e seguranca no contexto ocupacional - SDR - Xanxere</t>
  </si>
  <si>
    <t>Saude e seguranca no contexto ocupacional - SDR - Concordia</t>
  </si>
  <si>
    <t>Saude e seguranca no contexto ocupacional - SDR - Joacaba</t>
  </si>
  <si>
    <t>Saude e seguranca no contexto ocupacional - SDR - Campos Novos</t>
  </si>
  <si>
    <t>Saude e seguranca no contexto ocupacional - SDR - Videira</t>
  </si>
  <si>
    <t>Saude e seguranca no contexto ocupacional - SDR - Cacador</t>
  </si>
  <si>
    <t>Adequac?o ambiental - FDR</t>
  </si>
  <si>
    <t>Saude e seguranca no contexto ocupacional - SDR - Curitibanos</t>
  </si>
  <si>
    <t>Saude e seguranca no contexto ocupacional - SDR - Rio do Sul</t>
  </si>
  <si>
    <t>Saude e seguranca no contexto ocupacional - SDR - Ituporanga</t>
  </si>
  <si>
    <t>Saude e seguranca no contexto ocupacional - SDR - Ibirama</t>
  </si>
  <si>
    <t>Seguro rural - FDR</t>
  </si>
  <si>
    <t>Saude e seguranca no contexto ocupacional - SDR - Blumenau</t>
  </si>
  <si>
    <t>Saude e seguranca no contexto ocupacional - SDR - Brusque</t>
  </si>
  <si>
    <t>Saude e seguranca no contexto ocupacional - SDR - Itajai</t>
  </si>
  <si>
    <t>Saude e seguranca no contexto ocupacional - SDR - Grande Florianopolis</t>
  </si>
  <si>
    <t>Saude e seguranca no contexto ocupacional - SDR - Laguna</t>
  </si>
  <si>
    <t>Saude e seguranca no contexto ocupacional - SDR - Tubar?o</t>
  </si>
  <si>
    <t>Saude e seguranca no contexto ocupacional - SDR - Criciuma</t>
  </si>
  <si>
    <t>Regularizac?o fundiaria - SAR</t>
  </si>
  <si>
    <t>Associativismo e agronegocio - FDR</t>
  </si>
  <si>
    <t>Saude e seguranca no contexto ocupacional - SDR - Ararangua</t>
  </si>
  <si>
    <t>Combate a sonegac?o de tributos</t>
  </si>
  <si>
    <t>Saude e seguranca no contexto ocupacional - SDR - Joinville</t>
  </si>
  <si>
    <t>Saude e seguranca no contexto ocupacional - APSFS</t>
  </si>
  <si>
    <t>Saude e seguranca no contexto ocupacional - SDR - Jaragua do Sul</t>
  </si>
  <si>
    <t>Saude e seguranca no contexto ocupacional - SDR - Mafra</t>
  </si>
  <si>
    <t>Saude e seguranca no contexto ocupacional - SDR - Canoinhas</t>
  </si>
  <si>
    <t>Saude e seguranca no contexto ocupacional - SDR - Lages</t>
  </si>
  <si>
    <t>Saude e seguranca no contexto ocupacional - SDR - S?o Joaquim</t>
  </si>
  <si>
    <t>Agricultura familiar - FDR</t>
  </si>
  <si>
    <t>Saude e seguranca no contexto ocupacional - SDR - Palmitos</t>
  </si>
  <si>
    <t>Saude e seguranca no contexto ocupacional - SDR - Dionisio Cerqueira</t>
  </si>
  <si>
    <t>Apoiar as melhorias nas atividades agropastoris e pesqueiras - FDR</t>
  </si>
  <si>
    <t xml:space="preserve">Realizac?o de atividades para divulgac?o e visibilidade dos potenciais socioeconomicos do </t>
  </si>
  <si>
    <t>Planejamento, informac?o e assessoria agricola - SAR</t>
  </si>
  <si>
    <t>Controle e erradicac?o de pragas e doencas animais e vegetais - SAR</t>
  </si>
  <si>
    <t>Apoio a empreendimentos n?o agricolas no meio rural - FDR</t>
  </si>
  <si>
    <t>Apoio ao associativismo - FDR</t>
  </si>
  <si>
    <t>Ampliac?o, reforma e aquisic?o de equipamentos para as Unidades Administrativas da SES</t>
  </si>
  <si>
    <t>Apoio a comercializac?o e industrializac?o domestica e comunitaria rural - SAR</t>
  </si>
  <si>
    <t>Juro Zero - agricultura e piscicultura - FDR</t>
  </si>
  <si>
    <t>Aquisic?o de equipamentos para atualizac?o tecnologica das unidades hospitalares SES</t>
  </si>
  <si>
    <t>Ampliac?o da Escola de Formac?o em Saude</t>
  </si>
  <si>
    <t>Valorizac?o dos produtos catarinenses - SAR</t>
  </si>
  <si>
    <t>Programa de Residencia Medica</t>
  </si>
  <si>
    <t>Implementac?o da Politica Nacional de Humanizac?o</t>
  </si>
  <si>
    <t>Implementac?o da Politica de Ciencia e Tecnologia</t>
  </si>
  <si>
    <t>Manutenc?o das capacitac?es do nucleo de educac?o permanente em urgencia</t>
  </si>
  <si>
    <t>Apoio ao programa Santa Catarina Rural - MB 3 - SAR</t>
  </si>
  <si>
    <t>Manutenc?o das atividades da Diretoria de Educac?o Permanete em Saude</t>
  </si>
  <si>
    <t>Fomento as atividades estrategicas de comercio exterior e relac?es internacionais</t>
  </si>
  <si>
    <t>Rede de Atenc?o a Saude</t>
  </si>
  <si>
    <t>Implantac?o da Rede de Saude Mental - Psicossocial</t>
  </si>
  <si>
    <t>Capacitac?o profissional de pescadores - SAR</t>
  </si>
  <si>
    <t>Implantac?o e manutenc?o da rede de urgencia e emergencia</t>
  </si>
  <si>
    <t>Implantac?o da Rede Cegonha</t>
  </si>
  <si>
    <t>Atualizac?o do acervo da Secretaria de Estado da Saude</t>
  </si>
  <si>
    <t>Subvenc?o financeira as Organizac?es Sociais</t>
  </si>
  <si>
    <t>Apoio ao Colegiado de Gest?o Regional</t>
  </si>
  <si>
    <t>Manutenc?o do Conselho Estadual de Saude</t>
  </si>
  <si>
    <t>Cursos Ciclo Longo - Capacitac?o - ENA</t>
  </si>
  <si>
    <t>Reduc?o do percentual de obitos por causas mal definidas</t>
  </si>
  <si>
    <t>Institucionalizac?o do processo de planejamento na gest?o do SUS</t>
  </si>
  <si>
    <t>Incentivo a inovac?o - FAPESC</t>
  </si>
  <si>
    <t>Apoio da SES para realizac?o de eventos</t>
  </si>
  <si>
    <t>Educac?o profissional em saude EFOS</t>
  </si>
  <si>
    <t>Capacitac?o dos trabalhadores do SUS</t>
  </si>
  <si>
    <t>Bolsas para o incentivo a formac?o de pesquisadores - FAPESC</t>
  </si>
  <si>
    <t>Capacitac?o para os auditores da SES</t>
  </si>
  <si>
    <t>Qualificac?o da formac?o dos trabalhadores da SES</t>
  </si>
  <si>
    <t>Implantac?o de um plano de educac?o a distancia na SES</t>
  </si>
  <si>
    <t>Cursos de capacitac?o membros das Comiss?es intrahospitalares de transplantes de org?os</t>
  </si>
  <si>
    <t>Mestrado em Saude Publica</t>
  </si>
  <si>
    <t>Formac?o de Conselheiros Municipais e Estaduais de Saude</t>
  </si>
  <si>
    <t>Editorac?o de publicac?es da Secretaria de Estado da Saude</t>
  </si>
  <si>
    <t>Coordenac?o em pesquisas estrategicas de governo</t>
  </si>
  <si>
    <t>Interoperabilidade sistemas de informac?o</t>
  </si>
  <si>
    <t>Manutenc?o das atividades da Escola de Saude Publica</t>
  </si>
  <si>
    <t>Manutenc?o das atividades da Escola de Formac?o em Saude</t>
  </si>
  <si>
    <t>Realizac?o de atividades para integrac?o das culturas internacionais no estado</t>
  </si>
  <si>
    <t>Atualizac?o da base cartografica de Santa Catarina - SPG</t>
  </si>
  <si>
    <t>Parcelamento de obrigac?es patronais a cargo da EGE</t>
  </si>
  <si>
    <t>Parcelamento de PASEP a cargo da EGE</t>
  </si>
  <si>
    <t>Manutenc?o do comite de acompanhamento e controle de obras e servicos de engenharia</t>
  </si>
  <si>
    <t>Assistencia farmaceutica - repasse financeiro aos municipios</t>
  </si>
  <si>
    <t>Assistencia farmaceutica - ac?es judiciais</t>
  </si>
  <si>
    <t>Manutenc?o das Ac?es de Gest?o da Vigilancia em Saude</t>
  </si>
  <si>
    <t>Manutenc?o dos servicos administrativos gerais das Gerencias de Saude/SDRs</t>
  </si>
  <si>
    <t>Reaparelhamento das unidades municipais da rede de atenc?o basica</t>
  </si>
  <si>
    <t>Adequac?o da area fisica das unidades da rede de atenc?o basica</t>
  </si>
  <si>
    <t>Cursos Ciclo Curto - Capacitac?o - ENA</t>
  </si>
  <si>
    <t>Estrategia de saude da familia - cofinanciamento da atenc?o basica</t>
  </si>
  <si>
    <t>Construc?o de moradias rurais - COHAB</t>
  </si>
  <si>
    <t>Implantac?o de um processo de planejamento estrategico - SPG</t>
  </si>
  <si>
    <t>Incentivos financeiros municipais - municipios contemplados no PROCIS</t>
  </si>
  <si>
    <t>Construc?o, ampliac?o ou reforma de unidades escolares - rede fisica - educac?o basica</t>
  </si>
  <si>
    <t>Construc?o, ampliac?o ou reforma de unidades escolares - ensino profissional</t>
  </si>
  <si>
    <t>Suporte financeiro aos Centros de Especialidades Odontologicas</t>
  </si>
  <si>
    <t>Administrac?o do Sistema Integrado de Controle de Obras Publicas - SICOP - SPG</t>
  </si>
  <si>
    <t>Incentivo financeiro estadual aos municipios para Sb-Lab protese dentaria</t>
  </si>
  <si>
    <t>Participac?o e apoio na realizac?o de eventos  em ambito regional, estadual e internaciona</t>
  </si>
  <si>
    <t>Nucleo de Educac?o Profissional - NEPs - SST</t>
  </si>
  <si>
    <t>Manutenc?o do Instituto Estadual de Educac?o - educac?o basica - SED</t>
  </si>
  <si>
    <t>Ac?o Conjunta de Revitalizac?o e Desenvolvimento - ACORDE - SPG</t>
  </si>
  <si>
    <t>Contratac?o de pessoa juridica qualificada para desenvolvimento de projetos - SPG</t>
  </si>
  <si>
    <t>Construc?o de moradias urbanas - COHAB</t>
  </si>
  <si>
    <t>Apoio financeiro as associac?es de pais e professores da educac?o basica</t>
  </si>
  <si>
    <t>Preparac?o de profissionais p/ apresentar destino turistico SC nos mercados nacional e int</t>
  </si>
  <si>
    <t>Elaborac?o de material promocional do produto turistico catarinense segmentado</t>
  </si>
  <si>
    <t>Capacitac?o dos servidores publicos - SDC</t>
  </si>
  <si>
    <t>Gest?o do ordenamento territorial do estado - SPG</t>
  </si>
  <si>
    <t>Realizac?o de campanhas de carater promocional do produto turistico catarinense</t>
  </si>
  <si>
    <t>Lotes urbanizados / condominios</t>
  </si>
  <si>
    <t>Realizac?o de jornadas de familiarizac?o</t>
  </si>
  <si>
    <t>Realizac?o de pesquisas e estudos voltados para o desenvolvimento urbano - SPG</t>
  </si>
  <si>
    <t>Elaborac?o de estudos e pesquisas de turismo</t>
  </si>
  <si>
    <t>Aquisic?o, desenvolvimento e manutenc?o de software - FUNJURE - PGE</t>
  </si>
  <si>
    <t>Implantac?o de um sistema estadual de informac?es turisticas</t>
  </si>
  <si>
    <t>Gest?o do processo de descentralizac?o de servicos publicos - SPG</t>
  </si>
  <si>
    <t>Eventos da SST-SC e dos Conselhos Setoriais e de Direitos</t>
  </si>
  <si>
    <t>Planejamento para o desenvolvimento regional - SPG</t>
  </si>
  <si>
    <t>Manutenc?o da Diretoria de Direitos Humanos e Coordenadorias</t>
  </si>
  <si>
    <t xml:space="preserve">Capacitac?o dos executores da politica e dos conselheiros setoriais de direito vinculados </t>
  </si>
  <si>
    <t>Capacitac?o institucional dos integrantes das SDRs e CDRs - SPG</t>
  </si>
  <si>
    <t xml:space="preserve">Realizar estudos e pesquisas para subsidiar politicas Setoriais e de Direito vinculados a </t>
  </si>
  <si>
    <t>Aquisic?o e manutenc?o de hardware - FUNJURE - PGE</t>
  </si>
  <si>
    <t>Reaparelhamento das unidades escolares - educac?o profissional</t>
  </si>
  <si>
    <t>Capacitac?o e formac?o de gestores educacionais - educac?o basica</t>
  </si>
  <si>
    <t>Produc?o de documentos tecnico pedagogicos - educac?o basica</t>
  </si>
  <si>
    <t>Implementac?o de programas educacionais - educac?o basica</t>
  </si>
  <si>
    <t>Eventos de habitac?o</t>
  </si>
  <si>
    <t>Servicos administrativos - educac?o basica - SED</t>
  </si>
  <si>
    <t>Reaparelhamento das unidades escolares - educac?o basica</t>
  </si>
  <si>
    <t>Transporte escolar - educac?o basica - SED</t>
  </si>
  <si>
    <t>Gest?o de contratos compartilhados - FMPIO - SEA</t>
  </si>
  <si>
    <t>Gest?o do Plano Santa Catarina Saude - SC Saude - FPS - SEA</t>
  </si>
  <si>
    <t>Campanhas de carater social, informativo e institucional - FPS - SEA</t>
  </si>
  <si>
    <t>Aquisic?o de mobiliario e equipamentos para imoveis publicos - FUNPAT - SEA</t>
  </si>
  <si>
    <t>Capacitac?o dos servidores publicos - AGESC</t>
  </si>
  <si>
    <t>Construc?o e reforma de terminais rodoviarios de passageiros</t>
  </si>
  <si>
    <t>Construc?o de abrigos de passageiros</t>
  </si>
  <si>
    <t>Investimentos em equipamentos de apoio hidroviario</t>
  </si>
  <si>
    <t>Administrac?o e manutenc?o das atividades da Policia Roviaria Estadual</t>
  </si>
  <si>
    <t>Construc?o de apartamentos - COHAB</t>
  </si>
  <si>
    <t>Sistema de avaliac?o de desempenho educacional</t>
  </si>
  <si>
    <t>Saude e seguranca no contexto ocupacional - FMPIO - SEA</t>
  </si>
  <si>
    <t>Transferencia e/ou convenios com municipios - recursos do FUNDEB e Salario Educac?o</t>
  </si>
  <si>
    <t>Regularizac?o e urbanizac?o de assentamentos precarios</t>
  </si>
  <si>
    <t>Construc?o de moradias urbanas - Fundhab</t>
  </si>
  <si>
    <t>Construc?o de moradias rurais - Fundhab</t>
  </si>
  <si>
    <t>Construc?o do Forum de Herval do Oeste</t>
  </si>
  <si>
    <t>Construc?o do Forum de Ipumirim</t>
  </si>
  <si>
    <t>Construc?o do Forum de Sombrio</t>
  </si>
  <si>
    <t>Construc?o do Forum de Campo Belo do Sul</t>
  </si>
  <si>
    <t>Construc?o do Forum de Capivari de Baixo</t>
  </si>
  <si>
    <t>Construc?o do Forum de Meleiro</t>
  </si>
  <si>
    <t>Construc?o do Forum de Modelo</t>
  </si>
  <si>
    <t>Construc?o do Forum de S?o Lourenco do Oeste</t>
  </si>
  <si>
    <t>Construc?o do Forum de Imbituba</t>
  </si>
  <si>
    <t>Construc?o do Forum Criminal de Itajai</t>
  </si>
  <si>
    <t>Reforma do Forum de Tubar?o</t>
  </si>
  <si>
    <t>Reforma do antigo predio do Forum de Chapeco</t>
  </si>
  <si>
    <t>Construc?o da Casa da Cidadania de Lontras - SIDEJUD</t>
  </si>
  <si>
    <t>Construc?o da Casa da Cidadania de Agua Doce - SIDEJUD</t>
  </si>
  <si>
    <t>Construc?o da Casa da Cidadania de Pouso Redondo - SIDEJUD</t>
  </si>
  <si>
    <t>Construc?o da Casa da Cidadania de Imbuia - SDJSC - TJ</t>
  </si>
  <si>
    <t>Construc?o da Casa da Cidadania de Monte Carlo - SDJSC - TJ</t>
  </si>
  <si>
    <t>Publicidade e propaganda - DETER</t>
  </si>
  <si>
    <t xml:space="preserve">Financiamento de projetos para criancas/adolescentes egressos de tratamento como usuarios </t>
  </si>
  <si>
    <t>Gest?o dos servicos de protec?o social especial de alta complexidade - SST</t>
  </si>
  <si>
    <t>Educac?o inclusiva, acessibilidade e direitos da pessoa com deficiencia</t>
  </si>
  <si>
    <t>Construc?o de areas para atendimento de lazer para pessoas com deficiencia</t>
  </si>
  <si>
    <t>Implantac?o de sistema de informac?es para pagamento por servicos ambientais - PSA</t>
  </si>
  <si>
    <t>Cofinanciamento dos servicos de protec?o social basica</t>
  </si>
  <si>
    <t>Implantac?o e Gest?o do FEPSA</t>
  </si>
  <si>
    <t>Apoio a Projetos para gest?o  de Unidades de Conservac?o - Agua - Formac?es Vegetais</t>
  </si>
  <si>
    <t>Ampliac?o de areas para serem utilizadas pelas pessoas com deficiencia</t>
  </si>
  <si>
    <t>Compensac?o financeira subprograma Unidades de Conservac?o</t>
  </si>
  <si>
    <t>Compensac?o financeira subprograma Florestas Vegetais</t>
  </si>
  <si>
    <t>Compensac?o financeira subprograma Agua</t>
  </si>
  <si>
    <t>Reforma de areas existentes no Campus em S?o Jose - FCEE</t>
  </si>
  <si>
    <t>Controle social da politica de assistencia social - CEAS</t>
  </si>
  <si>
    <t>Desenvolvimento de estudos e pesquisas em educac?o especial</t>
  </si>
  <si>
    <t>Saude e seguranca no contexto ocupacional - SED</t>
  </si>
  <si>
    <t>Organizac?o, estruturac?o, implantac?o e gest?o do FMUC</t>
  </si>
  <si>
    <t>Gest?o e operacionalizac?o do Forum Catarinense de Mudancas Climaticas</t>
  </si>
  <si>
    <t>Apoio a programas e projetos relacionados a mudancas climaticas</t>
  </si>
  <si>
    <t>Elaborac?o, implementac?o e gest?o de sistema de avaliac?o GRI em Santa Catarina</t>
  </si>
  <si>
    <t>Monitoramento, levantamento e inventariamento ambiental</t>
  </si>
  <si>
    <t>Elaborac?o, implementac?o do programa de controle, inspec?o e manutenc?o de veiculos em us</t>
  </si>
  <si>
    <t>Estruturac?o e fortalecimento de ac?es de controle e fiscalizac?o ambiental</t>
  </si>
  <si>
    <t>Implementac?o e apoio a ac?es em educac?o ambiental</t>
  </si>
  <si>
    <t>Pagamento, ressarcimento, devoluc?o referente a processos administrativos FEPEMA</t>
  </si>
  <si>
    <t>Apoio a programas, projetos e atividades relacionadas com FEPEMA</t>
  </si>
  <si>
    <t>Incentivo turistico e manutenc?o de entidades ligadas ao setor - SOL</t>
  </si>
  <si>
    <t>Incentivo esportivo e manutenc?o de entidades ligadas ao setor - SOL</t>
  </si>
  <si>
    <t>Incentivo cultural e manutenc?o de entidades ligadas ao setor - SOL</t>
  </si>
  <si>
    <t>Incentivo turistico e manutenc?o de entidades ligadas ao setor</t>
  </si>
  <si>
    <t>Fomento as atividades turisticas desenvolvidas no estado</t>
  </si>
  <si>
    <t>Promoc?o, pesquisa e recuperac?o do Turismo Estadual</t>
  </si>
  <si>
    <t>Desenvolvimento e apoio as atividades turisticas prioritarias ao governo</t>
  </si>
  <si>
    <t>Incentivo cultural e manutenc?o de entidades ligadas ao setor</t>
  </si>
  <si>
    <t>Fomento as atividades culturais desenvolvidas no estado</t>
  </si>
  <si>
    <t>Promoc?o, pesquisa e recuperac?o da Cultura Estadual</t>
  </si>
  <si>
    <t>Desenvolvimento e apoio as atividades culturais prioritarias ao governo</t>
  </si>
  <si>
    <t>Organizac?o, estruturac?o e gest?o do FEPEMA</t>
  </si>
  <si>
    <t>Incentivo esportivo e manutenc?o de entidades ligadas ao setor</t>
  </si>
  <si>
    <t>Capacitac?o de profissionais na area de educac?o especial</t>
  </si>
  <si>
    <t>Fomento as atividades esportivas desenvolvidas no estado</t>
  </si>
  <si>
    <t>Promoc?o, pesquisa e recuperac?o do Esporte Estadual</t>
  </si>
  <si>
    <t>Desenvolvimento e apoio as atividades esportivas prioritarias ao governo</t>
  </si>
  <si>
    <t>Articulac?o e extens?o da educac?o especial no estado</t>
  </si>
  <si>
    <t>Apoio tecnico e financeiro as entidades que atendem pessoas com deficiencia</t>
  </si>
  <si>
    <t>Ampliac?o do Forum de Balneario Camboriu</t>
  </si>
  <si>
    <t>Apoio tecnico e financeiro as entidades que atendem dependentes quimicos e seu entorno fam</t>
  </si>
  <si>
    <t>Ampliac?o do Forum de Gaspar</t>
  </si>
  <si>
    <t>Ampliac?o do Forum de Pomerode</t>
  </si>
  <si>
    <t>Ampliac?o do Forum de Correia Pinto</t>
  </si>
  <si>
    <t>Ampliac?o do Forum de Descanso</t>
  </si>
  <si>
    <t>Ampliac?o do Forum de Campo Ere</t>
  </si>
  <si>
    <t>Ampliac?o do Forum de Santa Rosa Sul</t>
  </si>
  <si>
    <t>Reforma dos Foruns de S?o Jose</t>
  </si>
  <si>
    <t>Reforma do Arquivo Central</t>
  </si>
  <si>
    <t>Apoio tecnico e financeiro as entidades que atendem idosos e grupos de idosos</t>
  </si>
  <si>
    <t>Modernizac?o do sistema de TI e ou comunicac?o - PC</t>
  </si>
  <si>
    <t>Apoio a programas e projetos relacionados a ciencia tecnologia e inovac?o - SDS</t>
  </si>
  <si>
    <t>Ampliac?o e apoio a parques tecnologicos e incubadoras - SDS</t>
  </si>
  <si>
    <t>Suporte a programas que visam estimular a propriedade intelectual - SDS</t>
  </si>
  <si>
    <t>Criac?o de mecanismos e programas de captac?o de recursos e investimentos em CTI - SDS</t>
  </si>
  <si>
    <t>Desenv. de ac?es para estimulo para a eficiencia produtiva do Estado para o desenvolviment</t>
  </si>
  <si>
    <t>Apoio, Qualificac?o e Capacitac?o da MPE e MEI - SDS</t>
  </si>
  <si>
    <t>Aquisic?o de equipamentos de informatica - PC</t>
  </si>
  <si>
    <t>Aquisic?o de equipamentos de informatica - BM</t>
  </si>
  <si>
    <t>Aquisic?o de equipamentos de comunicac?o e telematica - SSP</t>
  </si>
  <si>
    <t>Aquisic?o de equipamentos de comunicac?o e telematica - PC</t>
  </si>
  <si>
    <t>Aquisic?o de equipamentos de comunicac?o e telematica - BM</t>
  </si>
  <si>
    <t>Aquisic?o de programas e ou sistemas de informac?o - PC</t>
  </si>
  <si>
    <t>Servico de manutenc?o e suporte de tecnologia e sistemas de informatica - PC</t>
  </si>
  <si>
    <t>Servico de manutenc?o e suporte de tecnologia e sistemas de informatica - BM</t>
  </si>
  <si>
    <t>Aperfeicoamento dos profissionais de seguranca publica - BM</t>
  </si>
  <si>
    <t>Aperfeicoamento dos profissionais de seguranca publica - PC</t>
  </si>
  <si>
    <t>Servico de manutenc?o e suporte de tecnologia e sistemas de informac?o - PM</t>
  </si>
  <si>
    <t>Aperfeicoamento dos profissionais de seguranca publica - PM</t>
  </si>
  <si>
    <t>Construc?o de instalac?es fisicas - PM</t>
  </si>
  <si>
    <t>Reforma e ou ampliac?o de instalac?es fisicas - PM</t>
  </si>
  <si>
    <t>Manutenc?o de instalac?es fisicas - PM</t>
  </si>
  <si>
    <t>Ampliac?o e renovac?o da frota - PM</t>
  </si>
  <si>
    <t>Locac?o de veiculos - PM</t>
  </si>
  <si>
    <t>Locac?o de imoveis - PM</t>
  </si>
  <si>
    <t>Aquisic?o de equipamentos, materiais e servicos - PM</t>
  </si>
  <si>
    <t>Gest?o de uniformes - PM</t>
  </si>
  <si>
    <t>Aquisic?o de material de protec?o individual e coletivo - PM</t>
  </si>
  <si>
    <t>Gest?o da alimentac?o - PM</t>
  </si>
  <si>
    <t>Administrac?o da frota - PM</t>
  </si>
  <si>
    <t>Administrac?o das atividades aereas - PM</t>
  </si>
  <si>
    <t>Registro de ocorrencias - PM</t>
  </si>
  <si>
    <t>Atividades do Proerd - PM</t>
  </si>
  <si>
    <t>Operac?o Veraneio Segura - PM</t>
  </si>
  <si>
    <t>Operac?es policiais preventivas - PM</t>
  </si>
  <si>
    <t>Prevenc?o de delitos e danos ambientais - PM</t>
  </si>
  <si>
    <t>Protec?o ao meio ambiente - PM</t>
  </si>
  <si>
    <t>Gest?o socioambiental - gest?o de bacias hidrograficas - SC Rural - MB 3 - PM</t>
  </si>
  <si>
    <t>Desenvolvimento das atividades de assistencia a saude - PM</t>
  </si>
  <si>
    <t>Desenvolvimento e apoio a ac?es na area de recursos minerais</t>
  </si>
  <si>
    <t>Mapeamento de eventos georeferenciados - PC</t>
  </si>
  <si>
    <t>Elaborac?o de Diagnosticos das Potencialidades Regionais e estruturac?o de APL's</t>
  </si>
  <si>
    <t>Implantac?o  de redes e sistemas de inteligencia - PC</t>
  </si>
  <si>
    <t>Realizac?o de operac?es integradas - SSP</t>
  </si>
  <si>
    <t>Organizac?o, estruturac?o, implantac?o e gest?o do FEHIDRO</t>
  </si>
  <si>
    <t>Construc?o de instalac?es fisicas - SSP</t>
  </si>
  <si>
    <t>Construc?o de instalac?es fisicas - PC</t>
  </si>
  <si>
    <t>Reforma e ou ampliac?o de instalac?es fisicas - SSP</t>
  </si>
  <si>
    <t>Reforma e ou ampliac?o de instalac?es fisicas - PC</t>
  </si>
  <si>
    <t>Reforma e ou ampliac?o de instalac?es fisicas - BM</t>
  </si>
  <si>
    <t>Manutenc?o de instalac?es fisicas - BM</t>
  </si>
  <si>
    <t>Manutenc?o de instalac?es fisicas - PC</t>
  </si>
  <si>
    <t>Manutenc?o de instalac?es fisicas - SSP</t>
  </si>
  <si>
    <t>Ampliac?o e renovac?o da frota - SSP</t>
  </si>
  <si>
    <t>Ampliac?o e renovac?o da frota - PC</t>
  </si>
  <si>
    <t>Locac?o de veiculos - PC</t>
  </si>
  <si>
    <t>Aquisic?o e locac?o de aeronave - PC</t>
  </si>
  <si>
    <t>Locac?o de imoveis - BM</t>
  </si>
  <si>
    <t>Locac?o de imoveis - PC</t>
  </si>
  <si>
    <t>Locac?o de imoveis - SSP</t>
  </si>
  <si>
    <t>Patios para veiculos apreendidos - PC</t>
  </si>
  <si>
    <t>Aquisic?o de equipamentos, materiais e servicos - PC</t>
  </si>
  <si>
    <t>Aquisic?o de equipamentos, materiais e servicos - BM</t>
  </si>
  <si>
    <t>Aquisic?o de equipamentos, materiais e servicos - SSP</t>
  </si>
  <si>
    <t>Aquisic?o de equipamentos, materiais e servicos - IGP</t>
  </si>
  <si>
    <t>Gest?o de uniformes - PC</t>
  </si>
  <si>
    <t>Gest?o de uniformes - BM</t>
  </si>
  <si>
    <t>Aquisic?o de material de protec?o individual e coletivo - PC</t>
  </si>
  <si>
    <t>Gest?o de alimentac?o - BM</t>
  </si>
  <si>
    <t>Administrac?o da frota - BM</t>
  </si>
  <si>
    <t>Administrac?o da frota - PC</t>
  </si>
  <si>
    <t>Administrac?o da frota - SSP</t>
  </si>
  <si>
    <t>Administrac?o da frota - IGP</t>
  </si>
  <si>
    <t>Administrac?o das atividades aereas - PC</t>
  </si>
  <si>
    <t>Administrac?o das atividades aereas - BM</t>
  </si>
  <si>
    <t>Estruturac?o das Unidades de Protec?o Civil</t>
  </si>
  <si>
    <t>Implantac?o do Sistema de Monitoramento e Alerta</t>
  </si>
  <si>
    <t>Promoc?o da educac?o continuada em protec?o e defesa civil</t>
  </si>
  <si>
    <t>Apoio financeiro e custeio de despesas de unidades municipais de protec?o civil</t>
  </si>
  <si>
    <t>Apoio as ac?es da gest?o de produtos perigosos</t>
  </si>
  <si>
    <t>Recrutamento e selec?o - PM</t>
  </si>
  <si>
    <t>Implantac?o dos sistemas de respostas e recuperac?o - SDC</t>
  </si>
  <si>
    <t>Aquisic?o de materiais e assistencia humanitaria</t>
  </si>
  <si>
    <t>Operac?o Veraneio Segura</t>
  </si>
  <si>
    <t>Construc?o de unidade de protec?o e defesa civil - SDC</t>
  </si>
  <si>
    <t>Implantac?o do sistema de inteligencia em protec?o e defesa civil</t>
  </si>
  <si>
    <t>Protec?o a vitima e testemunhas ameacadas</t>
  </si>
  <si>
    <t>Monitoramento de espacos publicos</t>
  </si>
  <si>
    <t>Terceirizac?o da atividade administrativa - SSP</t>
  </si>
  <si>
    <t>Terceirizac?o da atividade administrativa - IGP</t>
  </si>
  <si>
    <t>Editais Fundac?o Catarinense de Cultura</t>
  </si>
  <si>
    <t>Terceirizac?o da atividade administrativa - DETRAN</t>
  </si>
  <si>
    <t>Patrimonio Historico de Santa Catarina</t>
  </si>
  <si>
    <t>Gest?o da alimentac?o - PC</t>
  </si>
  <si>
    <t>Atividades de policia judiciaria - Operac?o Veraneio Segura</t>
  </si>
  <si>
    <t>Recrutamento e selec?o - PC</t>
  </si>
  <si>
    <t>Terceirizac?o da atividade administrativa - PC</t>
  </si>
  <si>
    <t>Repress?o especializada aos crimes - contra mulher, crianca, adolescente e idoso</t>
  </si>
  <si>
    <t>Implementac?o da Politica Nacional de Alimentac?o e Nutric?o</t>
  </si>
  <si>
    <t>Construc?o do Forum de Timbo</t>
  </si>
  <si>
    <t>Capacitac?o dos gestores e conselheiros municipais de habitac?o - SST</t>
  </si>
  <si>
    <t>Manutenc?o da Gered - SDR - Cacador</t>
  </si>
  <si>
    <t>Aquisic?o e manutenc?o de hardware - FUPESC - SJC</t>
  </si>
  <si>
    <t>Aquisic?o, desenvolvimento e manutenc?o de software - FUPESC - SJC</t>
  </si>
  <si>
    <t>Assistencia a saude - BM</t>
  </si>
  <si>
    <t>Saude e seguranca no contexto ocupacional - PM</t>
  </si>
  <si>
    <t>Modernizac?o do processo de planejamento e orcamento - SEF</t>
  </si>
  <si>
    <t>Recrutamento e selec?o - BM</t>
  </si>
  <si>
    <t>Projeto de medidas para prevenc?o dos desastres na Bacia do Rio Itajai</t>
  </si>
  <si>
    <t>Ac?es estrategicas de desenvolvimento regional - SDR - Grande Florianopolis</t>
  </si>
  <si>
    <t>Ac?es estrategicas de desenvolvimento regional - SDR - Joinville</t>
  </si>
  <si>
    <t>Ac?es estrategicas de desenvolvimento regional - SDR - Chapeco</t>
  </si>
  <si>
    <t>Ac?es estrategicas de desenvolvimento regional - SDR - Ararangua</t>
  </si>
  <si>
    <t>Ac?es estrategicas de desenvolvimento regional - SDR - Blumenau</t>
  </si>
  <si>
    <t>Ac?es estrategicas de desenvolvimento regional - SDR - Criciuma</t>
  </si>
  <si>
    <t>Ac?es estrategicas de desenvolvimento regional - SDR - Jaragua do Sul</t>
  </si>
  <si>
    <t>Ac?es estrategicas de desenvolvimento regional - SDR - Itajai</t>
  </si>
  <si>
    <t>Ac?es estrategicas de desenvolvimento regional - SDR - Mafra</t>
  </si>
  <si>
    <t>Ac?es estrategicas de desenvolvimento regional - SDR - Lages</t>
  </si>
  <si>
    <t>Ac?es estrategicas de desenvolvimento regional - SDR - Canoinhas</t>
  </si>
  <si>
    <t>Ac?es estrategicas de desenvolvimento regional - SDR - S?o Miguel do Oeste</t>
  </si>
  <si>
    <t>Ac?es estrategicas de desenvolvimento regional - SDR - Braco do Norte</t>
  </si>
  <si>
    <t>Ac?es estrategicas de desenvolvimento regional - SDR - Xanxere</t>
  </si>
  <si>
    <t>Ac?es estrategicas de desenvolvimento regional - SDR - Joacaba</t>
  </si>
  <si>
    <t>Ac?es estrategicas de desenvolvimento regional - SDR - Concordia</t>
  </si>
  <si>
    <t>Ac?es estrategicas de desenvolvimento regional - SDR - Campos Novos</t>
  </si>
  <si>
    <t>Ac?es estrategicas de desenvolvimento regional - SDR - Dionisio Cerqueira</t>
  </si>
  <si>
    <t>Ac?es estrategicas de desenvolvimento regional - SDR - Videira</t>
  </si>
  <si>
    <t>Ac?es estrategicas de desenvolvimento regional - SDR - Cacador</t>
  </si>
  <si>
    <t>Ac?es estrategicas de desenvolvimento regional - SDR - Curitibanos</t>
  </si>
  <si>
    <t>Ac?es estrategicas de desenvolvimento regional - SDR - Ibirama</t>
  </si>
  <si>
    <t>Ac?es estrategicas de desenvolvimento regional - SDR - Rio do Sul</t>
  </si>
  <si>
    <t>Ac?es estrategicas de desenvolvimento regional - SDR - Itapiranga</t>
  </si>
  <si>
    <t>Ac?es estrategicas de desenvolvimento regional - SDR - Brusque</t>
  </si>
  <si>
    <t>Ac?es estrategicas de desenvolvimento regional - SDR - Laguna</t>
  </si>
  <si>
    <t>Ac?es estrategicas de desenvolvimento regional - SDR - Ituporanga</t>
  </si>
  <si>
    <t>Ac?es estrategicas de desenvolvimento regional - SDR - Tubar?o</t>
  </si>
  <si>
    <t>Ac?es estrategicas de desenvolvimento regional - SDR - Maravilha</t>
  </si>
  <si>
    <t>Ac?es estrategicas de desenvolvimento regional - SDR - Palmitos</t>
  </si>
  <si>
    <t>Ac?es estrategicas de desenvolvimento regional - SDR - Quilombo</t>
  </si>
  <si>
    <t>Ac?es estrategicas de desenvolvimento regional - SDR - S?o Joaquim</t>
  </si>
  <si>
    <t>Ac?es estrategicas de desenvolvimento regional - SDR - S?o Lourenco do Oeste</t>
  </si>
  <si>
    <t>Ac?es estrategicas de desenvolvimento regional - SDR - Seara</t>
  </si>
  <si>
    <t>Ac?es estrategicas de desenvolvimento regional - SDR - Taio</t>
  </si>
  <si>
    <t>Ac?es estrategicas de desenvolvimento regional - SDR - Timbo</t>
  </si>
  <si>
    <t>Apoio a agricultura organica - FDR</t>
  </si>
  <si>
    <t>Monitoramento da sanidade dos produtos organicos - CIDASC</t>
  </si>
  <si>
    <t>Desvio da SC-430, via Urubici pela Av Francisco Ghizzoni com pavimentac?o asfaltica</t>
  </si>
  <si>
    <t>Dragagem e desassoreamento do canal Barra do Camacho, Campos Verdes e Lagoa Santo Antonio</t>
  </si>
  <si>
    <t>Dragagem e desassoreamento de rios - SDR - Jaragua do Sul</t>
  </si>
  <si>
    <t>Construc?o de CREAS e CRAS e aquisic?o de equipamentos de alta complexidade para Joinville</t>
  </si>
  <si>
    <t xml:space="preserve">Duplic e constr ponte/elevado/passarela sobre a BR-280, ligando Jaragua do Sul/Guaramirim </t>
  </si>
  <si>
    <t xml:space="preserve">Duplicac?o ruas Dona Francisca e Santos Dumont e construc?o elevados e contorno aeroporto </t>
  </si>
  <si>
    <t>Acesso asfaltico Capinzal/Campos Novos/Barra do Le?o</t>
  </si>
  <si>
    <t>Elaborac?o de estudos/projeto e execuc?o de obras de revitalizac?o urbana da regi?o de S?o</t>
  </si>
  <si>
    <t>Elaborac?o de projetos para area da infraestrutura - SDR - Quilombo</t>
  </si>
  <si>
    <t>Estad, pavim e manut tr S Jose Cedro/Palma Sola/Princesa/Dion Cerq/ Paraiso - Itap/Anchiet</t>
  </si>
  <si>
    <t>Estruturac?o das areas industriais e empresariais - SDR - Dionisio Cerqueira</t>
  </si>
  <si>
    <t>Construc?o de anel viario ligando os municipios de Luzerna/Joacaba/Herval do Oeste a BR-28</t>
  </si>
  <si>
    <t xml:space="preserve">Estruturac?o dos hospitais para atendimento na media e alta complexidade - SDR - Dionisio </t>
  </si>
  <si>
    <t>Adequac?o da area fisica da atenc?o basica - SDR - Timbo</t>
  </si>
  <si>
    <t>Estruturac?o e estadualizac?o dos hospitais de Bom Jardim da Serra e Urubici - SDR - S?o J</t>
  </si>
  <si>
    <t>Construc?o de arena multiuso para Imbituba - SDR - Laguna</t>
  </si>
  <si>
    <t xml:space="preserve">Pavimentac?o asfaltica de Frei Rogerio passando pelo distrito nucleo, Triticola ate Salto </t>
  </si>
  <si>
    <t>Estudo viab economica da constr estrada pedagiada entre munic Pouso Redondo/Lontras/Itajai</t>
  </si>
  <si>
    <t>Pavimentac?o asfaltica da sede do municipio de Piratuba ate a comunidade de Lageado Marian</t>
  </si>
  <si>
    <t>Convenio municipios const barrac?es industriais e estruturas conjugadas p empresas - SDR -</t>
  </si>
  <si>
    <t>Pavimentac?o asfaltica da rodovia ligando Itapema/Brusque - via Camboriu</t>
  </si>
  <si>
    <t>Adequac?o/melhoria/supervis?o infraestrutura do aeroporto de Dionisio Cerquira</t>
  </si>
  <si>
    <t>Expans?o da UDESC para a regi?o de S?o Lourenco do Oeste</t>
  </si>
  <si>
    <t>Expans?o da UDESC para Joacaba</t>
  </si>
  <si>
    <t>Expans?o da UDESC para o municipio de Pinhalzinho</t>
  </si>
  <si>
    <t>Expans?o da UDESC para o municipio de Braco do Norte</t>
  </si>
  <si>
    <t>Implantac?o de hemocentro de referencia regional - SDR - Seara</t>
  </si>
  <si>
    <t>Pavimentac?o asfaltica, trecho ligando o municipio de Major Gercino / Leoberto Leal</t>
  </si>
  <si>
    <t>Pavimentac?o asfaltica, trecho S?o Braz a BR-158, linha S?o Braz</t>
  </si>
  <si>
    <t>Implantac?o da Central de Abastecimento de Alimentos - CEASA - SDR - Mafra</t>
  </si>
  <si>
    <t>Pavimentac?o asfaltica, trecho SCT-469, linha Bela Vista a S?o Carlos ao entrocam c/ mun d</t>
  </si>
  <si>
    <t>Aeroporto terraplanagem/pavimentac?o trecho de Jaguaruna a sede do municipio - SDR - Tubar</t>
  </si>
  <si>
    <t>Implantac?o de acesso entre Itajai e Balneario Camboriu</t>
  </si>
  <si>
    <t>Construc?o de casas populares - SDR - S?o Joaquim</t>
  </si>
  <si>
    <t>Expans?o da UDESC para a regi?o de Cacador</t>
  </si>
  <si>
    <t>Construc?o de casas populares na area rural e urbana - SDR - Dionisio Cerqueira</t>
  </si>
  <si>
    <t>Implant centro de atend CAPS 1 2 3 e implant politicas saude mental atenc?o basica - SDR -</t>
  </si>
  <si>
    <t>Implantac?o de hemocentro regional para coleta e processamento de sangue - SDR - Itajai</t>
  </si>
  <si>
    <t>Construc?o de centro apoio social, psicol, juridico e pedagogico ao menor infrator - SDR -</t>
  </si>
  <si>
    <t>Implantac?o de obras contra cheias nos municipios de abrangencia da SDR - Blumenau</t>
  </si>
  <si>
    <t>Construc?o de centro de apoio social, psicol, juridico e pedagogico ao menor infrator - SD</t>
  </si>
  <si>
    <t>Implantac?o de policlinica regional no municipio de Joacaba</t>
  </si>
  <si>
    <t>Implantac?o de polo de atendimento de media complexidade no hospital Dona Lizete de Taio</t>
  </si>
  <si>
    <t>Implantac?o de projeto de incentivo ao resgate maritimo e seguranca nautica</t>
  </si>
  <si>
    <t>Construc?o de centro de atendimento para idosos no municipio de Videira</t>
  </si>
  <si>
    <t xml:space="preserve">Implantac?o sistema de atend publico consultas e exames de media e alta complexid - SDR - </t>
  </si>
  <si>
    <t>Implantac?o de um CEDUP - Centro de Ensino Profissionalizante no municipio de Taio</t>
  </si>
  <si>
    <t>Impl centro dist produtos da cadeia produtiva agricola, ind textil e moveleira - SDR - D C</t>
  </si>
  <si>
    <t>Implantac?o de sistema de video monitoramento - SDR - Grande Florianopolis</t>
  </si>
  <si>
    <t>Implantac?o do contorno oeste de Pomerode</t>
  </si>
  <si>
    <t>Implantac?o do contorno viario de Campos Novos</t>
  </si>
  <si>
    <t>Implantac?o do contorno viario de S?o Joaquim</t>
  </si>
  <si>
    <t>Implantac?o do novo acesso viario de Itajai/Navegantes</t>
  </si>
  <si>
    <t>Implantac?o do sistema CEASA - SDR - Rio do Sul</t>
  </si>
  <si>
    <t>Implantac?o do sistema de esgoto sanitario - SDR - Taio</t>
  </si>
  <si>
    <t>Implantac?o do sistema de esgoto sanitario - SDR - Curitibanos</t>
  </si>
  <si>
    <t>Implantac?o do sistema de esgoto sanitario - SDR - Dionisio Cerqueira</t>
  </si>
  <si>
    <t>Implantac?o e ampliac?o de rede de tratamento de agua e esgoto - SDR - S?o Miguel do Oeste</t>
  </si>
  <si>
    <t>Implantac?o e estruturac?o da rede de atendimento as vitimas de violencia sexual</t>
  </si>
  <si>
    <t xml:space="preserve">Implantac?o e melhorias operacionais no sistema de abastecimento de agua - SDR - Dionisio </t>
  </si>
  <si>
    <t>Pavimentac?o asfaltica ligando Presidente Nereu a Vidal Ramos</t>
  </si>
  <si>
    <t>Pavimentac?o asfaltica ligando Rio dos Cedros Regi?o dos Lagos - SDR - Timbo</t>
  </si>
  <si>
    <t>Implantac?o e pavimentac?o asfaltica da rodovia trecho Uni?o do Oeste/Jardinopolis a Quilo</t>
  </si>
  <si>
    <t>Pavimentac?o asfaltica rodovia Ageo Medeiros ligando Tubar?o/Laguna/Farol Santa Marta</t>
  </si>
  <si>
    <t>Implantac?o no meio urbano e rural de redes de distribuic?o de agua - SDR - Palmitos</t>
  </si>
  <si>
    <t>Pavimentac?o asfaltica SC-413, trecho Massaranduba/Luiz Alves/Blumenau</t>
  </si>
  <si>
    <t>Pavimentac?o do trecho Guabiruba - Blumenau</t>
  </si>
  <si>
    <t>Pavimentac?o asfaltica, trecho Cunha Por?/Palmitos/Cunhatai</t>
  </si>
  <si>
    <t>Implantac?o ou adaptac?o de centro de referencia atendimento/diagnostico/terapia - SDR - C</t>
  </si>
  <si>
    <t>Pavimentac?o complementar da SC-455, trecho Macieira SC-453</t>
  </si>
  <si>
    <t>Implantac?o de perimetral ligando SC-280 ao distrito de Marcilio Dias</t>
  </si>
  <si>
    <t>Pavimentac?o da Rodovia da Fronteira que liga Itapiranga/Tunapolis/Paraiso</t>
  </si>
  <si>
    <t>Pavimentac?o da SC-350, trecho Taio - Rio do Oeste</t>
  </si>
  <si>
    <t>Incentivo a implantac?o de areas industriais - SDR - Canoinhas</t>
  </si>
  <si>
    <t>Pavimentac?o da SC-303, trecho - Timbo Grande a SC-302</t>
  </si>
  <si>
    <t>Pavimentac?o do acesso municipio de Chapeco ao municipio de Paial</t>
  </si>
  <si>
    <t>Instalac?o de equipamentos de vigilancia eletronica nos centros urbanos - SDR - Itapiranga</t>
  </si>
  <si>
    <t>Pavimentac?o do acesso a Termas de S?o Jo?o do Oeste</t>
  </si>
  <si>
    <t>Invest em ac?es na agricultura organica, pesquisa, assist tecnica e comercializ - SDR - Ri</t>
  </si>
  <si>
    <t>Pavimentac?o do trecho ligando Presidente Castelo Branco / BR-153 / Caravagio / Pinhal</t>
  </si>
  <si>
    <t xml:space="preserve">Pavimentac?o e estadualizac?o estrada ligando Morro Grande /Sang?o a Praia de Campo Bom - </t>
  </si>
  <si>
    <t>Investimentos na prevenc?o e contenc?o de cheias - SDR - Rio do Sul</t>
  </si>
  <si>
    <t>Pavimentac?o entre a SC-411 e SC-470, trecho Bairro Macuco</t>
  </si>
  <si>
    <t>Pavimentac?o do trecho Bom Jesus do Oeste - Maravilha - BR-282</t>
  </si>
  <si>
    <t>Pavimentac?o asfaltica ligando Witmarsum a Salete</t>
  </si>
  <si>
    <t>Ligac?o asfaltica ligando a BR-470 a BR-116, via Vale Norte</t>
  </si>
  <si>
    <t>Manter convenio adequac?o da atenc?o da media e alta complexidade - SDR - Blumenau</t>
  </si>
  <si>
    <t>Pavimentac?o da SC-456, trecho Anita Garibaldi a Abdon Batista</t>
  </si>
  <si>
    <t>Pavimentac?o trecho Ipor? do Oeste ligando a SC-389 a Linha Esperanca</t>
  </si>
  <si>
    <t>Manter convenio para adequac?o da atenc?o da media e alta complexidade - SDR - Mafra</t>
  </si>
  <si>
    <t>Pavimentac?o/terrapl/OEA supervis?o do acesso Sul a Arroio do Silva</t>
  </si>
  <si>
    <t>Pavimentac?o/terrapl/OEA supervis?o, trecho Maracaja / Balneario de Ilhas</t>
  </si>
  <si>
    <t>Manutenc?o da UTI do hospital S?o Jose - SDR - Maravilha</t>
  </si>
  <si>
    <t>Manutenc?o e ampliac?o do hospital de Quilombo</t>
  </si>
  <si>
    <t>Manutenc?o do hospital materno infantil Santa Catarina - SDR - Criciuma</t>
  </si>
  <si>
    <t>Recuperac?o acesso da SC-283 ao dist Engenho Velho e asfaltamento acesso ao dist President</t>
  </si>
  <si>
    <t>Manutenc?o dos servicos de protec?o social basica e especial de assistencia social - SDR -</t>
  </si>
  <si>
    <t>Ampliac?o e readequac?o do hosp Hans Dieter Schmidt  - Joinville</t>
  </si>
  <si>
    <t xml:space="preserve">SC-170 terrapl/pavim/OEA/sup, trecho Dionisio Cerqueira/ Paraiso/ Bandeirante/Tunapolis / </t>
  </si>
  <si>
    <t>Manutenc?o e ampliac?o do hospital Maice - SDR - Cacador</t>
  </si>
  <si>
    <t>Terrapl/pavim/OEA/superv estada da Madeira, trecho Agronomica / Trombudo Central</t>
  </si>
  <si>
    <t>Terrapl/pavim/OEA/supervis?o acesso Taio - Mirim Doce - BR-470</t>
  </si>
  <si>
    <t>Melhoria dos pontos criticos e construc?o terceira pista rodovia SC-411 - Brusque - S?o Jo</t>
  </si>
  <si>
    <t>Terrapl/pavim/OEA/supervis?o perimetral no oeste de Curitibanos</t>
  </si>
  <si>
    <t>Melhoria e ampliac?o das redes de agua e esgoto - SDR - Itapiranga</t>
  </si>
  <si>
    <t>Terrapl/pavim/OEA/supervis?o, trecho Comunidade de S?o Jose - BR-153 / SC-283 / Concordia</t>
  </si>
  <si>
    <t>Pavimentac?o da SC-281, trecho Ituporanga - Atalanta</t>
  </si>
  <si>
    <t>Implantac?o do contorno leste de Xanxere</t>
  </si>
  <si>
    <t>Pavimentac?o do trecho Brusque - Limeira - Camboriu</t>
  </si>
  <si>
    <t>Acesso as comunidades rurais SC-465 Arabut? ate o distrito de Nova Estrela</t>
  </si>
  <si>
    <t>Obras de contenc?o de alagamentos no municipio de Concordia</t>
  </si>
  <si>
    <t>Ampliac?o de leitos na UTI, manutenc?o e reforma do hospital Divino Salvador - SDR - Videi</t>
  </si>
  <si>
    <t>Ampliac?o hospital regional do Extremo Oeste - SDR - S?o Miguel do Oeste</t>
  </si>
  <si>
    <t>Pavimentac?o asfaltica centro de Indaial a Ascurra</t>
  </si>
  <si>
    <t>Ampliac?o Hospital Santo Antonio em Itapema - SDR - Itajai</t>
  </si>
  <si>
    <t>Pavimentac?o asfaltica da rodovia ligando o municipio de Treze de Maio/Rio Vargedo/Morro d</t>
  </si>
  <si>
    <t>Pavimentac?o asfaltica da rodovia Ulysses Gaboardi da BR-116, S?o Cristov?o do Sul ate Cam</t>
  </si>
  <si>
    <t>Pavimentac?o asfaltica da SC-302, trecho BR-116 ao distrito de Passo Manso</t>
  </si>
  <si>
    <t>Reabilitac?o/aum capac da SC-449, trecho Balneario Gaivota - Sombrio - Jacinto Machado</t>
  </si>
  <si>
    <t>Ampliac?o do Parque da Expovale Huberto Oenning - SDR - Braco do Norte</t>
  </si>
  <si>
    <t>Reabilitac?o da SC-422, trecho Taio - Salete</t>
  </si>
  <si>
    <t>Apoio financeiro aos hospitais filantropicos - SDR - Blumenau</t>
  </si>
  <si>
    <t>Reabilitac?o da SC-163, trecho Itapiranga - Ipor? do Oeste</t>
  </si>
  <si>
    <t>Apoio financeiro para a construc?o de casas populares - SDR - Curitibanos</t>
  </si>
  <si>
    <t>Ampliac?o e equipamentos para o hospital regional S?o Paulo - SDR - Xanxere</t>
  </si>
  <si>
    <t>Apoio finan manutenc?o e estruturac?o UTI do hospital Bom Jesus e aos hospitais da SDR - I</t>
  </si>
  <si>
    <t>Ampliac?o, reforma e aquisic?o de equip para hospital e maternidade S?o Jose - SDR - Jarag</t>
  </si>
  <si>
    <t>Reabilitac?o da SC-280 ligando Canoinhas - Porto Uni?o - BR-153</t>
  </si>
  <si>
    <t>Reabilitac?o da SC-135, trecho Cacador - Rio das Antas - Videira</t>
  </si>
  <si>
    <t>Apoio para construc?o e melhorias nas habitac?es urbanas nos municipios da SDR - Videira</t>
  </si>
  <si>
    <t>Ampliac?o, reforma e manutenc?o do hospital Valdomiro Colautti - SDR - Ibirama</t>
  </si>
  <si>
    <t>Apoio tecnico para elaborac?o e mapeamento das areas risco e Sistema Alerta Cheias do Vale</t>
  </si>
  <si>
    <t>Apoio tecnico e financeiro na estruturac?o das Defesas Civis nos municipios - SDR - Timbo</t>
  </si>
  <si>
    <t>Ampliac?o, reforma e mobiliario para a maternidade Darci Vargas - Joinville</t>
  </si>
  <si>
    <t xml:space="preserve">Politica de fomento agricultura familiar impl terminal calcario alimento organico - SDR - </t>
  </si>
  <si>
    <t>Politica de fomento a agricultura familiar e alimento organico - SDR - Chapeco</t>
  </si>
  <si>
    <t>Ampliac?o, manutenc?o e aquisic?o equipamentos para hospital Dr Jose Athanasio - SDR - Cam</t>
  </si>
  <si>
    <t>Aquisic?o de equip e mobiliarios atendimento de urgencia e emergencia e outras espec - SDR</t>
  </si>
  <si>
    <t>Aquisic?o de equipamentos para a seguranca publica - SDR - Itapiranga</t>
  </si>
  <si>
    <t>Aquisic?o de equipamentos para monitoramento da seguranca publica - SDR - Campos Novos</t>
  </si>
  <si>
    <t>Politica de apoio aos pequenos hospitais  - SDR - Seara</t>
  </si>
  <si>
    <t>Aquisic?o de equipamentos para o Corpo de Bombeiros - SDR - Braco do Norte</t>
  </si>
  <si>
    <t>Apoio financeiro aos hospitais dos municipios de abrangencia da SDR - Jaragua do Sul</t>
  </si>
  <si>
    <t>Aquisic?o de equipamentos para unidade de pronto atendimento - SDR - S?o Miguel do Oeste</t>
  </si>
  <si>
    <t>Pavimentac?o asfaltica e drenagem das ruas Onorio Bortoloto e Francisco Schmidt em Navegan</t>
  </si>
  <si>
    <t>Atendimento socio-terapeutico a dependentes quimicos - SDR - S?o Miguel do Oeste</t>
  </si>
  <si>
    <t>Capacitac?o da rede socio-assistencial publica e privada - SDR - Grande Florianopolis</t>
  </si>
  <si>
    <t>Ampliac?o e adequac?o da area fisica da rede de atenc?o basica - SDR - Joacaba</t>
  </si>
  <si>
    <t>Ampliac?o e adequac?o do aeroporto de S?o Miguel do Oeste</t>
  </si>
  <si>
    <t xml:space="preserve">Cofin servicos assist social protec?o social basica e especial media e alta compl - SDR - </t>
  </si>
  <si>
    <t>Conclus?o da SC-459, trecho Santiago do Sul a S?o Domingos</t>
  </si>
  <si>
    <t>Programa de capacitac?o de m?o de obra e primeiro emprego - SDR - Joinville</t>
  </si>
  <si>
    <t>Conclus?o do centro de eventos de S?o Lourenco do Oeste</t>
  </si>
  <si>
    <t>Reativac?o de leitos hospitalares da rede publica - SDR - Grande Florianopolis</t>
  </si>
  <si>
    <t>Apoio ao sistema viario rural - SDR - S?o Miguel do Oeste</t>
  </si>
  <si>
    <t>Construc?o de terceira pista de rolamento na rua Atilio Fontana acesso a SC-283 em Concord</t>
  </si>
  <si>
    <t>Construc?o, ampliac?o e reforma de unidades da assistencia social - SDR - Criciuma</t>
  </si>
  <si>
    <t>Reforma e ampliac?o do hospital Nossa Senhora da Salete - Monte Carlo - SDR - Campos Novos</t>
  </si>
  <si>
    <t>Construc?o de barragem e estudos de viabilidade de controle de cheias - SDR - Brusque</t>
  </si>
  <si>
    <t>Reforma, manutenc?o e ampliac?o do hospital universitario Pequeno Anjo de Itajai</t>
  </si>
  <si>
    <t>Construc?o da cidade do idoso - SDR - Quilombo</t>
  </si>
  <si>
    <t>Ampliac?o e manutenc?o dos convenios de LA, PSC e CIP SSP - SDR - S?o Lourenco do Oeste</t>
  </si>
  <si>
    <t>Construc?o da delegacia de policia de Gaspar - SDR - Blumenau</t>
  </si>
  <si>
    <t>Reforma e equipamentos para o hospital da Fundac?o - SDR - S?o Lourenco do Oeste</t>
  </si>
  <si>
    <t>Regionalizac?o e manutenc?o do hospital Santa Cruz de Canoinhas</t>
  </si>
  <si>
    <t>Construc?o de escola de ensino fundamental S?o Luiz em Uni?o do Oeste - SDR - Quilombo</t>
  </si>
  <si>
    <t>Regionalizac?o e manutenc?o do hospital Ruth Cardoso - Balneario Camboriu - SDR - Itajai</t>
  </si>
  <si>
    <t>Construc?o da ponte do Ademar Garcia - Boa Vista em Joinville</t>
  </si>
  <si>
    <t>Ampliac?o e melhoria da infraestrutura do aeroporto de Cacador</t>
  </si>
  <si>
    <t>Revitalizac?o das pracas urbanas - SDR - Itapiranga</t>
  </si>
  <si>
    <t>Construc?o da ponte do Vale em Gaspar</t>
  </si>
  <si>
    <t>Construc?o da sede para abrigar a companhia da policia militar no municipio de Taio</t>
  </si>
  <si>
    <t>Regionalizac?o e obras de melhoria do aeroporto de Joacaba</t>
  </si>
  <si>
    <t>Construc?o da unidade cardiovascular do hospital e maternidade Jaragua</t>
  </si>
  <si>
    <t>Construc?o de centro de inovac?o tecnologica - SDR - Chapeco</t>
  </si>
  <si>
    <t>Ampliac?o e reforma das unidades hospitalares - SDR - Ararangua</t>
  </si>
  <si>
    <t>Construc?o de centro de internac?o provisoria - CIP - SDR - Itajai</t>
  </si>
  <si>
    <t>Ampliac?o e reforma do hospital regional de Ararangua</t>
  </si>
  <si>
    <t>Construc?o de centro dia para idosos - SDR - Grande Florianopolis</t>
  </si>
  <si>
    <t>Reestruturac?o dos pontos criticos e revitalizac?o do trecho da SC-411 entre Tijucas e Bru</t>
  </si>
  <si>
    <t>Construc?o de centro eventos - SDR - Quilombo</t>
  </si>
  <si>
    <t>Construc?o de centro eventos - SDR - Taio</t>
  </si>
  <si>
    <t>Construc?o de centro educacional de jovens e adultos - SDR - S?o Lourenco do Oeste</t>
  </si>
  <si>
    <t>Construc?o de centro eventos em Balneario Camboriu e Navegantes - SDR - Itajai</t>
  </si>
  <si>
    <t>Construc?o de centro eventos em Barra Velha - SDR - Joinville</t>
  </si>
  <si>
    <t>Construc?o de centro eventos - SDR - Xanxere</t>
  </si>
  <si>
    <t>Construc?o de complexo de seguranca publica - SDR - Quilombo</t>
  </si>
  <si>
    <t>Construc?o de centro multiuso - SDR - S?o Lourenco do Oeste</t>
  </si>
  <si>
    <t>Construc?o de clinica de reabilitac?o para dependentes quimicos - SDR - Criciuma</t>
  </si>
  <si>
    <t>Construc?o de casa de repouso para atendimento da terceira idade - SDR - Palmitos</t>
  </si>
  <si>
    <t>Construc?o de unidade prisional avancada - SDR - Curitibanos</t>
  </si>
  <si>
    <t>Reforma e ampliac?o da escola basica Henrique Rupp Junior - SDR - Campos Novos</t>
  </si>
  <si>
    <t>Construc?o de espacos para pratica do desporto - SDR - Braco do Norte</t>
  </si>
  <si>
    <t>Construc?o de unidade prisional - SDR - S?o Miguel do Oeste</t>
  </si>
  <si>
    <t>Construc?o de unidade prisional avancada - SDR - Mafra</t>
  </si>
  <si>
    <t>Ampliac?o da unidades prisionais avancadas (UPA) - Indaial - SDR - Timbo</t>
  </si>
  <si>
    <t>Construc?o de ginasio de esportes nas escolas - SDR - Lages</t>
  </si>
  <si>
    <t>Construc?o de ponte flutuante sobre o rio do Peixe em Alto Bela Vista</t>
  </si>
  <si>
    <t>Construc?o de ponte ligando Capivari de Baixo/Tubar?o</t>
  </si>
  <si>
    <t>Construc?o de anel viario SC-477 - SC-416 - BR-470 (ligac?o Benedito Novo a BR-470, via In</t>
  </si>
  <si>
    <t>Reforma e ampliac?o das delegacias - SDR - Itapiranga</t>
  </si>
  <si>
    <t>Construc?o do quartel da policia militar de Indaial - SDR - Timbo</t>
  </si>
  <si>
    <t>Reabilitac?o do roteiro rural Blumenau - Pomerode (vila Itoupava)</t>
  </si>
  <si>
    <t>Construc?o, ampliac?o e aquisic?o de equipamentos para unidades sanitarias - SDR - Canoinh</t>
  </si>
  <si>
    <t>Vocacionar em psiquiatria, traumatologia e obsetricia hospitais do Vale do Tijucas - SDR -</t>
  </si>
  <si>
    <t>Construc?o, aquisic?o de equipamentos para o hospital regional - SDR - Braco do Norte</t>
  </si>
  <si>
    <t>Implantac?o do Contorno de Seara</t>
  </si>
  <si>
    <t>Revitalizac?o do Rio Seco da Madre - SDR - Tubar?o</t>
  </si>
  <si>
    <t>Pavimentac?o do Contorno Viario de Garuva a BR-101 - BID-VI</t>
  </si>
  <si>
    <t>Melhoria dos acessos as propriedades rurais - SDR - S?o Miguel do Oeste</t>
  </si>
  <si>
    <t>Apoio a agricultura familiar  - SDR - Jaragua do Sul</t>
  </si>
  <si>
    <t>Apoio a agricultura e a produc?o organica - SDR - Campos Novos</t>
  </si>
  <si>
    <t>Apoio a agricultura e a produc?o organica - SDR - S?o Miguel do Oeste</t>
  </si>
  <si>
    <t>Apoio a agricultura e a produc?o organica - SDR - Cacador</t>
  </si>
  <si>
    <t>Apoio a agricultura e a produc?o organica - SDR - Xanxere</t>
  </si>
  <si>
    <t>Melhoria urb acessos Baln Barra do Sul/S?o Fco do Sul/S?o Jo?o do Itaperiu/Araquari/Itapoa</t>
  </si>
  <si>
    <t>Apoio a agricultura e a produc?o organica - SDR - S?o Lourenco do Oeste</t>
  </si>
  <si>
    <t>Construc?o do contorno do anel viario no municipio de Braco do Norte</t>
  </si>
  <si>
    <t>Construc?o do contorno viario da SC-114 em Itaiopolis</t>
  </si>
  <si>
    <t>Apoio a agricultura familiar - SDR - S?o Lourenco do Oeste</t>
  </si>
  <si>
    <t>Apoio a agricultura familiar - SDR - Lages</t>
  </si>
  <si>
    <t>Construc?o do contorno viario leste - SDR - Chapeco</t>
  </si>
  <si>
    <t>Apoio a agricultura familiar - SDR - Xanxere</t>
  </si>
  <si>
    <t>Apoio a agricultura familiar  - SDR - Dionisio Cerqueira</t>
  </si>
  <si>
    <t>Apoio as ac?es de desenvolvimento rural - SDR - Ituporanga</t>
  </si>
  <si>
    <t>Apoio ao sistema viario rural - SDR - Mafra</t>
  </si>
  <si>
    <t>Construc?o de unidades do CRAS e SUAS - Sistema Unico de Assistencia Social - SDR - Seara</t>
  </si>
  <si>
    <t>Construc?o de unidades habitacionais no meio urbano e rural - SDR - Ituporanga</t>
  </si>
  <si>
    <t>Apoio ao sistema viario urbano - SDR - Curitibanos</t>
  </si>
  <si>
    <t>Construc?o de CEDUP - SDR - Dionisio Cerqueira</t>
  </si>
  <si>
    <t>Construc?o e ampliac?o do centro de oncologia no hospital regional de Rio do Sul</t>
  </si>
  <si>
    <t>Construc?o e manutenc?o de casa de longa permanencia para atendimento de idosos - SDR - Ma</t>
  </si>
  <si>
    <t>Construc?o de unidade de pronto atendimento (UPA) - SDR - S?o Lourenco do Oeste</t>
  </si>
  <si>
    <t>Construc?o de rede de fibra otica para monitoramento eletronico - SDR - Braco do Norte</t>
  </si>
  <si>
    <t>Assistencia medica hospitalar de media e alta complexidade - SDR - Timbo</t>
  </si>
  <si>
    <t xml:space="preserve">Construc?o de centro de oncologia e pediatria no hospital infantil Santa Catarina - SDR - </t>
  </si>
  <si>
    <t>Construc?o de centro de convivencia para terceira idade  - SDR - Joinville</t>
  </si>
  <si>
    <t>Apoio a pequena e media empresa - SDR - Dionisio Cerqueira</t>
  </si>
  <si>
    <t>Desassoreamento de rios - SDR - Criciuma</t>
  </si>
  <si>
    <t>Desassoreamento e dragagem do rio Cachoeira e bacia do Pirai - SDR - Joinville</t>
  </si>
  <si>
    <t>Desassoreamento do rio Urussanga - SDR - Tubar?o</t>
  </si>
  <si>
    <t>Construc?o de um centro de atendimento do idoso - SDR - Cacador</t>
  </si>
  <si>
    <t>Construc?o de um centro de multiuso - SDR - Curitibanos</t>
  </si>
  <si>
    <t>Construc?o do terceiro anel da arena de Joinville</t>
  </si>
  <si>
    <t>Constr, reforma e ampl Centros de Referencia de Assistencial Social - CRAS - SDR - Gde Flo</t>
  </si>
  <si>
    <t>Expans?o da UDESC para a regi?o de Dionisio Cerqueira</t>
  </si>
  <si>
    <t>Equipar a unidade de pronto atendimento (UPA) - SDR - S?o Miguel do Oeste</t>
  </si>
  <si>
    <t>Reforma e recapeamento da SCT-283 e SCT-469 perimetro urbano - SDR - Palmitos</t>
  </si>
  <si>
    <t>Construc?o de centro tecnologico para a escola Jurema - SDR - Quilombo</t>
  </si>
  <si>
    <t>Gest?o dos beneficios da Lei n 15.390/2010</t>
  </si>
  <si>
    <t>Apoio financeiro as casa de acolhimento para criancas e adolescente em vulnerabilidade soc</t>
  </si>
  <si>
    <t>Apoio a construc?o de casas de abrigo p/ mulheres e filhos vitimas de violencia em situac?</t>
  </si>
  <si>
    <t>Construc?o da Penitenciaria de Imarui - SJC</t>
  </si>
  <si>
    <t>Gerenciamento do programa Caminhos do Desenvolvimento - SIE</t>
  </si>
  <si>
    <t>Captac?o, armazenagem e uso da agua na agricultura - FDR</t>
  </si>
  <si>
    <t>Aparelhamento e modernizac?o - Instituto Geral de Pericias</t>
  </si>
  <si>
    <t>Aparelhamento e modernizac?o - FATMA</t>
  </si>
  <si>
    <t>Aparelhamento e modernizac?o - Policia Militar Ambiental</t>
  </si>
  <si>
    <t>Aparelhamento e modernizac?o - SJC - Procon</t>
  </si>
  <si>
    <t>Aparelhamento e modernizac?o - SES - Vigilancia Sanitaria</t>
  </si>
  <si>
    <t>Custeio dos honorarios periciais - PGE</t>
  </si>
  <si>
    <t>Reforma do Forum de Xanxere</t>
  </si>
  <si>
    <t>Reforma do Forum de Itaiopolis</t>
  </si>
  <si>
    <t>Reforma do Forum de Lages</t>
  </si>
  <si>
    <t>Reforma do Forum de S?o Miguel do Oeste</t>
  </si>
  <si>
    <t>Reforma do Forum de S?o Bento do Sul</t>
  </si>
  <si>
    <t>Operacionalizac?o do CECOP</t>
  </si>
  <si>
    <t>Implantac?o dos contornos de Ouro e Capinzal</t>
  </si>
  <si>
    <t>Implantac?o e pavimentac?o da SC-108, trecho entroncam BR-470 (p/ Blumenau) - Vila Itoupav</t>
  </si>
  <si>
    <t>Reabilitac?o da SC-135, trecho Cacador - Matos Costa - Porto Uni?o</t>
  </si>
  <si>
    <t>Reabilitac?o/aumento capacidade SC-412, trecho BR-101 - Ilhota - Gaspar e contorno de Ilho</t>
  </si>
  <si>
    <t>Reabilitac?o da SC-114, trecho Lages - Painel</t>
  </si>
  <si>
    <t>Reabilitac?o da SC-355, trecho BR-282 - Jabora e acesso a Presidente Castelo Branco</t>
  </si>
  <si>
    <t>Reabilitac?o da SC-355, trecho Lebon Regis - Fraiburgo</t>
  </si>
  <si>
    <t>Tratamento de pontos criticos nas rodovias - BID-VI</t>
  </si>
  <si>
    <t>Supervis?o regional de obras de infraestrutura, inclusive superv e gerenc sistemas de conc</t>
  </si>
  <si>
    <t>Manutenc?o e servicos do Centro Administrativo - FMPIO - SEA</t>
  </si>
  <si>
    <t>Transferencia de receita a organizac?o social gestora do HPM - BM</t>
  </si>
  <si>
    <t>Transferencia de receita a organizac?o social gestora do HPM - PM</t>
  </si>
  <si>
    <t>Publicac?o de produc?es e divulgac?o dos programas</t>
  </si>
  <si>
    <t>Reforma parcial do Forum de Ararangua</t>
  </si>
  <si>
    <t>Reforma parcial do Forum de Barra Velha</t>
  </si>
  <si>
    <t>Reforma parcial do Forum de Fraiburgo</t>
  </si>
  <si>
    <t>Reforma parcial do Forum de Videira</t>
  </si>
  <si>
    <t>Reforma e ampliac?o do predio da Grafica do PJSC</t>
  </si>
  <si>
    <t>Reforma e ampliac?o do predio do Almoxarifado Central do PJSC</t>
  </si>
  <si>
    <t>Reforma parcial do Forum de Dionisio Cerqueira</t>
  </si>
  <si>
    <t>Manutenc?o dos predios do Poder Judiciario de Santa Catarina</t>
  </si>
  <si>
    <t>Contratac?o de servicos para operacionalizac?o da administrac?o - Fundo - SDC</t>
  </si>
  <si>
    <t>Obras e contratac?o de servicos de carater preventivo</t>
  </si>
  <si>
    <t>Obras de reabilitac?o e recuperac?o</t>
  </si>
  <si>
    <t>Manutenc?o das escolas da educac?o basica</t>
  </si>
  <si>
    <t>Programa de transferencia de renda complementar - SANTA RENDA - SST</t>
  </si>
  <si>
    <t>Implementac?o de cisternas</t>
  </si>
  <si>
    <t>Implementac?o de unidades de apoio a distribuic?o de alimentos da agricultura familiar - P</t>
  </si>
  <si>
    <t>Construc?o do centro cirurgico e UTI do CEPON</t>
  </si>
  <si>
    <t>Elaborac?o de projetos arquitetonicos e complementares para hospitais</t>
  </si>
  <si>
    <t>Aquisic?o/construc?o edificio sede do MPSC</t>
  </si>
  <si>
    <t>Apoio as centrais de penas e medidas alternativas</t>
  </si>
  <si>
    <t>Administrac?o de pessoal e encargos - DPE</t>
  </si>
  <si>
    <t>Contratac?o de servicos para operacionalizac?o da administrac?o - DPE</t>
  </si>
  <si>
    <t>Aquisic?o e manutenc?o de hardware - DPE</t>
  </si>
  <si>
    <t>Aquisic?o, desenvolvimento e manutenc?o de software - DPE</t>
  </si>
  <si>
    <t>Aquisic?o de servicos e equipamentos na area de telecomunicac?o - DPE</t>
  </si>
  <si>
    <t>Pagamento de estagiarios e encargos - DPE</t>
  </si>
  <si>
    <t>Ampliac?o da atuac?o do Estado na Defensoria Publica</t>
  </si>
  <si>
    <t>Construc?o do semiaberto da penitenciaria de Imarui</t>
  </si>
  <si>
    <t>Construc?o do presidio de Biguacu</t>
  </si>
  <si>
    <t>Construc?o da penitenciaria feminina de Criciuma</t>
  </si>
  <si>
    <t>Construc?o do semiaberto da penitenciaria Sul - Criciuma</t>
  </si>
  <si>
    <t>Construc?o do presidio regional de Ararangua</t>
  </si>
  <si>
    <t>Construc?o do presidio feminino de Tubar?o</t>
  </si>
  <si>
    <t>Construc?o do presidio regional de Criciuma</t>
  </si>
  <si>
    <t>Construc?o da penitenciaria da regi?o de Blumenau</t>
  </si>
  <si>
    <t>Construc?o do semiaberto da penitenciaria da regi?o de Blumenau</t>
  </si>
  <si>
    <t>Ampliac?o do semiaberto da penitenciaria de Itajai</t>
  </si>
  <si>
    <t>Construc?o da penitenciaria industrial de S?o Bento do Sul</t>
  </si>
  <si>
    <t>Ampliac?o do semiaberto da penitenciaria industrial de Joinville</t>
  </si>
  <si>
    <t>Construc?o da unidade II da penitenciaria de S?o Cristov?o do Sul</t>
  </si>
  <si>
    <t>Construc?o do presidio feminino de Lages</t>
  </si>
  <si>
    <t>Construc?o da unidade II da penitenciaria agricola de Chapeco</t>
  </si>
  <si>
    <t>Construc?o do presidio de S?o Lourenco do Oeste</t>
  </si>
  <si>
    <t>Construc?o do semiaberto I da penitenciaria de Chapeco</t>
  </si>
  <si>
    <t>Construc?o do centro de atendimento socioeducativo (CASE) de Criciuma</t>
  </si>
  <si>
    <t>Construc?o do centro de atendimento socioeducativo (CASE) de Lages</t>
  </si>
  <si>
    <t>Construc?o do centro de atendimento socioeducativo (CASE) de Chapeco</t>
  </si>
  <si>
    <t>Ampliac?o Hospital Florianopolis</t>
  </si>
  <si>
    <t>Ampliac?o e readequac?o do Hospital e Maternidade Tereza Ramos</t>
  </si>
  <si>
    <t>Ampliac?o e readequac?o do Hospital Regional do Oeste - Chapeco</t>
  </si>
  <si>
    <t>Ampliac?o e readequac?o do Hospital Marieta Konder Bornhausen - Itajai</t>
  </si>
  <si>
    <t>Ampliac?o e readequac?o do Hospital Governador Celso Ramos</t>
  </si>
  <si>
    <t>Ampliac?o e readequac?o do Hospital Nereu Ramos - Florianopolis</t>
  </si>
  <si>
    <t>Ampliac?o e readequac?o do Instituto de Psiquiatria de S?o Jose</t>
  </si>
  <si>
    <t>Ampliac?o e readequac?o da Maternidade Carmela Dutra - Florianopolis</t>
  </si>
  <si>
    <t>Equipar as unidades hospitalares da SES</t>
  </si>
  <si>
    <t>Equipar as Policlinicas</t>
  </si>
  <si>
    <t>Ampliac?o e readequac?o do Hospital S?o Paulo - Xanxere</t>
  </si>
  <si>
    <t>Construc?o da Policlinica de S?o Miguel do Oeste</t>
  </si>
  <si>
    <t>Construc?o da Policlinica de Cacador</t>
  </si>
  <si>
    <t>Construc?o da Policlinica de Mafra</t>
  </si>
  <si>
    <t>Construc?o da Policlinica de Joinville</t>
  </si>
  <si>
    <t>Construc?o da Policlinica de Tubar?o</t>
  </si>
  <si>
    <t>Construc?o da Policlinica de Icara</t>
  </si>
  <si>
    <t>Construc?o da Policlinica de Ararangua</t>
  </si>
  <si>
    <t>Construc?o do Complexo da Seguranca Publica - SSP, SJC, SDC, PM, PC, BM e IGP</t>
  </si>
  <si>
    <t>Ampliac?o do projeto de video monitoramento - Bem-Te-Vi - SSP</t>
  </si>
  <si>
    <t>Modernizac?o do sistema de comunicac?o da Seguranca Publica</t>
  </si>
  <si>
    <t>Construc?o das instalac?es fisicas para os org?os da SSP nos municipios</t>
  </si>
  <si>
    <t>Revitalizac?o da rede fisica nas UES - lote II - SED</t>
  </si>
  <si>
    <t>Reabilitac?o/aumento de capacidade da travessia urbana de Cacador</t>
  </si>
  <si>
    <t>Ampliac?o da capacidade da Avenida Santos Dumont - Joinville</t>
  </si>
  <si>
    <t>Gerenciamento do programa Acelera SC - SIE</t>
  </si>
  <si>
    <t>Revitalizac?o/ aumento da capacidade da rodovia SC-469</t>
  </si>
  <si>
    <t>Construc?o do Centro de Referencia de Assistencia Social - CRAS - SDR - Lages</t>
  </si>
  <si>
    <t xml:space="preserve">Aquisic?o de equipamentos para o centro cirurgico, UTI e centro de material esterilizado  </t>
  </si>
  <si>
    <t>Implantac?o do acesso rodoferroviario ao Porto de S?o Francisco do Sul</t>
  </si>
  <si>
    <t>Derrocagem e remoc?o de lages na bacia de evoluc?o do Porto de S?o Francisco do Sul</t>
  </si>
  <si>
    <t>Construc?o do acesso rodoviario ao Porto de Imbituba - Via Expressa Portuaria</t>
  </si>
  <si>
    <t>Adequac?o do canal de acesso aos portos de Itajai e Navegantes - nova bacia de evoluc?o</t>
  </si>
  <si>
    <t>Gerenciamento do programa Caminhos Estrategicos</t>
  </si>
  <si>
    <t>Aquisic?o de imovel para abrigar areas administrativas e judiciais do PJSC - FRJ</t>
  </si>
  <si>
    <t>Inclus?o social e melhoria dos indices de desempenho educacional-IDS/IDH</t>
  </si>
  <si>
    <t>Apoio tecnico e financeiro para desenv de progr e serv da politica dos Dir da Crianca e Ad</t>
  </si>
  <si>
    <t>Investimento de prog e proj de pesquisa e diagnosticos da realidade estadual Criancas e Ad</t>
  </si>
  <si>
    <t>Implantac?o de agricultura urbana e periurbana - SST</t>
  </si>
  <si>
    <t>Equipar o Hospital Regional do Oeste - Chapeco</t>
  </si>
  <si>
    <t>Equipar o Hospital Marieta Konder Bornhausen - Itajai</t>
  </si>
  <si>
    <t>Readequac?o do Hospital de Ararangua</t>
  </si>
  <si>
    <t>Implantac?o e manutenc?o da Rede de Cuidado a Saude da Pessoa com Deficiencia</t>
  </si>
  <si>
    <t>Contratac?o de servicos para operacionalizac?o na area da imprensa</t>
  </si>
  <si>
    <t>Reforma da Escola de Saude Publica</t>
  </si>
  <si>
    <t>Promoc?o de cursos de pos graduac?o lato sensu</t>
  </si>
  <si>
    <t>Implantac?o do contorno de Tubar?o, trecho entroncamento BR-101 - entroncamento SC-370</t>
  </si>
  <si>
    <t>Reabilitac?o da SC-150, trecho Agua Doce - Herciliopolis - BR-153</t>
  </si>
  <si>
    <t>Reabilitac?o da SC-160, trecho Campo Ere - Serra Alta - BR-282</t>
  </si>
  <si>
    <t>Capacitac?o dos Procuradores - PGE</t>
  </si>
  <si>
    <t>Capacitac?o dos Procuradores - FUNJURE - PGE</t>
  </si>
  <si>
    <t>Nucleo de Educac?o Permanente Regional</t>
  </si>
  <si>
    <t>Implantac?o de perimetral de Tres Barras - SC-303 - ligac?o PR-151</t>
  </si>
  <si>
    <t>Construc?o de centro de eventos de Canoinhas</t>
  </si>
  <si>
    <t>Revitalizac?o da SC-281, S?o Jose-S?o Pedro de Alcantara</t>
  </si>
  <si>
    <t>Pavimentac?o do trecho Rio do Sul - Presidente Getulio</t>
  </si>
  <si>
    <t>Pavimentac?o do trecho da BR-282, via Chapad?o do Lageado a SC-350</t>
  </si>
  <si>
    <t>Implantac?o da Rodovia do Arroz, ligando a SC-413 ao bairro Figuerinha</t>
  </si>
  <si>
    <t>Construc?o do contorno viario SC-350 (Aurora) BR-470 (Rio do Sul)</t>
  </si>
  <si>
    <t xml:space="preserve">Reforma, revitalizac?o e aquisic?o de equipamentos e custeio para rede hospitalar - SDR - </t>
  </si>
  <si>
    <t>Construc?o de Unidade Prisional Avancada - UPA e Instituto Medico Legal - IML - SDR - Itup</t>
  </si>
  <si>
    <t>Construc?o do contorno viario SC-416 ligando a BR-280, em Nereu Ramos</t>
  </si>
  <si>
    <t>Equipar as unidades hospitalares de abrangencia da SDR- Tubar?o</t>
  </si>
  <si>
    <t>Implantac?o do contorno de Campo Ere</t>
  </si>
  <si>
    <t>Implantac?o do contorno norte de Concordia</t>
  </si>
  <si>
    <t>Implantac?o e pavimentac?o do acesso Coxilha Rica - Lages</t>
  </si>
  <si>
    <t>Pavimentac?o do trecho Palmeira - Correia Pinto</t>
  </si>
  <si>
    <t>Pavimentac?o do acesso Mariflor - S?o Jose do Cedro</t>
  </si>
  <si>
    <t>Pavimentac?o do acesso BR-101 - Escola Tecnica Federal / Santa Rosa do Sul</t>
  </si>
  <si>
    <t>Reabilitac?o/aumento de capacidade do acesso a Caldas da Imperatriz</t>
  </si>
  <si>
    <t>Reabilitac?o do acesso BR-101 - Governador Celso Ramos</t>
  </si>
  <si>
    <t>Reabilitac?o da SC-305, trecho Campo Ere - S?o Lourenco do Oeste</t>
  </si>
  <si>
    <t>Expans?o da UDESC para Blumenau</t>
  </si>
  <si>
    <t>Ampliac?o e expans?o do campus da UDESC - SDR- Ibirama</t>
  </si>
  <si>
    <t>Constr, impl e ampl de espacos para idosos, mulheres e criancas vitimas de violencia e mau</t>
  </si>
  <si>
    <t>Readequar, equipar e manter a Associac?o Hospitalar Beneficente para Atendimento aos Idoso</t>
  </si>
  <si>
    <t>Aquisic?o de area para construc?o do Centro de Educac?o Profissional Getulio Vargas</t>
  </si>
  <si>
    <t>Construc?o do Almoxarifado Central</t>
  </si>
  <si>
    <t>Construc?o do edificio das Promotorias de Justica de Lages</t>
  </si>
  <si>
    <t>Construc?o do edificio das Promotorias de Justica de Chapeco</t>
  </si>
  <si>
    <t>Construc?o do edificio das Promotorias de Justica de Joinville</t>
  </si>
  <si>
    <t>Apoio a projetos municipais de investimentos - Pacto pelos Municipios</t>
  </si>
  <si>
    <t>Sistema de abastecimento de agua em Palmitos</t>
  </si>
  <si>
    <t>Construc?o de unidade prisional para a Grande Florianopolis</t>
  </si>
  <si>
    <t>Equipar o hospital regional de Ararangua</t>
  </si>
  <si>
    <t>Equipar o hospital infantil Jeser Amarante Filho - Joinville</t>
  </si>
  <si>
    <t>Reforma e readequac?o do hospital infantil Jeser Amarante Filho - Joinville</t>
  </si>
  <si>
    <t>Reforma e ampliac?o do hospital Terezinha Gaio Basso - S?o Miguel do Oeste</t>
  </si>
  <si>
    <t>Estudos ambientais e estudo de impacto de vizinhanca das unidades hospitalares</t>
  </si>
  <si>
    <t>Adequac?o, alteamento, manutenc?o e conservac?o de barragens - SDC</t>
  </si>
  <si>
    <t>Construc?o de centro de eventos em Balneario Camboriu - SOL</t>
  </si>
  <si>
    <t>Construc?o de ponte sobre o rio Itajai em Indaial</t>
  </si>
  <si>
    <t>Gest?o e acompanhamento tecnico e ambiental do programa Pacto por Santa Catarina</t>
  </si>
  <si>
    <t>Sistema de alerta de cheias - SDC</t>
  </si>
  <si>
    <t>Construc?o de Centros de Inovac?o</t>
  </si>
  <si>
    <t>Implantac?o de centros regionais de trabalho, emprego e renda - FECEP</t>
  </si>
  <si>
    <t>Implantac?o de rede de equipamentos publicos de apoio a produc?o, abastec consumo alimento</t>
  </si>
  <si>
    <t>Construc?o de centros dia para idosos - FECEP</t>
  </si>
  <si>
    <t>Reestruturac?o de escola de oficio - FECEP</t>
  </si>
  <si>
    <t>Construc?o, reforma e ampliac?o de Centros de Referencia de Assistencia Social - CRAS - FE</t>
  </si>
  <si>
    <t>Construc?o de centro de referencia especializado de assistencia social - CREAS - FECEP</t>
  </si>
  <si>
    <t>Construc?o da Policlinica de Itapema</t>
  </si>
  <si>
    <t>Implementac?o das Policlinicas</t>
  </si>
  <si>
    <t>Construc?o e aquisic?o de bens imoveis - FUNPAT - SEA</t>
  </si>
  <si>
    <t>Aquisic?o e manutenc?o de hardware - FUNPAT - SEA</t>
  </si>
  <si>
    <t>Aquisic?o, desenvolvimento e manutenc?o de software - FUNPAT - SEA</t>
  </si>
  <si>
    <t>Aquisic?o de veiculos e equipamentos - FUNPAT - SEA</t>
  </si>
  <si>
    <t>Servicos e materiais para vestibular e concursos publicos - UDESC</t>
  </si>
  <si>
    <t>Incentivo aos eventos de extens?o, cultura e esporte - UDESC</t>
  </si>
  <si>
    <t>Fomento a pesquisa e extens?o com recursos de convenios externos - UDESC</t>
  </si>
  <si>
    <t>Apoio tecnico e financeiro ao Colegiado Nacional de Gestores Municipais - COEGEMAS/SC</t>
  </si>
  <si>
    <t>Apoio tec e financ a Instancia de Pactuac?o Estadual da Comiss?o Intergestores Bipartite -</t>
  </si>
  <si>
    <t>Manutenc?o preventiva dos sinais nauticos - DETER</t>
  </si>
  <si>
    <t>Reforma e ampliac?o do HEMOSC</t>
  </si>
  <si>
    <t>Politica de incentivo estadual para ac?es de media e alta complexidade</t>
  </si>
  <si>
    <t>Aquisic?o de equipamentos importados CEPON</t>
  </si>
  <si>
    <t>Administrac?o de pessoal e encargos - GERED - SDR - S?o Miguel do Oeste</t>
  </si>
  <si>
    <t>Administrac?o de pessoal e encargos - GERED - SDR - Maravilha</t>
  </si>
  <si>
    <t>Administrac?o de pessoal e encargos - GERED - SDR - S?o Lourenco do Oeste</t>
  </si>
  <si>
    <t>Administrac?o de pessoal e encargos - GERED - SDR - Chapeco</t>
  </si>
  <si>
    <t>Administrac?o de pessoal e encargos - GERED - SDR - Xanxere</t>
  </si>
  <si>
    <t>Administrac?o de pessoal e encargos - GERED - SDR - Concordia</t>
  </si>
  <si>
    <t>Administrac?o de pessoal e encargos - GERED - SDR - Joacaba</t>
  </si>
  <si>
    <t>Administrac?o de pessoal e encargos - GERED - SDR - Campos Novos</t>
  </si>
  <si>
    <t>Administrac?o de pessoal e encargos - GERED - SDR - Videira</t>
  </si>
  <si>
    <t>Administrac?o de pessoal e encargos - GERED - SDR - Cacador</t>
  </si>
  <si>
    <t>Administrac?o de pessoal e encargos - GERED - SDR - Curitibanos</t>
  </si>
  <si>
    <t>Administrac?o de pessoal e encargos - GERED - SDR - Rio do Sul</t>
  </si>
  <si>
    <t>Administrac?o de pessoal e encargos - GERED - SDR - Ituporanga</t>
  </si>
  <si>
    <t>Administrac?o de pessoal e encargos - GERED - SDR - Ibirama</t>
  </si>
  <si>
    <t>Administrac?o de pessoal e encargos - GERED - SDR - Blumenau</t>
  </si>
  <si>
    <t>Administrac?o de pessoal e encargos - GERED - SDR - Brusque</t>
  </si>
  <si>
    <t>Administrac?o de pessoal e encargos - GERED - SDR - Itajai</t>
  </si>
  <si>
    <t>Administrac?o de pessoal e encargos - GERED - SDR - Grande Florianopolis</t>
  </si>
  <si>
    <t>Ampliac?o do presidio regional de Jaragua do Sul</t>
  </si>
  <si>
    <t>Administrac?o de pessoal e encargos - GERED - SDR - Laguna</t>
  </si>
  <si>
    <t>Administrac?o de pessoal e encargos - GERED - SDR - Tubar?o</t>
  </si>
  <si>
    <t>Administrac?o de pessoal e encargos - GERED - SDR - Criciuma</t>
  </si>
  <si>
    <t>Administrac?o de pessoal e encargos - GERED - SDR - Ararangua</t>
  </si>
  <si>
    <t>Administrac?o de pessoal e encargos - GERED - SDR - Joinville</t>
  </si>
  <si>
    <t>Administrac?o de pessoal e encargos - GERED - SDR - Jaragua do Sul</t>
  </si>
  <si>
    <t>Administrac?o de pessoal e encargos - GERED - SDR - Mafra</t>
  </si>
  <si>
    <t>Administrac?o de pessoal e encargos - GERED - SDR - Canoinhas</t>
  </si>
  <si>
    <t>Administrac?o de pessoal e encargos - GERED - SDR - Lages</t>
  </si>
  <si>
    <t>Administrac?o de pessoal e encargos - GERED - SDR - S?o Joaquim</t>
  </si>
  <si>
    <t>Administrac?o de pessoal e encargos - GERED - SDR - Palmitos</t>
  </si>
  <si>
    <t>Administrac?o de pessoal e encargos - GERED - SDR - Dionisio Cerqueira</t>
  </si>
  <si>
    <t>Administrac?o de pessoal e encargos - GERED - SDR - Itapiranga</t>
  </si>
  <si>
    <t>Administrac?o de pessoal e encargos - GERED - SDR - Quilombo</t>
  </si>
  <si>
    <t>Administrac?o de pessoal e encargos - GERED - SDR - Seara</t>
  </si>
  <si>
    <t>Administrac?o de pessoal e encargos - GERED - SDR - Taio</t>
  </si>
  <si>
    <t>Administrac?o de pessoal e encargos - GERED - SDR - Timbo</t>
  </si>
  <si>
    <t>Administrac?o de pessoal e encargos - GERED - SDR - Braco do Norte</t>
  </si>
  <si>
    <t>Manutenc?o rotineira de rodovias - SDR - S?o Miguel do Oeste</t>
  </si>
  <si>
    <t>Manutenc?o rotineira de rodovias - SDR - S?o Lourenco do Oeste</t>
  </si>
  <si>
    <t>Manutenc?o rotineira de rodovias - SDR - Blumenau</t>
  </si>
  <si>
    <t>Revitalizac?o da rede fisica nas UES - lote I - FEDUC - SED</t>
  </si>
  <si>
    <t>Revitalizac?o da rede fisica nas UES - lote II - FEDUC - SED</t>
  </si>
  <si>
    <t>Gest?o de servicos e beneficios para situac?es emergenciais e de calamidade - SST</t>
  </si>
  <si>
    <t>Capacitac?o dos servidores publicos - SDR - Itapiranga</t>
  </si>
  <si>
    <t>Capacitac?o dos servidores publicos - SDR - Quilombo</t>
  </si>
  <si>
    <t>Capacitac?o dos servidores publicos - SDR - Seara</t>
  </si>
  <si>
    <t>Capacitac?o dos servidores publicos - SDR - Taio</t>
  </si>
  <si>
    <t>Capacitac?o dos servidores publicos - SDR - Timbo</t>
  </si>
  <si>
    <t>Capacitac?o dos servidores publicos - SDR - Braco do Norte</t>
  </si>
  <si>
    <t>Capacitac?o dos servidores publicos - SDR - S?o Miguel do Oeste</t>
  </si>
  <si>
    <t>Capacitac?o dos servidores publicos - SDR - Maravilha</t>
  </si>
  <si>
    <t>Capacitac?o dos servidores publicos - SDR - S?o Lourenco do Oeste</t>
  </si>
  <si>
    <t>Capacitac?o dos servidores publicos - SDR - Chapeco</t>
  </si>
  <si>
    <t>Capacitac?o dos servidores publicos - SDR - Xanxere</t>
  </si>
  <si>
    <t>Capacitac?o dos servidores publicos - SDR - Concordia</t>
  </si>
  <si>
    <t>Capacitac?o dos servidores publicos - SDR - Joacaba</t>
  </si>
  <si>
    <t>Capacitac?o dos servidores publicos - SDR - Campos Novos</t>
  </si>
  <si>
    <t>Capacitac?o dos servidores publicos - SDR - Videira</t>
  </si>
  <si>
    <t>Capacitac?o dos servidores publicos - SDR - Cacador</t>
  </si>
  <si>
    <t>Capacitac?o dos servidores publicos - SDR - Curitibanos</t>
  </si>
  <si>
    <t>Capacitac?o dos servidores publicos - SDR - Rio do Sul</t>
  </si>
  <si>
    <t>Capacitac?o dos servidores publicos - SDR - Ituporanga</t>
  </si>
  <si>
    <t>Capacitac?o dos servidores publicos - SDR - Ibirama</t>
  </si>
  <si>
    <t>Capacitac?o dos servidores publicos - SDR - Blumenau</t>
  </si>
  <si>
    <t>Capacitac?o dos servidores publicos - SDR - Brusque</t>
  </si>
  <si>
    <t>Capacitac?o dos servidores publicos - SDR - Itajai</t>
  </si>
  <si>
    <t>Capacitac?o dos servidores publicos - SDR - Grande Florianopolis</t>
  </si>
  <si>
    <t>Capacitac?o dos servidores publicos - SDR - Laguna</t>
  </si>
  <si>
    <t>Capacitac?o dos servidores publicos - SDR - Tubar?o</t>
  </si>
  <si>
    <t>Capacitac?o dos servidores publicos - SDR - Criciuma</t>
  </si>
  <si>
    <t>Capacitac?o dos servidores publicos - SDR - Ararangua</t>
  </si>
  <si>
    <t>Capacitac?o dos servidores publicos - SDR - Joinville</t>
  </si>
  <si>
    <t>Capacitac?o dos servidores publicos - SDR - Jaragua do Sul</t>
  </si>
  <si>
    <t>Capacitac?o dos servidores publicos - SDR - Mafra</t>
  </si>
  <si>
    <t>Capacitac?o dos servidores publicos - SDR - Canoinhas</t>
  </si>
  <si>
    <t>Capacitac?o dos servidores publicos - SDR - Lages</t>
  </si>
  <si>
    <t>Capacitac?o dos servidores publicos - SDR - S?o Joaquim</t>
  </si>
  <si>
    <t>Capacitac?o dos servidores publicos - SDR - Palmitos</t>
  </si>
  <si>
    <t>Capacitac?o dos servidores publicos - SDR - Dionisio Cerqueira</t>
  </si>
  <si>
    <t>Bolsa de pesquisa para estudantes do ensino superior - Art 170 da Constituic?o Estadual</t>
  </si>
  <si>
    <t>Aquisic?o de equipamentos agricolas - SDR - Campos Novos</t>
  </si>
  <si>
    <t>Revitalizac?o da R. Tancredo Almeida Neves em Concordia</t>
  </si>
  <si>
    <t>Elaborac?o de projeto de engenharia e pavimentac?o sa SC-283, trecho Itapiranga/Mondai</t>
  </si>
  <si>
    <t>Implantac?o de UTI neonatal - SDR - Joacaba</t>
  </si>
  <si>
    <t>Pavimentac?o da Estrada ao Distrito Alto Alegre/Lindenberg e Capitel Santo Atonio</t>
  </si>
  <si>
    <t>Construc?o e implantac?o de centro para idosos - SDR - Joacaba</t>
  </si>
  <si>
    <t>Construc?o e equip para Policlinica Regional sob gest?o do Consorcio Interm de Saude - SDR</t>
  </si>
  <si>
    <t>Projeto de eng e estadualizac?o da Rod SC-160, ligando Sul Brasil a Jardinopolis - SDR - M</t>
  </si>
  <si>
    <t>Implantac?o de novos cursos presenciais para UDESC - SDR - Palmitos</t>
  </si>
  <si>
    <t>Restruturac?o dos hospitais de abrangencia - SDR - S?o Joaquim</t>
  </si>
  <si>
    <t>Implantac?o de centro de inovac?o tecnologica - SDR - S?o Miguel do Oeste</t>
  </si>
  <si>
    <t>Concretagem das margens rio Carolina, 2,5km, divisa S?o Jose/Biguacu</t>
  </si>
  <si>
    <t>Apoio financeiro as ac?es culturais do Instituto Historico e Geografico de Santa Catarina</t>
  </si>
  <si>
    <t>Apoio financeiro as ac?es culturais da Academia Catarinense de Letras</t>
  </si>
  <si>
    <t>Apoio financeiro as ac?es culturais da Orquestra Sinfonica de Santa Catarina - OSSCA</t>
  </si>
  <si>
    <t>Apoio financeiro as ac?es culturais da Academia Catarinense de Letras e Artes</t>
  </si>
  <si>
    <t>Apoio financeiro as ac?es culturais da Associac?o Cultural Cinemateca Catarinense</t>
  </si>
  <si>
    <t>Apoio financeiro as ac?es culturais da Federac?o Catarinense de Teatro</t>
  </si>
  <si>
    <t>Construc?o da Delegacia Regional - SDR - Maravilha</t>
  </si>
  <si>
    <t>Administrac?o de pessoal e encargos - SUDERF</t>
  </si>
  <si>
    <t>Obtenc?o de recursos para agregac?o de trabalho e renda - SAR</t>
  </si>
  <si>
    <t>Fiscalizac?o de revenda de Gas Liquefeito de Petroleo - GLP - BM</t>
  </si>
  <si>
    <t>Implementac?o e consolidac?o do SISAN - SST</t>
  </si>
  <si>
    <t>Servicos administrativos do ensino superior - SDR - Itajai</t>
  </si>
  <si>
    <t>Capacitac?o dos servidores publicos - FUPESC - SJC</t>
  </si>
  <si>
    <t xml:space="preserve">Implantac?o de rede de equipamentos publicos de apoio a produc?o, abastecimento e consumo </t>
  </si>
  <si>
    <t>Contratac?o de servicos para operacionalizac?o da administrac?o - SUDERF</t>
  </si>
  <si>
    <t>Revitalizac?o da rede fisica nas UES - lote I - SED</t>
  </si>
  <si>
    <t>Construc?o de centro de referencia especializado de assistencia social - CREAS</t>
  </si>
  <si>
    <t>Aquisic?o de mobiliario e equipamentos para as unidades de assistencia social - FECEP</t>
  </si>
  <si>
    <t>Construc?o de arena multiuso em Florianopolis - SDR - Grande Florianopolis</t>
  </si>
  <si>
    <t>Construc?o de instalac?es fisicas - BM</t>
  </si>
  <si>
    <t>Participac?o no capital social - CEASA</t>
  </si>
  <si>
    <t>Renovac?o da frota de combate a incendio e socorro - SSP</t>
  </si>
  <si>
    <t>Contratac?o de consultoria, estudos e projetos para prevenc?o e preparac?o aos desastres</t>
  </si>
  <si>
    <t>Reforma do Forum de Correia Pinto</t>
  </si>
  <si>
    <t>010978</t>
  </si>
  <si>
    <t>Servicos e materiais administrativos - SST</t>
  </si>
  <si>
    <t>011906</t>
  </si>
  <si>
    <t>Forca Tarefa</t>
  </si>
  <si>
    <t>012656</t>
  </si>
  <si>
    <t>Aquisic?o de imovel para abrigar areas administrativas e judiciais do PJSC - TJ</t>
  </si>
  <si>
    <t>012905</t>
  </si>
  <si>
    <t>Reforma de imovel para abrigar areas administrativas e judiciais do PJSC - SIDEJUD</t>
  </si>
  <si>
    <t>012906</t>
  </si>
  <si>
    <t>Reforma de imovel para abrigar areas administrativas e judiciais do PJSC - FRJ</t>
  </si>
  <si>
    <t>012416</t>
  </si>
  <si>
    <t>Agua para as comunidades rurais - FDR</t>
  </si>
  <si>
    <t>* Digitar até o detalhe do subelemento</t>
  </si>
  <si>
    <t>CDSUBELEMENTO</t>
  </si>
  <si>
    <t>NMSUBELEMENTO</t>
  </si>
  <si>
    <t>Proventos - Pessoal Civil</t>
  </si>
  <si>
    <t>13º Salário - Pessoal Civil</t>
  </si>
  <si>
    <t>13? Salario - Pessoal Civil</t>
  </si>
  <si>
    <t>Proventos - Pessoal Militar</t>
  </si>
  <si>
    <t>13º Salário - Pessoal Militar</t>
  </si>
  <si>
    <t>Reserva Remunerada - Pessoal MILITAR</t>
  </si>
  <si>
    <t>13º Salário Pessoal MILITAR - Reserva Remunerada</t>
  </si>
  <si>
    <t>13? Salario Pessoal MILITAR - Reserva Remunerada</t>
  </si>
  <si>
    <t>Outras Aposentadorias - Pessoal CIVIL</t>
  </si>
  <si>
    <t>Civis</t>
  </si>
  <si>
    <t>Pens?es Civis</t>
  </si>
  <si>
    <t>Militares</t>
  </si>
  <si>
    <t>Pens?es Militares</t>
  </si>
  <si>
    <t>13º Salário - Pensionista Civil</t>
  </si>
  <si>
    <t>13? Salario - Pensionista Civil</t>
  </si>
  <si>
    <t>13º Salário - Pensionista Militar</t>
  </si>
  <si>
    <t>13? Salario - Pensionista Militar</t>
  </si>
  <si>
    <t>Especiais</t>
  </si>
  <si>
    <t>13º Salário - Pensionista Especial</t>
  </si>
  <si>
    <t>Professores Substitutos/Visitantes</t>
  </si>
  <si>
    <t>Serviços Temporários de Agentes de Saúde</t>
  </si>
  <si>
    <t>Servicos Temporarios de Agentes de Saude</t>
  </si>
  <si>
    <t>Serviços Temporários de Agentes Prisionais</t>
  </si>
  <si>
    <t>Servicos Temporarios de Agentes Prisionais</t>
  </si>
  <si>
    <t>Obrigações Patronais</t>
  </si>
  <si>
    <t>Férias</t>
  </si>
  <si>
    <t>Ferias</t>
  </si>
  <si>
    <t>13. Salário</t>
  </si>
  <si>
    <t>13. Salario</t>
  </si>
  <si>
    <t>INSS</t>
  </si>
  <si>
    <t>INSS  - 13º salário</t>
  </si>
  <si>
    <t>INSS  - 13? salario</t>
  </si>
  <si>
    <t>Outros Serviços Temporários</t>
  </si>
  <si>
    <t>Outros Servicos Temporarios</t>
  </si>
  <si>
    <t>Auxílio-Reclusão - Pessoal Civil</t>
  </si>
  <si>
    <t>Auxílio Reclusão -  RPPS CIVIL</t>
  </si>
  <si>
    <t>Salário-Família - Ativo Pessoal CIVIL</t>
  </si>
  <si>
    <t>Salario-Familia - Ativo Pessoal CIVIL</t>
  </si>
  <si>
    <t>Salário Família - Inativo Pessoal CIVIL</t>
  </si>
  <si>
    <t>Salario Familia - Inativo Pessoal CIVIL</t>
  </si>
  <si>
    <t>Contrib. Patronal Previdência Privada</t>
  </si>
  <si>
    <t>Contrib. Patronal Previdencia Privada</t>
  </si>
  <si>
    <t>Auxílio-Invalidez</t>
  </si>
  <si>
    <t>Outros Benefícios Assistenciais</t>
  </si>
  <si>
    <t>ELEMENTO DESPESA EXERCÍCIO 2012</t>
  </si>
  <si>
    <t>Salário Família - Inativos Pessoal Civil</t>
  </si>
  <si>
    <t>Vencimentos e Salários</t>
  </si>
  <si>
    <t>ELEMENTO DE DESPESA EXERCÍCIO 2012</t>
  </si>
  <si>
    <t>Incorporações</t>
  </si>
  <si>
    <t>Vencimentos e Salários - RPPS</t>
  </si>
  <si>
    <t>Vencimentos e Salarios - RPPS</t>
  </si>
  <si>
    <t>Vencimentos e Salários - RGPS</t>
  </si>
  <si>
    <t>Vencimentos e Salarios - RGPS</t>
  </si>
  <si>
    <t>Incorporações - RPPS</t>
  </si>
  <si>
    <t>Incorporac?es - RPPS</t>
  </si>
  <si>
    <t>Incorporações - RGPS</t>
  </si>
  <si>
    <t>Incorporac?es - RGPS</t>
  </si>
  <si>
    <t>Gratificação por Exercício de Cargos - RPPS</t>
  </si>
  <si>
    <t>Gratificac?o por Exercicio de Cargos - RPPS</t>
  </si>
  <si>
    <t>Gratificação por Exercício de Cargos - RGPS</t>
  </si>
  <si>
    <t>Gratificac?o por Exercicio de Cargos - RGPS</t>
  </si>
  <si>
    <t>Gratificação por Tempo de Serviço - RPPS</t>
  </si>
  <si>
    <t>Gratificac?o por Tempo de Servico - RPPS</t>
  </si>
  <si>
    <t>Gratificação por Tempo de Serviço - RGPS</t>
  </si>
  <si>
    <t>Gratificac?o por Tempo de Servico - RGPS</t>
  </si>
  <si>
    <t>Outras Gratificações - RPPS</t>
  </si>
  <si>
    <t>Outras Gratificac?es - RPPS</t>
  </si>
  <si>
    <t>Outras Gratificações - RGPS</t>
  </si>
  <si>
    <t>Outras Gratificac?es - RGPS</t>
  </si>
  <si>
    <t>Férias Vencidas e Proporcionais - RPPS</t>
  </si>
  <si>
    <t>Ferias Vencidas e Proporcionais - RPPS</t>
  </si>
  <si>
    <t>Férias Vencidas e Proporcionais - RGPS</t>
  </si>
  <si>
    <t>Ferias Vencidas e Proporcionais - RGPS</t>
  </si>
  <si>
    <t>13º Salário - RPPS</t>
  </si>
  <si>
    <t>13? Salario - RPPS</t>
  </si>
  <si>
    <t>13º Salário - RGPS</t>
  </si>
  <si>
    <t>13? Salario - RGPS</t>
  </si>
  <si>
    <t>Férias - Abono Pecuniário - RPPS</t>
  </si>
  <si>
    <t>Férias - Abono Pecuniário - RGPS</t>
  </si>
  <si>
    <t>Ferias - Abono Pecuniario - RGPS</t>
  </si>
  <si>
    <t>Férias - Abono Constitucional - RPPS</t>
  </si>
  <si>
    <t>Ferias - Abono Constitucional - RPPS</t>
  </si>
  <si>
    <t>Férias - Abono Constitucional - RGPS</t>
  </si>
  <si>
    <t>Ferias - Abono Constitucional - RGPS</t>
  </si>
  <si>
    <t>Férias - Pagamento Antecipado - RGPS</t>
  </si>
  <si>
    <t>Ferias - Pagamento Antecipado - RGPS</t>
  </si>
  <si>
    <t>Gratificação por Exercício de Cargos</t>
  </si>
  <si>
    <t>Gratificação por Tempo de Serviço</t>
  </si>
  <si>
    <t>Férias Vencidas e Proporcionais</t>
  </si>
  <si>
    <t>Férias Indenizadas</t>
  </si>
  <si>
    <t>13º Salário</t>
  </si>
  <si>
    <t>Férias - Abono Pecuniário</t>
  </si>
  <si>
    <t>Férias - Abono Constitucional</t>
  </si>
  <si>
    <t>Férias - Pagamento Antecipado</t>
  </si>
  <si>
    <t>Outras Despesas Fixas - Pessoal CIVIL -RPPS</t>
  </si>
  <si>
    <t>Outras Despesas Fixas - Pessoal Civil</t>
  </si>
  <si>
    <t>Outras Despesas Fixas - Pessoal CIVIL - RGPS</t>
  </si>
  <si>
    <t>Soldo</t>
  </si>
  <si>
    <t>Gratificac?o por Tempo de Servico</t>
  </si>
  <si>
    <t>Gratificação por Exercício de Cargo ou Função</t>
  </si>
  <si>
    <t>Gratificac?o por Exercicio de Cargo ou Func?o</t>
  </si>
  <si>
    <t>Outras Gratificações</t>
  </si>
  <si>
    <t>Outras Gratificac?es</t>
  </si>
  <si>
    <t>13? Salario</t>
  </si>
  <si>
    <t>Ferias - Abono Constitucional</t>
  </si>
  <si>
    <t>Outras Despesas Fixas - Pessoal Militar</t>
  </si>
  <si>
    <t>FGTS</t>
  </si>
  <si>
    <t>Contribuições Previdenciárias - INSS</t>
  </si>
  <si>
    <t>FGTS - 13º Salário</t>
  </si>
  <si>
    <t>FGTS - 13? Salario</t>
  </si>
  <si>
    <t>Contribuições Previdenciárias - INSS - 13º Salário</t>
  </si>
  <si>
    <t>Multas</t>
  </si>
  <si>
    <t xml:space="preserve">Multas - RGPS </t>
  </si>
  <si>
    <t>Contribuição para o PIS/PASEP - Folha de Pagamento - RPPS CIVIL</t>
  </si>
  <si>
    <t>Contribuic?o para o PIS/PASEP - Folha de Pagamento - RPPS CIVIL</t>
  </si>
  <si>
    <t>Contribuição para o PIS/PASEP - Folha de Pagamento - RGPS</t>
  </si>
  <si>
    <t>Contribuic?o para o PIS/PASEP - Folha de Pagamento - RGPS</t>
  </si>
  <si>
    <t>Contribuições Previdenciárias - RGPS</t>
  </si>
  <si>
    <t>Contribuic?es Previdenciarias - RGPS</t>
  </si>
  <si>
    <t>Contribuições Previdenciárias - RGPS - 13 Salário</t>
  </si>
  <si>
    <t>Contribuic?es Previdenciarias - RGPS - 13 Salario</t>
  </si>
  <si>
    <t>Outras Obrigações Patronais - RPPS CIVIL - Fundo Financeiro</t>
  </si>
  <si>
    <t>Outras Obrigações Patronais - RPPS MILITAR - Fundo Financeiro</t>
  </si>
  <si>
    <t>Contribuição para o PIS/PASEP - Folha de Pagamento</t>
  </si>
  <si>
    <t>Outras Obrigações Patronais - RPPS CIVIL - Fundo Previdenciário</t>
  </si>
  <si>
    <t>Outras Obrigações Patronais - RGPS</t>
  </si>
  <si>
    <t>Outras Obrigac?es Patronais - RGPS</t>
  </si>
  <si>
    <t>Outras Obrigações Patronais</t>
  </si>
  <si>
    <t>Outras Despesas Variáveis-Pessoal Civil</t>
  </si>
  <si>
    <t>Adicional Noturno - Civil</t>
  </si>
  <si>
    <t>Hora-extra, horas de sobreaviso e plantão - civil</t>
  </si>
  <si>
    <t>Outras Despesas Variáveis-Pessoal CIVIL - RPPS</t>
  </si>
  <si>
    <t>Outras Despesas Variaveis-Pessoal CIVIL - RPPS</t>
  </si>
  <si>
    <t>Outras Despesas Variáveis-Pessoal CIVIL - RGPS</t>
  </si>
  <si>
    <t>Outras Despesas Variaveis-Pessoal CIVIL - RGPS</t>
  </si>
  <si>
    <t>Adicional Noturno - CIVIL - RPPS</t>
  </si>
  <si>
    <t>Adicional Noturno - CIVIL - RGPS</t>
  </si>
  <si>
    <t>Hora-extra, horas de sobreaviso e plantão - CIVIL - RPPS</t>
  </si>
  <si>
    <t>Hora-extra, horas de sobreaviso e plant?o - CIVIL - RPPS</t>
  </si>
  <si>
    <t>Hora-extra, horas de sobreaviso e plantão - CIVIL - RGPS</t>
  </si>
  <si>
    <t>Hora-extra, horas de sobreaviso e plant?o - CIVIL - RGPS</t>
  </si>
  <si>
    <t>Outras Despesas Variáveis-Pessoal Militar</t>
  </si>
  <si>
    <t>Outras Despesas Variaveis-Pessoal Militar</t>
  </si>
  <si>
    <t>Adicional Noturno - militar</t>
  </si>
  <si>
    <t>Hora-Extra, Horas de Sobreaviso e Plantão - militar</t>
  </si>
  <si>
    <t>Hora-Extra, Horas de Sobreaviso e Plant?o - militar</t>
  </si>
  <si>
    <t>Substituição Mão-de-Obra (LRF, Art. 18)</t>
  </si>
  <si>
    <t>Pensões Especiais</t>
  </si>
  <si>
    <t>Pens?es Especiais</t>
  </si>
  <si>
    <t>13º Salário Pensionistas Especiais</t>
  </si>
  <si>
    <t>13? Salario Pensionistas Especiais</t>
  </si>
  <si>
    <t>Depósitos Judiciais</t>
  </si>
  <si>
    <t>Depositos Judiciais</t>
  </si>
  <si>
    <t>Depósitos para Recursos</t>
  </si>
  <si>
    <t>Depositos para Recursos</t>
  </si>
  <si>
    <t>Precatórios - Pessoal Ativo CIVIL</t>
  </si>
  <si>
    <t>Precatórios - Pessoal Civil</t>
  </si>
  <si>
    <t>Precatorios - Pessoal Ativo CIVIL</t>
  </si>
  <si>
    <t>RPV - Pessoal Ativo CIVIL (últimos 12 meses)</t>
  </si>
  <si>
    <t>RPV - Pessoal Ativo CIVIL (ultimos 12 meses)</t>
  </si>
  <si>
    <t>RPV - Pessoal Inativo CIVIL (últimos 12 meses)</t>
  </si>
  <si>
    <t>RPV - Pessoal Inativo CIVIL (ultimos 12 meses)</t>
  </si>
  <si>
    <t>Sentenças Judiciais de Pequeno Valor</t>
  </si>
  <si>
    <t>RPV - Pessoal Ativo CIVIL (anterior aos últimos 12 meses)</t>
  </si>
  <si>
    <t>RPV - Pessoal Ativo CIVIL (anterior aos ultimos 12 meses)</t>
  </si>
  <si>
    <t>RPV - Pessoal Ativo MILITAR (anterior aos últimos 12 meses)</t>
  </si>
  <si>
    <t>RPV - Pessoal Ativo MILITAR (anterior aos ultimos 12 meses)</t>
  </si>
  <si>
    <t>RPV - Pessoal Inativo CIVIL (anterior aos últimos 12 meses)</t>
  </si>
  <si>
    <t>RPV - Pessoal Inativo CIVIL (anterior aos ultimos 12 meses)</t>
  </si>
  <si>
    <t>RPV - Pessoal Inativo MILITAR (anterior aos últimos 12 meses)</t>
  </si>
  <si>
    <t>RPV - Pessoal Inativo MILITAR (anterior aos ultimos 12 meses)</t>
  </si>
  <si>
    <t>RPV - Pessoal Pensionista CIVIL (anterior aos últimos 12 meses)</t>
  </si>
  <si>
    <t>RPV - Pessoal Pensionista CIVIL (anterior aos ultimos 12 meses)</t>
  </si>
  <si>
    <t>RPV - Pessoal Pensionista MILITAR (anterior aos últimos 12 meses)</t>
  </si>
  <si>
    <t>RPV - Pessoal Pensionista MILITAR (anterior aos ultimos 12 meses)</t>
  </si>
  <si>
    <t>Mandado de Segurança/Cautelar - Pessoal Ativo CIVIL (últ. 12 meses)</t>
  </si>
  <si>
    <t>Ação não Trans.Julg.Car.Cont.-Pens.Civil</t>
  </si>
  <si>
    <t>Mandado de Segurança/Cautelar - Pessoal Pensionista CIVIL (anterior últ. 12 meses)</t>
  </si>
  <si>
    <t>Mandado de Seguranca/Cautelar - Pessoal Pensionista CIVIL (anterior ult. 12 meses)</t>
  </si>
  <si>
    <t>Set. Jud. Trans.Julg.-Pensionista Civil meses Corresp.ao Período de Ref. (últ. 12 meses)</t>
  </si>
  <si>
    <t>Sent. Jud. Trans. Julgado-Pension. Militar Meses Corresp. Período Ref. (últ. 12 meses)</t>
  </si>
  <si>
    <t>Sent. Jud. Trans. Julgado-Pensionista Civil Meses Anteriores Período Ref (últ. 12 meses)</t>
  </si>
  <si>
    <t>Sent. Jud. Trans. Julgado-Pensionista Milit Meses Anteriores Período Ref (últ. 12 meses)</t>
  </si>
  <si>
    <t>Decisão judicial-pessoal civil de meses anteriores ao período de ref. (últ. 12 meses)</t>
  </si>
  <si>
    <t>Decisão Judicial-Pensionista Civil de Meses Ant. ao Período de Ref. (últ. 12 meses)</t>
  </si>
  <si>
    <t>Sent. Jud. Trans.Julg.-Pessoal Ativo Civil Corresp.ao Período de Ref. (últ. 12 meses)</t>
  </si>
  <si>
    <t>Sent. Jud. Trans.Julg.-Pessoal Inativo Civil Corresp.ao Período de Ref. (últ. 12 meses)</t>
  </si>
  <si>
    <t>Sent. Jud. Trans.Julg.-Pessoal Inat. Militar Corresp.ao Período de Ref. (últ. 12 meses)</t>
  </si>
  <si>
    <t>Sent. Jud. Trans.Julg.-Pessoal Ativo Civil - Meses anter. período Ref. (últ. 12 meses)</t>
  </si>
  <si>
    <t>Sent. Jud. Trans.Julg.-Pessoal Ativo Militar - Meses anter. período Ref. (últ. 12 meses)</t>
  </si>
  <si>
    <t>Sent. Jud. Trans.Julg.-Pessoal Inativo Civil - Meses anter. período Ref. (últ. 12 meses)</t>
  </si>
  <si>
    <t>Sent. Jud. Trans.Julg.-Pessoal Inativo Milit - Meses anter. período Ref. (últ. 12 meses)</t>
  </si>
  <si>
    <t>Decisão Judicial - Pessoal Ativo Civil Corresp.ao Período de Ref. (últ. 12 meses)</t>
  </si>
  <si>
    <t>Decisão Judicial - Pessoal Ativo Militar Corresp.ao Período de Ref. (últ. 12 meses)</t>
  </si>
  <si>
    <t>Decisão Judicial - Pessoal Inativo Civil Corresp.ao Período de Ref. (últ. 12 meses)</t>
  </si>
  <si>
    <t>Decisão Judicial - Pessoal Ativo Civil - Meses anter. período Ref. (últ. 12 meses)</t>
  </si>
  <si>
    <t>Decisão Judicial - Pessoal Inativo Civil - Meses anter. período Ref. (últ. 12 meses)</t>
  </si>
  <si>
    <t>Outras Sentenças Judiciais</t>
  </si>
  <si>
    <t>Aposentadorias, Reserva Remunerada e Reformas</t>
  </si>
  <si>
    <t>Pensões</t>
  </si>
  <si>
    <t>Pensões do RPPS e do Militar</t>
  </si>
  <si>
    <t>Pens?es do RPPS e do Militar</t>
  </si>
  <si>
    <t>Contratação por Tempo Determinado</t>
  </si>
  <si>
    <t>Contratac?o por Tempo Determinado</t>
  </si>
  <si>
    <t>Salário-Família</t>
  </si>
  <si>
    <t>Vencimentos e Vantagens Fixas - Pes. Civil</t>
  </si>
  <si>
    <t>Vencimentos e Vantag. Fixas - Pes. Militar</t>
  </si>
  <si>
    <t>Obrigac?es Patronais</t>
  </si>
  <si>
    <t>Outras Despesas Variaveis-Pessoal Civil</t>
  </si>
  <si>
    <t>Venc. e Vant. Fixas - pessoal civil e militar- Meses Anteriores ao Período Referência</t>
  </si>
  <si>
    <t>Outr. Desp. Pess. Dec. Contrato Terceirização</t>
  </si>
  <si>
    <t>Obrigações Tributárias e Contributivas</t>
  </si>
  <si>
    <t>Pessoal Ativo Civil de Meses Anteriores ao Período de Referência (últimos 12 meses)</t>
  </si>
  <si>
    <t>Pessoal Inativo Civil de Meses Anteriores ao Período de Referência (últimos 12 meses)</t>
  </si>
  <si>
    <t>Juros e Encargos Derivados do Parcelamento do INSS</t>
  </si>
  <si>
    <t>Juros e Encargos Derivados do Parcelamento do INSS - Lei Fereral n. 11.941/2009</t>
  </si>
  <si>
    <t>Juros e Encargos Derivados do Parcelamento do INSS - Lei Federal n. 11.941/2009</t>
  </si>
  <si>
    <t>Parcelamento de Débitos Tributários - Lei 11.941/2009</t>
  </si>
  <si>
    <t>Parcelamento INSS - Lei Federal n. 11.941/2009</t>
  </si>
  <si>
    <t>Juros e Encargos Parc. de Déb. Tributários - Lei 11.941/2009</t>
  </si>
  <si>
    <t>Pessoal Ativo Civil de Meses Anteriores ao Periodo de Referencia (ultimos 12 meses)</t>
  </si>
  <si>
    <t>Pessoal Ativo Militar de Meses Anteriores ao Período de Referência (últimos 12 meses)</t>
  </si>
  <si>
    <t>Pessoal Inativo Civil de Meses Anteriores ao Periodo de Referencia (ultimos 12 meses)</t>
  </si>
  <si>
    <t>Pessoal civil de meses anteriores ao período de referência (últimos 12 meses)</t>
  </si>
  <si>
    <t>Encargos Sociais de Meses Anteriores ao Período de Referência (últimos 12 meses)</t>
  </si>
  <si>
    <t>Encargos Sociais de Meses Anteriores ao Periodo de Referencia (ultimos 12 meses)</t>
  </si>
  <si>
    <t>Parcelamento Tributos Federais Renegociados - Lei Federal nº 11.941/2009</t>
  </si>
  <si>
    <t>Juros e Encargos do Parcelamento Trib. Fed. Renegociados - Lei Federal nº 11.941/2009</t>
  </si>
  <si>
    <t>Sentenças Judiciais</t>
  </si>
  <si>
    <t>Sentenças Judiciais de Exercícios Anteriores</t>
  </si>
  <si>
    <t>Sentencas Judiciais de Exercicios Anteriores</t>
  </si>
  <si>
    <t>Precatórios</t>
  </si>
  <si>
    <t>Indenizações e Restituições</t>
  </si>
  <si>
    <t>Indenizações e Restituições Trabalhistas</t>
  </si>
  <si>
    <t>Indenizac?es e Restituic?es Trabalhistas</t>
  </si>
  <si>
    <t>Ressarcimento Despesas Pessoal Requisitado</t>
  </si>
  <si>
    <t>Indeniz. Rest. Trabalhistas Ativo Civil</t>
  </si>
  <si>
    <t>Indeniz. e Restit. Trabalhistas - Inativo Civil</t>
  </si>
  <si>
    <t>Indenizações e Restituições Trabalhistas - Inativo Civil</t>
  </si>
  <si>
    <t>Indenizac?es e Restituic?es Trabalhistas - Inativo Civil</t>
  </si>
  <si>
    <t>Indenizações por demissão do Servidor ou Empregado</t>
  </si>
  <si>
    <t>Indenizac?es por Demiss?o de Servidor ou Empregado</t>
  </si>
  <si>
    <t>Férias Abono Pecuniário - RGPS</t>
  </si>
  <si>
    <t>Indenização de Férias Não Gozadas - RPPS</t>
  </si>
  <si>
    <t>Indenizac?o de Ferias n?o Gozadas - RPPS</t>
  </si>
  <si>
    <t>Licença Prêmio Convertida em Pecúnia</t>
  </si>
  <si>
    <t>Licenca Premio Convertida em Pecunia</t>
  </si>
  <si>
    <t>Outras Indenizações e Restit. Trabalhistas</t>
  </si>
  <si>
    <t>Outras Indenizac?es e Restit. Trabalhistas</t>
  </si>
  <si>
    <t>Pessoal Requisitado de Outros Órgãos</t>
  </si>
  <si>
    <t>Pessoal Requisitado de Outros Org?os</t>
  </si>
  <si>
    <t>Contribuição Previdênciária ao RPPS/SC - Fundo Previdênciário - 13º Salário</t>
  </si>
  <si>
    <t>Contribuição Previdênciária ao RPPS/SC - Fundo Financeiro - 13º Salário</t>
  </si>
  <si>
    <t>Contribuição Previdenciária ao RPPS/SC CIVIL - Fundo Financeiro - 13º Salário</t>
  </si>
  <si>
    <t>Contribuic?o Previdenciaria ao RPPS/SC CIVIL - Fundo Financeiro - 13? Salario</t>
  </si>
  <si>
    <t>Contribuição Previdenciária ao RPPS/SC MILITAR - Fundo Financeiro - 13º Salário</t>
  </si>
  <si>
    <t>Contribuic?o Previdenciaria ao RPPS/SC MILITAR - Fundo Financeiro - 13? Salario</t>
  </si>
  <si>
    <t>Contribuição Previdenciária ao RPPS/SC CIVIL - Fundo Previdenciário - 13º Salário</t>
  </si>
  <si>
    <t>Contribuic?o Previdenciaria ao RPPS/SC CIVIL - Fundo Previdenciario - 13? Salario</t>
  </si>
  <si>
    <t>Contribuição Previdenciária ao RPPS/SC CIVIL - Fundo Financeiro</t>
  </si>
  <si>
    <t>Contribuic?o Previdenciaria ao RPPS/SC CIVIL - Fundo Financeiro</t>
  </si>
  <si>
    <t>Contribuição Previdenciária ao RPPS/SC MILITAR - Fundo Financeiro</t>
  </si>
  <si>
    <t>Contribuic?o Previdenciaria ao RPPS/SC MILITAR - Fundo Financeiro</t>
  </si>
  <si>
    <t>Contribuição Previdênciária ao RPPS/SC - Fundo Previdênciário</t>
  </si>
  <si>
    <t>Contrib. a Regime Próprio de Prev. Social</t>
  </si>
  <si>
    <t>Contribuição Previdenciária ao RPPS/SC Fundo Financeiro</t>
  </si>
  <si>
    <t>Contribuição ao Plano de Saúde - Pessoal Ativo</t>
  </si>
  <si>
    <t>Contribuição ao Plano de Saúde - Pessoal Inativo</t>
  </si>
  <si>
    <t>Contribuição Previdenciária ao RPPS/SC CIVIL - Fundo Previdenciário</t>
  </si>
  <si>
    <t>Contribuic?o Previdenciaria ao RPPS/SC CIVIL - Fundo Previdenciario</t>
  </si>
  <si>
    <t>Atualização Monetária sobre Contribuições Previdenciárias</t>
  </si>
  <si>
    <t>Atualizac?o Monetaria sobre Contribuic?es Previdenciarias</t>
  </si>
  <si>
    <t>Parcelamento da Contribuição ao RPPS</t>
  </si>
  <si>
    <t>Parcelamento da Contibuic?o ao RPPS</t>
  </si>
  <si>
    <t>Parcelamento da Contribuic?o ao RPPS</t>
  </si>
  <si>
    <t>Ressarcimento de Despesas de Pessoal Requisitado</t>
  </si>
  <si>
    <t>Juros Dívida Contrat. c/ Instituic. Financeiras</t>
  </si>
  <si>
    <t>Juros da Dívida Contratada com Governos</t>
  </si>
  <si>
    <t>Juros da Dívida Contratada no Exterior</t>
  </si>
  <si>
    <t>Juros Dívida Contrat. c/ Instituic. Financeiras - EMPRÉSTIMOS</t>
  </si>
  <si>
    <t>Juros Divida Contrat. c/ Instituic. Financeiras - EMPRESTIMOS</t>
  </si>
  <si>
    <t>Juros da Dívida Contratada com Governos - EMPRÉSTIMOS</t>
  </si>
  <si>
    <t>Juros da Divida Contratada com Governos - EMPRESTIMOS</t>
  </si>
  <si>
    <t>Juros da Dívida Contratada no Exterior - EMPRÉSTIMOS</t>
  </si>
  <si>
    <t>Juros da Divida Contratada no Exterior - EMPRESTIMOS</t>
  </si>
  <si>
    <t>Outros Juros da Dívida Contratada</t>
  </si>
  <si>
    <t>Outros Encargos Dívida Contratada c/Governos</t>
  </si>
  <si>
    <t>Outros Encargos Dívida Contratada no Exterior</t>
  </si>
  <si>
    <t>Outros Encargos Dívida Contratada c/ Governos - EMPRÉSTIMOS</t>
  </si>
  <si>
    <t>Outros Encargos Divida Contratada c/ Governos - EMPRESTIMOS</t>
  </si>
  <si>
    <t>Outros Encargos Dívida Contratada no Exterior - EMPRÉSTIMOS</t>
  </si>
  <si>
    <t>Outros Encargos Divida Contratada no Exterior - EMPRESTIMOS</t>
  </si>
  <si>
    <t>Serviços de Processamento de Dados</t>
  </si>
  <si>
    <t>Serviços de Apoio ao Ensino</t>
  </si>
  <si>
    <t>Despesa com Outras Entidades de Direito Público</t>
  </si>
  <si>
    <t>Outras Contribuições</t>
  </si>
  <si>
    <t>Restituições</t>
  </si>
  <si>
    <t>Serviços de Transporte Escolar</t>
  </si>
  <si>
    <t>Outros Serviços Terceiros Pessoa Jurídica</t>
  </si>
  <si>
    <t>Despesa com Outras Entidades de Direito Publico</t>
  </si>
  <si>
    <t>Despesa com Entidades de Direito Privado</t>
  </si>
  <si>
    <t>Transferências Fundo a Fundo</t>
  </si>
  <si>
    <t>Outras Contribuic?es</t>
  </si>
  <si>
    <t>Transferencias Fundo a Fundo</t>
  </si>
  <si>
    <t>Transferências do Fundo Estadual de Saúde</t>
  </si>
  <si>
    <t>Materiais para Conservação e Manutenção de Bens de Uso Comum do Povo</t>
  </si>
  <si>
    <t>Reforma, Manutenção e Conservação de Obras de Infra-Estrutura</t>
  </si>
  <si>
    <t>Servicos de Transporte Escolar</t>
  </si>
  <si>
    <t>Outros Serviços Terceiros - Pessoa Jurídica</t>
  </si>
  <si>
    <t>Transferências a Instituições Privadas de Caráter Cultural</t>
  </si>
  <si>
    <t>Transferencias a Instituic?es Privadas de Carater Cultural</t>
  </si>
  <si>
    <t>Transferências a Institituições Privadas de Caráter Assistencial</t>
  </si>
  <si>
    <t>Transferências a Instituições Privadas de Caráter Assistencial</t>
  </si>
  <si>
    <t>Transferencias a Instituic?es Privadas de Carater Assistencial</t>
  </si>
  <si>
    <t>Outras Subvenções Sociais</t>
  </si>
  <si>
    <t>Outras Subvenc?es Sociais</t>
  </si>
  <si>
    <t>Contribuições</t>
  </si>
  <si>
    <t>Contribuic?es</t>
  </si>
  <si>
    <t>Subvenções Sociais</t>
  </si>
  <si>
    <t>Subvenc?es Sociais</t>
  </si>
  <si>
    <t>Ajuda Financeira a Entidades Privadas Com Fins Lucrativos</t>
  </si>
  <si>
    <t>Auxílio Doença -  PESSOAL CIVIL</t>
  </si>
  <si>
    <t>Auxilio Doenca -  PESSOAL CIVIL</t>
  </si>
  <si>
    <t>Salário Maternidade -  PESSOAL CIVIL</t>
  </si>
  <si>
    <t>Salario Maternidade -  PESSOAL CIVIL</t>
  </si>
  <si>
    <t>Auxílio-Funeral</t>
  </si>
  <si>
    <t>Auxílio-Natalidade</t>
  </si>
  <si>
    <t>Auxílio-Creche</t>
  </si>
  <si>
    <t>Auxílio-Funeral - RPPS CIVIL</t>
  </si>
  <si>
    <t>Auxilio-Funeral - RPPS CIVIL</t>
  </si>
  <si>
    <t>Auxílio-Funeral - RPPS MILITAR</t>
  </si>
  <si>
    <t>Auxilio-Funeral - RPPS MILITAR</t>
  </si>
  <si>
    <t>Auxílio-Natalidade - RPPS CIVIL</t>
  </si>
  <si>
    <t>Auxílio-Creche - RPPS CIVIL</t>
  </si>
  <si>
    <t>Auxilio-Creche - RPPS CIVIL</t>
  </si>
  <si>
    <t>Auxílio-Creche e/ou Auxílio Babá - RGPS</t>
  </si>
  <si>
    <t>Auxilio-Creche e/ou Auxilio Baba - RGPS</t>
  </si>
  <si>
    <t>Outros Beneficios Assistenciais</t>
  </si>
  <si>
    <t>Salário Família-Inativo Pessoal Civil</t>
  </si>
  <si>
    <t>Salário Família-Inativo Pessoal Militar</t>
  </si>
  <si>
    <t>Diárias no País - Civil</t>
  </si>
  <si>
    <t>Diarias no Pais - Civil</t>
  </si>
  <si>
    <t>Diárias no Exterior-Civil</t>
  </si>
  <si>
    <t>Diarias no Exterior-Civil</t>
  </si>
  <si>
    <t>Diárias no País - Militar</t>
  </si>
  <si>
    <t>Diarias no Pais - Militar</t>
  </si>
  <si>
    <t>Diárias no Exterior - Militar</t>
  </si>
  <si>
    <t>Diarias no Exterior - Militar</t>
  </si>
  <si>
    <t>Auxílio a Estudantes Carentes</t>
  </si>
  <si>
    <t>Auxilio a Estudantes Carentes</t>
  </si>
  <si>
    <t>Auxílio Estudantes para Desenv. de Estudos e Pesq. Natureza Científica</t>
  </si>
  <si>
    <t>Auxilio Estudantes para Desenv. de Estudos e Pesq. Natureza Cientifica</t>
  </si>
  <si>
    <t>Outros Auxílios Financeiros a Estudantes</t>
  </si>
  <si>
    <t>Pesq. Cientif. e/ou Tecnol. Individual</t>
  </si>
  <si>
    <t>Pesq. Cientif. e/ou Tecnol. Coletiva</t>
  </si>
  <si>
    <t>Bolsa de Coordenação de Projetos Técnico-Científicos</t>
  </si>
  <si>
    <t>Bolsa de Coordenac?o de Projetos Tecnico-Cientificos</t>
  </si>
  <si>
    <t>Combustíveis e Lubrificantes Automotivos</t>
  </si>
  <si>
    <t>Combustiveis e Lubrificantes Automotivos</t>
  </si>
  <si>
    <t>Combustíveis e Lubrificantes de Aviação</t>
  </si>
  <si>
    <t>Combustiveis e Lubrificantes de Aviac?o</t>
  </si>
  <si>
    <t>Combust. Lubrific. Outras Finalidades</t>
  </si>
  <si>
    <t>Gás e Outros Materiais Engarrafados</t>
  </si>
  <si>
    <t>Gas e Outros Materiais Engarrafados</t>
  </si>
  <si>
    <t>Explosivos e Munições</t>
  </si>
  <si>
    <t>Explosivos e Munic?es</t>
  </si>
  <si>
    <t>Alimentos para Animais</t>
  </si>
  <si>
    <t>Gêneros de Alimentação</t>
  </si>
  <si>
    <t>Generos de Alimentac?o</t>
  </si>
  <si>
    <t>Animais para Pesquisa e Abate</t>
  </si>
  <si>
    <t>Material Farmacologico</t>
  </si>
  <si>
    <t>Material Odontológico</t>
  </si>
  <si>
    <t>Material Odontologico</t>
  </si>
  <si>
    <t>Material Químico</t>
  </si>
  <si>
    <t>Material Quimico</t>
  </si>
  <si>
    <t>Material de Coudelaria ou Uso Zootécnico</t>
  </si>
  <si>
    <t>Material de Coudelaria ou Uso Zootecnico</t>
  </si>
  <si>
    <t>Material de Caça e Pesca</t>
  </si>
  <si>
    <t>Material de Caca e Pesca</t>
  </si>
  <si>
    <t>Material Educativo e Esportivo</t>
  </si>
  <si>
    <t>Material para Festividades e Homenagens</t>
  </si>
  <si>
    <t>Material de Expediente</t>
  </si>
  <si>
    <t>Material de Processamento de Dados</t>
  </si>
  <si>
    <t>Materiais e Medicamentos Uso Veterinário</t>
  </si>
  <si>
    <t>Materiais e Medicamentos Uso Veterinario</t>
  </si>
  <si>
    <t>Material de Acondicionamento e Embalagem</t>
  </si>
  <si>
    <t>Material de Cama, Mesa e Banho</t>
  </si>
  <si>
    <t>Material de Copa e Cozinha</t>
  </si>
  <si>
    <t>Material Limpeza e Produto Higienização</t>
  </si>
  <si>
    <t>Material Limpeza e Produto Higienizac?o</t>
  </si>
  <si>
    <t>Uniformes, Tecidos e Aviamentos</t>
  </si>
  <si>
    <t>Material para Manutenção de Bens Imóveis</t>
  </si>
  <si>
    <t>Material para Manutenc?o de Bens Imoveis</t>
  </si>
  <si>
    <t>Material para Manutenção de Bens Móveis</t>
  </si>
  <si>
    <t>Material para Manutenc?o de Bens Moveis</t>
  </si>
  <si>
    <t>Material Elétrico e Eletrônico</t>
  </si>
  <si>
    <t>Material Eletrico e Eletronico</t>
  </si>
  <si>
    <t>Material de Manobra e Patrulhamento</t>
  </si>
  <si>
    <t>Material de Proteção e Segurança</t>
  </si>
  <si>
    <t>Material de Protec?o e Seguranca</t>
  </si>
  <si>
    <t>Material para Áudio, Vídeo e Foto</t>
  </si>
  <si>
    <t>Material para Audio, Video e Foto</t>
  </si>
  <si>
    <t>Material para Comunicações</t>
  </si>
  <si>
    <t>Material para Comunicac?es</t>
  </si>
  <si>
    <t>Sementes, Mudas de Plantas e Insumos</t>
  </si>
  <si>
    <t>Suprimento de Aviação</t>
  </si>
  <si>
    <t>Suprimento de Aviac?o</t>
  </si>
  <si>
    <t>Material para Produção Industrial</t>
  </si>
  <si>
    <t>Material para Produc?o Industrial</t>
  </si>
  <si>
    <t>Sobressalentes de Máquinas e Motores de Navios e Embarcações</t>
  </si>
  <si>
    <t>Sobressalentes de Maquinas e Motores de Navios e Embarcac?es</t>
  </si>
  <si>
    <t>Material Laboratorial</t>
  </si>
  <si>
    <t>Sobressalentes de Armamento</t>
  </si>
  <si>
    <t>Suprimento de Proteção ao Vôo</t>
  </si>
  <si>
    <t>Suprimento de Protec?o ao Voo</t>
  </si>
  <si>
    <t>Material para Manutenção de Veículos</t>
  </si>
  <si>
    <t>Material para Manutenc?o de Veiculos</t>
  </si>
  <si>
    <t>Material Biológico</t>
  </si>
  <si>
    <t>Material Biologico</t>
  </si>
  <si>
    <t>Material para Utilização em Gráfica</t>
  </si>
  <si>
    <t>Material para Utilizac?o em Grafica</t>
  </si>
  <si>
    <t>Ferramentas</t>
  </si>
  <si>
    <t>Material p/ Reabilitação Profissional</t>
  </si>
  <si>
    <t>Material p/ Reabilitac?o Profissional</t>
  </si>
  <si>
    <t>Material de Sinalização Visual e Afins</t>
  </si>
  <si>
    <t>Material de Sinalizac?o Visual e Afins</t>
  </si>
  <si>
    <t>Material Técnico p/ Seleção e Treinam.</t>
  </si>
  <si>
    <t>Material Tecnico p/ Selec?o e Treinam.</t>
  </si>
  <si>
    <t>Material Bibliográfico não Imobilizável</t>
  </si>
  <si>
    <t>Material Bibliográfico 0 Imobilizável</t>
  </si>
  <si>
    <t>Material Bibliografico N?o Imobilizavel</t>
  </si>
  <si>
    <t>Aquisição de Softwares de Base</t>
  </si>
  <si>
    <t>Aquisic?o de Softwares de Base</t>
  </si>
  <si>
    <t>Bens Móveis não Ativáveis</t>
  </si>
  <si>
    <t>Bens Moveis N?o Ativaveis</t>
  </si>
  <si>
    <t>Bilhetes de Passagens</t>
  </si>
  <si>
    <t>Bandeiras, Flâmulas e Insígnias</t>
  </si>
  <si>
    <t>Bandeiras, Flamulas e Insignias</t>
  </si>
  <si>
    <t>Materiais para Conservação e Manutenção de Bens Uso Comum do Povo</t>
  </si>
  <si>
    <t>Materiais para Conservac?o e Manutenc?o de Bens de Uso Comum do Povo</t>
  </si>
  <si>
    <t>Materiais de Consumo - Pagto. Antecipado</t>
  </si>
  <si>
    <t>Pagamento Antecipado - Cartão de pagamento</t>
  </si>
  <si>
    <t>Pagamento Antecipado - Cart?o Pagamento</t>
  </si>
  <si>
    <t>Outros Materiais de Consumo</t>
  </si>
  <si>
    <t>Premiações Culturais</t>
  </si>
  <si>
    <t>Premiac?es Culturais</t>
  </si>
  <si>
    <t>Premiações Artísticas</t>
  </si>
  <si>
    <t>Premiac?es Artisticas</t>
  </si>
  <si>
    <t>Premiações Científicas</t>
  </si>
  <si>
    <t>Premiac?es Cientificas</t>
  </si>
  <si>
    <t>Premiações Desportivas</t>
  </si>
  <si>
    <t>Premiac?es Desportivas</t>
  </si>
  <si>
    <t>Ordens Honoríficas</t>
  </si>
  <si>
    <t>Ordens Honorificas</t>
  </si>
  <si>
    <t>Outras Premiações</t>
  </si>
  <si>
    <t>Outras Premiac?es</t>
  </si>
  <si>
    <t>Material Educacional e Cultural</t>
  </si>
  <si>
    <t>Medicamentos</t>
  </si>
  <si>
    <t>Materiais ou Bens em Geral - Situação de Emergência ou de Calamidade Pública</t>
  </si>
  <si>
    <t>Materiais ou Bens em Geral - Situac?o de Emergencia ou de Calamidade Publica</t>
  </si>
  <si>
    <t>Outros Materiais Distribuição Gratuita</t>
  </si>
  <si>
    <t>Outros Materiais Distribuic?o Gratuita</t>
  </si>
  <si>
    <t>Passagens para o País</t>
  </si>
  <si>
    <t>Passagens para o Pais</t>
  </si>
  <si>
    <t>Passagens para o Exterior</t>
  </si>
  <si>
    <t>Fretamento</t>
  </si>
  <si>
    <t>Locação de Meios de Transporte</t>
  </si>
  <si>
    <t>Locac?o de Meios de Transporte</t>
  </si>
  <si>
    <t>Locação Veículo Locomoção - Pessoa Jurídica</t>
  </si>
  <si>
    <t>Despesas c/ Mudança em Objeto de Serviço</t>
  </si>
  <si>
    <t>Despesas c/ Mudanca em Objeto de Servico</t>
  </si>
  <si>
    <t>Passagens aéreas para o País</t>
  </si>
  <si>
    <t>Passagens aereas para o Pais</t>
  </si>
  <si>
    <t>Passagens aéreas para o Exterior</t>
  </si>
  <si>
    <t>Passagens aereas para o Exterior</t>
  </si>
  <si>
    <t>Pedágios</t>
  </si>
  <si>
    <t>Pedagios</t>
  </si>
  <si>
    <t>Transporte de Servidores</t>
  </si>
  <si>
    <t>Outras Despesas com Locomoção</t>
  </si>
  <si>
    <t>Outras Despesas com Locomoc?o</t>
  </si>
  <si>
    <t>Substituic?o M?o-de-Obra (LRF, Art. 18)</t>
  </si>
  <si>
    <t>Assess. e Consult. Técnica ou Jurídica por Pessoa Física</t>
  </si>
  <si>
    <t>Auditoria Externa</t>
  </si>
  <si>
    <t>Assessoria e Consultoria Técnica ou Jurídica por Pessoa Jurídica</t>
  </si>
  <si>
    <t>Assessoria e Consultoria Tecnica ou Juridica por Pessoa Juridica</t>
  </si>
  <si>
    <t>Assessoria e Consultoria Técnica ou Jurídica por Pessoa Física</t>
  </si>
  <si>
    <t>Assessoria e Consultoria Tecnica ou Juridica por Pessoa Fisica</t>
  </si>
  <si>
    <t>Assess. e Consult. para Obras e Instalações</t>
  </si>
  <si>
    <t>Assessoria e Consultoria para Obras e Instalações</t>
  </si>
  <si>
    <t>Assessoria e Consultoria para Obras e Instalac?es</t>
  </si>
  <si>
    <t>Outros Serviços de Consultoria</t>
  </si>
  <si>
    <t>Outros Servicos de Consultoria</t>
  </si>
  <si>
    <t>Condomínios</t>
  </si>
  <si>
    <t>Condominios</t>
  </si>
  <si>
    <t>Diárias Colaboradores Eventuais no País</t>
  </si>
  <si>
    <t>Diarias Colaboradores Eventuais no Pais</t>
  </si>
  <si>
    <t>Diárias Colaboradores Eventuais Exterior</t>
  </si>
  <si>
    <t>Comissões e Corretagens</t>
  </si>
  <si>
    <t>Direitos Autorais</t>
  </si>
  <si>
    <t>Serviços Técnicos Profissionais</t>
  </si>
  <si>
    <t>Servicos Tecnicos Profissionais</t>
  </si>
  <si>
    <t>Estagiários</t>
  </si>
  <si>
    <t>Estagiarios</t>
  </si>
  <si>
    <t>Bolsa de Iniciação ao Trabalho</t>
  </si>
  <si>
    <t>Bolsa de Iniciac?o ao Trabalho</t>
  </si>
  <si>
    <t>Salário de Internos em Penitenciárias</t>
  </si>
  <si>
    <t>Salario de Internos em Penitenciarias</t>
  </si>
  <si>
    <t>Auxílio-Transporte - Estagiários</t>
  </si>
  <si>
    <t>Pró-Labore a Consultores Eventuais</t>
  </si>
  <si>
    <t>Pro-Labore a Consultores Eventuais</t>
  </si>
  <si>
    <t>Capatazia, Estiva e Pesagem</t>
  </si>
  <si>
    <t>Conferências, Exposições, Palestras, Cursos e Seminários</t>
  </si>
  <si>
    <t>Conferencias, Exposic?es, Palestras, Cursos e Seminarios</t>
  </si>
  <si>
    <t>Armazenagem</t>
  </si>
  <si>
    <t>Locação de Imóveis</t>
  </si>
  <si>
    <t>Locac?o de Imoveis</t>
  </si>
  <si>
    <t>Locação de Bens Móveis e Intangíveis</t>
  </si>
  <si>
    <t>Locac?o de Bens Moveis e Intangiveis</t>
  </si>
  <si>
    <t>Manutenção e Conservação de Equipamentos</t>
  </si>
  <si>
    <t>Manutenc?o e Conservac?o de Equipamentos</t>
  </si>
  <si>
    <t>Festividades e Homenagens</t>
  </si>
  <si>
    <t>Manutenção e Conservação de Veículos</t>
  </si>
  <si>
    <t>Manutenc?o e Conservac?o de Veiculos</t>
  </si>
  <si>
    <t>Manut.Conserv.Bens Móveis Outr.Naturezas</t>
  </si>
  <si>
    <t>Manut.Conserv.Bens Moveis Outr.Naturezas</t>
  </si>
  <si>
    <t>Manutenção e Conservação de Bens Imóveis</t>
  </si>
  <si>
    <t>Manutenc?o e Conservac?o de Bens Imoveis</t>
  </si>
  <si>
    <t>Fornecimento de Alimentação</t>
  </si>
  <si>
    <t>Fornecimento de Alimentac?o</t>
  </si>
  <si>
    <t>Serviços de Caráter Secreto ou Reservado</t>
  </si>
  <si>
    <t>Servicos de Carater Secreto ou Reservado</t>
  </si>
  <si>
    <t>Serviços de Limpeza e Conservação</t>
  </si>
  <si>
    <t>Servicos de Limpeza e Conservac?o</t>
  </si>
  <si>
    <t>Serviços Domésticos</t>
  </si>
  <si>
    <t>Servicos Domesticos</t>
  </si>
  <si>
    <t>Serviços de Comunicação em Geral</t>
  </si>
  <si>
    <t>Servicos de Comunicac?o em Geral</t>
  </si>
  <si>
    <t>Serviços de Seleção e Treinamento</t>
  </si>
  <si>
    <t>Servicos de Selec?o e Treinamento</t>
  </si>
  <si>
    <t>Serviços de Arbitragem</t>
  </si>
  <si>
    <t>Servicos de Arbitragem</t>
  </si>
  <si>
    <t>Serviços Médicos e Odontológicos</t>
  </si>
  <si>
    <t>Servicos Medicos e Odontologicos</t>
  </si>
  <si>
    <t>Serviços de Reabilitação Profissional</t>
  </si>
  <si>
    <t>Serviços de Assistência Social</t>
  </si>
  <si>
    <t>Serviços Perícias Médicas por Benefícios</t>
  </si>
  <si>
    <t>Servicos Pericias Medicas por Beneficios</t>
  </si>
  <si>
    <t>Serviços Apoio Administ,Técnico,Operac.</t>
  </si>
  <si>
    <t>Servicos Apoio Administ,Tecnico,Operac.</t>
  </si>
  <si>
    <t>Serviços Conserv. Rebenef. Mercadorias</t>
  </si>
  <si>
    <t>Confecção de Mat. Acondic. e Embalagem</t>
  </si>
  <si>
    <t>Confecc?o de Mat. Acondic. e Embalagem</t>
  </si>
  <si>
    <t>Confecção Uniformes,Bandeiras,Flâmulas</t>
  </si>
  <si>
    <t>Confecc?o Uniformes,Bandeiras,Flamulas</t>
  </si>
  <si>
    <t>Fretes e Transportes de Encomendas</t>
  </si>
  <si>
    <t>Juros</t>
  </si>
  <si>
    <t>Multas Indedutíveis</t>
  </si>
  <si>
    <t>Jetons a Conselheiros</t>
  </si>
  <si>
    <t>Diárias a Conselheiros</t>
  </si>
  <si>
    <t>Diarias a Conselheiros</t>
  </si>
  <si>
    <t>Serviços de Áudio, Vídeo e Foto</t>
  </si>
  <si>
    <t>Servicos de Audio, Video e Foto</t>
  </si>
  <si>
    <t>Monitoria de Graduação</t>
  </si>
  <si>
    <t>Monitoria de Graduac?o</t>
  </si>
  <si>
    <t>Manutenção de Repartições,Serv. Exterior</t>
  </si>
  <si>
    <t>Outros Serviços Terceiros PF Pgto Antecip.</t>
  </si>
  <si>
    <t>Outros Servicos Terceiros PF Pgto Antecip.</t>
  </si>
  <si>
    <t>Outros Serviços de Terceiros Pessoa Física</t>
  </si>
  <si>
    <t>Outros Servicos de Terceiros Pessoa Fisica</t>
  </si>
  <si>
    <t>Apoio Administrativo,Técnico,Operacional</t>
  </si>
  <si>
    <t>Apoio Administrativo,Tecnico,Operacional</t>
  </si>
  <si>
    <t>Limpeza e Conservac?o</t>
  </si>
  <si>
    <t>Vigilância</t>
  </si>
  <si>
    <t>Vigilancia</t>
  </si>
  <si>
    <t>Serviços de Copa e Cozinha</t>
  </si>
  <si>
    <t>Servicos de Copa e Cozinha</t>
  </si>
  <si>
    <t>Manutenção e Conservação de Bens Móveis</t>
  </si>
  <si>
    <t>Manutenc?o e Conservac?o de Bens Moveis</t>
  </si>
  <si>
    <t>Outras Locações de Mão-de-Obra</t>
  </si>
  <si>
    <t>Outras Locac?es de M?o-de-Obra</t>
  </si>
  <si>
    <t>Bens Imóveis</t>
  </si>
  <si>
    <t>Bens Imoveis</t>
  </si>
  <si>
    <t>Assinatura de Periódicos e Anuidades</t>
  </si>
  <si>
    <t>Assinatura de Periodicos e Anuidades</t>
  </si>
  <si>
    <t>Comiss?es e Corretagens</t>
  </si>
  <si>
    <t>Descontos Financeiros Concedidos</t>
  </si>
  <si>
    <t>Manutenc?o de Software</t>
  </si>
  <si>
    <t>Locação de Softwares</t>
  </si>
  <si>
    <t>Locac?o de Softwares</t>
  </si>
  <si>
    <t>Locação de Máquinas e Equipamentos</t>
  </si>
  <si>
    <t>Locac?o de Maquinas e Equipamentos</t>
  </si>
  <si>
    <t>Locação de aeronaves</t>
  </si>
  <si>
    <t>Locac?o de aeronaves</t>
  </si>
  <si>
    <t>Locação Bens Móveis e Out. Naturezas Intang</t>
  </si>
  <si>
    <t>Locac?o Bens Moveis e Out. Naturezas Intang</t>
  </si>
  <si>
    <t>Limpeza de Veículos</t>
  </si>
  <si>
    <t>Limpeza de Veiculos</t>
  </si>
  <si>
    <t>Reforma, Manutenção e Conservação de Bens Imóveis</t>
  </si>
  <si>
    <t>Reforma, Manutenc?o e Conservac?o de Bens Imoveis</t>
  </si>
  <si>
    <t>Manut. Conserv. Máquinas e Equipamentos</t>
  </si>
  <si>
    <t>Manut. Conserv. Maquinas e Equipamentos</t>
  </si>
  <si>
    <t>Serviços de Estacionamento de Veículos</t>
  </si>
  <si>
    <t>Servicos de Estacionamento de Veiculos</t>
  </si>
  <si>
    <t>Manut. Conserv. Bens Mov. Out. Naturezas</t>
  </si>
  <si>
    <t>Reforma, Manutenc?o e Conservac?o de Obras de Infra-Estrutura</t>
  </si>
  <si>
    <t>Exposições, Congressos e Conferências</t>
  </si>
  <si>
    <t>Exposic?es, Congressos e Conferencias</t>
  </si>
  <si>
    <t>Festividades, Homenagens e Recepção</t>
  </si>
  <si>
    <t>Festividades, Homenagens e Recepc?o</t>
  </si>
  <si>
    <t>Serviços de Confecção, Manutenção e Instalação de Sinalização Visual e Afins</t>
  </si>
  <si>
    <t>Servicos de Confecc?o, Manutenc?o e Instalac?o de Sinalizac?o Visual e Afins</t>
  </si>
  <si>
    <t>Serv.Instal.Máquinas, Equip. e Afins</t>
  </si>
  <si>
    <t>Serv.Instal.Maquinas, Equip. e Afins</t>
  </si>
  <si>
    <t>Locac?o de Veiculos</t>
  </si>
  <si>
    <t>Coleta de lixo e demais resíduos</t>
  </si>
  <si>
    <t>Coleta de lixo e demais residuos</t>
  </si>
  <si>
    <t>Subsídio ao Serviço de Transporte</t>
  </si>
  <si>
    <t>Subsidio ao Servico de Transporte</t>
  </si>
  <si>
    <t>Serviços em Situação de Emergência e Calamidade</t>
  </si>
  <si>
    <t>Servicos em Situac?o de Emergencia e Calamidade</t>
  </si>
  <si>
    <t>Inscrição em Eventos</t>
  </si>
  <si>
    <t>Inscric?o em Eventos</t>
  </si>
  <si>
    <t>Serviços de Tecnologia da Informação e Comunicação do CIASC</t>
  </si>
  <si>
    <t>Servicos de Tecnologia da Informac?o e Comunicac?o do CIASC</t>
  </si>
  <si>
    <t>Multas Dedutíveis</t>
  </si>
  <si>
    <t>Multas Dedutiveis</t>
  </si>
  <si>
    <t>Multas Indedutiveis</t>
  </si>
  <si>
    <t>Encargos Financeiros Dedutíveis</t>
  </si>
  <si>
    <t>Encargos Financeiros Indedutíveis</t>
  </si>
  <si>
    <t>Encargos Financeiros Indedutiveis</t>
  </si>
  <si>
    <t>Programa de Alimentação do Trabalhador</t>
  </si>
  <si>
    <t>Programa de Alimentac?o do Trabalhador</t>
  </si>
  <si>
    <t>Serviços de Energia Elétrica</t>
  </si>
  <si>
    <t>Servicos de Energia Eletrica</t>
  </si>
  <si>
    <t>Serviços de Água e Esgoto</t>
  </si>
  <si>
    <t>Servicos de Agua e Esgoto</t>
  </si>
  <si>
    <t>Serviços de Gás</t>
  </si>
  <si>
    <t>Produções Jornalísticas</t>
  </si>
  <si>
    <t>Produc?es Jornalisticas</t>
  </si>
  <si>
    <t>Serv. Médico-Hospitalar,Odont. e Laboratorial</t>
  </si>
  <si>
    <t>Serv. Medico-Hospitalar,Odont. e Laboratorial</t>
  </si>
  <si>
    <t>Serviços de Análises e Pesq. Científicas</t>
  </si>
  <si>
    <t>Servicos de Analises e Pesq. Cientificas</t>
  </si>
  <si>
    <t>Servicos de Reabilitac?o Profissional</t>
  </si>
  <si>
    <t>Servicos de Assistencia Social</t>
  </si>
  <si>
    <t>Serviços Creches e Assistência Pré-Escolar</t>
  </si>
  <si>
    <t>Servicos Creches e Assistencia Pre-Escolar</t>
  </si>
  <si>
    <t>Patrocínio</t>
  </si>
  <si>
    <t>Patrocinio</t>
  </si>
  <si>
    <t>Serviços de Perícias Médicas por Benefícios</t>
  </si>
  <si>
    <t>Servicos de Pericias Medicas por Beneficios</t>
  </si>
  <si>
    <t>Servicos de Processamento de Dados</t>
  </si>
  <si>
    <t>Serviços de Telecomunicações</t>
  </si>
  <si>
    <t>Serviços de Telefonia Fixa</t>
  </si>
  <si>
    <t>Servicos de Telefonia Fixa</t>
  </si>
  <si>
    <t>Serviços de Manobra e Patrulhamento</t>
  </si>
  <si>
    <t>Serviços de Socorro e Salvamento</t>
  </si>
  <si>
    <t>Servicos de Socorro e Salvamento</t>
  </si>
  <si>
    <t>Serviços de Produção Industrial</t>
  </si>
  <si>
    <t>Servicos de Produc?o Industrial</t>
  </si>
  <si>
    <t>Serviços Gráficos</t>
  </si>
  <si>
    <t>Servicos Graficos</t>
  </si>
  <si>
    <t>Telefonia Móvel</t>
  </si>
  <si>
    <t>Telefonia Movel</t>
  </si>
  <si>
    <t>Servicos de Apoio ao Ensino</t>
  </si>
  <si>
    <t>Serviços Judiciários</t>
  </si>
  <si>
    <t>Servicos Judiciarios</t>
  </si>
  <si>
    <t>Serviços Funerários</t>
  </si>
  <si>
    <t>Servicos Funerarios</t>
  </si>
  <si>
    <t>Servicos Conserv. Rebenef. Mercadorias</t>
  </si>
  <si>
    <t>Seguros em Geral</t>
  </si>
  <si>
    <t>Confecção Material Acondic. e Embalagem</t>
  </si>
  <si>
    <t>Confecc?o Material Acondic. e Embalagem</t>
  </si>
  <si>
    <t>Vale-Transporte</t>
  </si>
  <si>
    <t>Multas e Infrações de Trânsito</t>
  </si>
  <si>
    <t>Multas e Infrac?es de Transito</t>
  </si>
  <si>
    <t>Classificação de Produtos</t>
  </si>
  <si>
    <t>Vigilância Ostensiva</t>
  </si>
  <si>
    <t>Monitoramento e Vigilância Ostensiva</t>
  </si>
  <si>
    <t>Vigilancia Ostensiva</t>
  </si>
  <si>
    <t>Monitoramento e Vigilancia Ostensiva</t>
  </si>
  <si>
    <t>Serviços Apoio Admin.,Técnico e Operacional</t>
  </si>
  <si>
    <t>Servicos Apoio Admin.,Tecnico e Operacional</t>
  </si>
  <si>
    <t>Hospedagens</t>
  </si>
  <si>
    <t>Serviços Bancários</t>
  </si>
  <si>
    <t>Servicos Bancarios</t>
  </si>
  <si>
    <t>Serviços de Incineração e Destruição de Material</t>
  </si>
  <si>
    <t>Servicos de Incinerac?o e Destruic?o de Material</t>
  </si>
  <si>
    <t>Serviços Cópias e Reprodução Documentos</t>
  </si>
  <si>
    <t>Servicos Copias e Reproduc?o Documentos</t>
  </si>
  <si>
    <t>Serviços de Garantia Estendida</t>
  </si>
  <si>
    <t>Servico de Garantia Estendida</t>
  </si>
  <si>
    <t>Serviços de Itens Reparáveis de Aviação</t>
  </si>
  <si>
    <t>Servicos de Itens Reparaveis de Aviac?o</t>
  </si>
  <si>
    <t>Outros Gastos com Aeronaves</t>
  </si>
  <si>
    <t>Serviços de Publicidade e Propaganda</t>
  </si>
  <si>
    <t>Servicos de Publicidade e Propaganda</t>
  </si>
  <si>
    <t>Serviços Convênios Plano de Saúde</t>
  </si>
  <si>
    <t>Servicos Convenios Plano de Saude</t>
  </si>
  <si>
    <t>Despesas Médico-Hospitalar - Plano de Saúde</t>
  </si>
  <si>
    <t>Despesas Medico-Hospitalar - Plano de Saude</t>
  </si>
  <si>
    <t>Representação Oficial Poderes Estado e TCE</t>
  </si>
  <si>
    <t>Representac?o Oficial Poderes Estado e TCE</t>
  </si>
  <si>
    <t>Manutenção de Palácios</t>
  </si>
  <si>
    <t>Manutenc?o de Palacios</t>
  </si>
  <si>
    <t>Aquisição de Softwares de Aplicação</t>
  </si>
  <si>
    <t>Manut. Conserv. Equipam. Proc. Dados</t>
  </si>
  <si>
    <t>Outros Serviços de Terceiros PJ-Pgto Antec.</t>
  </si>
  <si>
    <t>Outros Servicos de Terceiros PJ-Pgto Antec.</t>
  </si>
  <si>
    <t>Despesas de Teleprocessamento</t>
  </si>
  <si>
    <t>Outros Serv. Terceiros Pessoa Jurídica</t>
  </si>
  <si>
    <t>Outros Serviços de Terceiros - Pessoa Jurídica</t>
  </si>
  <si>
    <t>Outros Servicos de Terceiros - Pessoa Juridica</t>
  </si>
  <si>
    <t>Auxílio-Alimentação em Pecúnia</t>
  </si>
  <si>
    <t>Auxílio-Alimentação - RPPS CIVIL</t>
  </si>
  <si>
    <t>Auxilio-Alimentac?o - RPPS CIVIL</t>
  </si>
  <si>
    <t>Auxílio-Alimentação - RPPS MILITAR</t>
  </si>
  <si>
    <t>Auxilio-Alimentac?o - RPPS MILITAR</t>
  </si>
  <si>
    <t>Auxílio-Alimentação - RGPS</t>
  </si>
  <si>
    <t>Auxilio-Alimentac?o - RGPS</t>
  </si>
  <si>
    <t>Imposto Propr. Territorial Rural - ITR</t>
  </si>
  <si>
    <t>Imposto Prop. Predial Territ. Urb.-IPTU</t>
  </si>
  <si>
    <t>Imposto de Renda</t>
  </si>
  <si>
    <t>Adicional do Imposto de Renda</t>
  </si>
  <si>
    <t>Imposto Propr. Veículos Automotores-IPVA</t>
  </si>
  <si>
    <t>Imposto Propr. Veiculos Automotores-IPVA</t>
  </si>
  <si>
    <t>Imposto Produtos Industrializados - IPI</t>
  </si>
  <si>
    <t>Imposto Circulação Mercad. Serv. - ICMS</t>
  </si>
  <si>
    <t>Imposto Circulac?o Mercad. Serv. - ICMS</t>
  </si>
  <si>
    <t>Imposto Serviços Qualquer Natureza-ISQN</t>
  </si>
  <si>
    <t>Imposto Servicos Qualquer Natureza-ISQN</t>
  </si>
  <si>
    <t>Imposto sobre Operações Financeiras-IOF</t>
  </si>
  <si>
    <t>Imposto sobre Operac?es Financeiras-IOF</t>
  </si>
  <si>
    <t>Taxas</t>
  </si>
  <si>
    <t>COFINS</t>
  </si>
  <si>
    <t>Contribuição para o PIS/PASEP</t>
  </si>
  <si>
    <t>Contribuic?o para o PIS/PASEP</t>
  </si>
  <si>
    <t>Contribuição Social sobre o Lucro</t>
  </si>
  <si>
    <t>Contribuic?o Social sobre o Lucro</t>
  </si>
  <si>
    <t>Contribuição para Associações</t>
  </si>
  <si>
    <t>Contribuic?o para Associac?es</t>
  </si>
  <si>
    <t>Contribuição Previd. Serv. Terceiros-PF</t>
  </si>
  <si>
    <t>Contribuic?o Previd. Serv. Terceiros-PF</t>
  </si>
  <si>
    <t>Contribuição Previdenciária s/ Serv. Terceiros - Coop. Trabalho</t>
  </si>
  <si>
    <t>Contribuic?o Previdenciaria s/ Serv. Terceiros - Coop. Trabalho</t>
  </si>
  <si>
    <t>Contribuição Sindical</t>
  </si>
  <si>
    <t>Contribuic?o Sindical</t>
  </si>
  <si>
    <t>Contribuição Custeio Iluminação Pública</t>
  </si>
  <si>
    <t>Contribuic?o Custeio Iluminac?o Publica</t>
  </si>
  <si>
    <t>Taxa de Coleta de Lixo e demais Resíduos</t>
  </si>
  <si>
    <t>Taxa de Coleta de Lixo e demais Residuos</t>
  </si>
  <si>
    <t>Outras Obrigações Tributárias e Contributivas</t>
  </si>
  <si>
    <t>Outras Obrigac?es Tributarias e Contributivas</t>
  </si>
  <si>
    <t>Auxílio Financeiro a Pessoas Físicas</t>
  </si>
  <si>
    <t>Contratos de Apoio Financeiro</t>
  </si>
  <si>
    <t>Tratamento fora de Domicílio - TFD</t>
  </si>
  <si>
    <t>Tratamento fora de Domicilio - TFD</t>
  </si>
  <si>
    <t>Benefício Assistencial - Gestação Múltipla</t>
  </si>
  <si>
    <t>Beneficio Assistencial - Gestac?o Multipla</t>
  </si>
  <si>
    <t>Outros Auxílios Financeiros a Pessoas Físicas</t>
  </si>
  <si>
    <t>Outros Auxilios Financeiros a Pessoas Fisicas</t>
  </si>
  <si>
    <t>Auxílio-Transporte Pago em Pecúnia</t>
  </si>
  <si>
    <t>Auxílio-Transporte - RPPS CIVIL</t>
  </si>
  <si>
    <t>Auxilio-Transporte - RPPS CIVIL</t>
  </si>
  <si>
    <t>Auxílio-Transporte Pago - RPPS MILITAR</t>
  </si>
  <si>
    <t>Auxilio-Transporte Pago - RPPS MILITAR</t>
  </si>
  <si>
    <t>Auxílio-Transporte - RGPS</t>
  </si>
  <si>
    <t>Auxilio-Transporte - RGPS</t>
  </si>
  <si>
    <t>Auxilio-Transporte - Estagiarios</t>
  </si>
  <si>
    <t>Depósitos e Cauções</t>
  </si>
  <si>
    <t>Outros Depósitos Compulsórios</t>
  </si>
  <si>
    <t>Precatórios - Terceiros</t>
  </si>
  <si>
    <t>Precatorios - Terceiros</t>
  </si>
  <si>
    <t>Sentença Jud.Trans.Julg.Car.Ún.-Inat.Civ</t>
  </si>
  <si>
    <t>Sentença Jud.Trans.Julg.Car.Ún.-Inat.Mil</t>
  </si>
  <si>
    <t>Sentença Jud.Trans.Julg.Car.Ún.-Pens.Civ</t>
  </si>
  <si>
    <t>Sentença Jud.Trans.Julg.Car.Ún.-Pens.Mil</t>
  </si>
  <si>
    <t>RPV - Terceiros</t>
  </si>
  <si>
    <t>Ação não Trans.Julg.Car.Ún.-Inat.Civil</t>
  </si>
  <si>
    <t>Ação não Trans.Julg.Car.Cont.-Pens.Milit</t>
  </si>
  <si>
    <t>Precatórios Incluídos na Lei Orçamento</t>
  </si>
  <si>
    <t>Liminares em Mandado de Segurança</t>
  </si>
  <si>
    <t>Sentenças Indenizatórias</t>
  </si>
  <si>
    <t>Outros Precatórios Relat. a Desp. Corr.</t>
  </si>
  <si>
    <t>Precatórios de Fornecedores</t>
  </si>
  <si>
    <t>Sent. jud. trans. julgado-pessoal civil meses corresp ao período de ref (últ. 12 meses)</t>
  </si>
  <si>
    <t>Sent. jud. trans. julgado-pessoal mil. meses corresp ao período de ref (últ. 12 meses)</t>
  </si>
  <si>
    <t>Sent. jud. trans. julg.-pensionista civil meses corresp ao período ref (últ. 12 meses)</t>
  </si>
  <si>
    <t>Sent. jud. trans. julg.-pessoal civil meses anteriores ao período de ref (últ. 12 meses)</t>
  </si>
  <si>
    <t>Sent. jud. trans. julg.-pessoal milit meses anteriores ao período de ref (últ. 12 meses)</t>
  </si>
  <si>
    <t>Mandado de Segurança/Cautelar - Fornecedores</t>
  </si>
  <si>
    <t>Sent. jud. trans. julg.-pension. civil meses anteriores período de ref (últ. 12 meses)</t>
  </si>
  <si>
    <t>Sent. jud. trans. julg.-pension. milit. meses anteriores período de ref (últ. 12 meses)</t>
  </si>
  <si>
    <t>Sent. Jud. Trans. Julgado-Outras Despesas</t>
  </si>
  <si>
    <t>Sentença Judicial Transitada em Julgado - Outras Despesas</t>
  </si>
  <si>
    <t>Sentença Judicial Transitado em Julgado - Out. Desp.</t>
  </si>
  <si>
    <t>Sentenca Judicial Transitado em Julgado - Out. Desp.</t>
  </si>
  <si>
    <t>Decisão judicial-pensionista civil de meses corresp. ao período de ref. (últ. 12 meses)</t>
  </si>
  <si>
    <t>Decisão Judicial - Outras Despesas</t>
  </si>
  <si>
    <t>Decis?o Judicial - Outras Despesas</t>
  </si>
  <si>
    <t>Honorários e Custas de Sucumbência</t>
  </si>
  <si>
    <t>Honorarios e Custas de Sucumbencia</t>
  </si>
  <si>
    <t>Outros Precatórios</t>
  </si>
  <si>
    <t>Aposentadorias e Reformas</t>
  </si>
  <si>
    <t>Aposentadorias, Reformas e Pensões - Meses Anteriores ao Período de Referência</t>
  </si>
  <si>
    <t>Outros Benefícios Previdenciários</t>
  </si>
  <si>
    <t>Outros Beneficios Previdenciarios do Servidor ou do Militar</t>
  </si>
  <si>
    <t>Benefício Mensal ao Deficiente e Idoso</t>
  </si>
  <si>
    <t>Outros BenefÍcios Assistenciais do Servidor ou do Militar</t>
  </si>
  <si>
    <t>Outros BenefIcios Assistenciais do Servidor ou do Militar</t>
  </si>
  <si>
    <t>Diárias - Civil</t>
  </si>
  <si>
    <t>Diarias - Civil</t>
  </si>
  <si>
    <t>Diárias - Militar</t>
  </si>
  <si>
    <t>Diarias - Militar</t>
  </si>
  <si>
    <t>Auxílio Financeiro a Estudantes</t>
  </si>
  <si>
    <t>Auxilio Financeiro a Estudantes</t>
  </si>
  <si>
    <t>Auxílio-Fardamento</t>
  </si>
  <si>
    <t>Encargos pela Honra de Avais, Garantias, Seguros e Similares</t>
  </si>
  <si>
    <t>Premiações Culturais, Artísticas, Científicas, Desportivas e Outras</t>
  </si>
  <si>
    <t>Passagens e Despesas com Locomoção</t>
  </si>
  <si>
    <t>Passagens e Despesas com Locomoc?o</t>
  </si>
  <si>
    <t>Outr. Desp. Pess. Dec. Contrato Terceirizac?o</t>
  </si>
  <si>
    <t>Serviços de Consultoria</t>
  </si>
  <si>
    <t>Servicos de Consultoria</t>
  </si>
  <si>
    <t>Outros Serviços Terceiros-Pessoa Física</t>
  </si>
  <si>
    <t>Outros Servicos Terceiros-Pessoa Fisica</t>
  </si>
  <si>
    <t>Locação de Mão-de-Obra</t>
  </si>
  <si>
    <t>Locac?o de M?o-de-Obra</t>
  </si>
  <si>
    <t>Outros Serv. Terceiros Pessoa Juridica</t>
  </si>
  <si>
    <t>Juros e Encargos Derivados do Parcelamento do PASEP</t>
  </si>
  <si>
    <t>Auxílio-Alimentação</t>
  </si>
  <si>
    <t>Auxilio-Alimentac?o</t>
  </si>
  <si>
    <t>Obrigac?es Tributarias e Contributivas</t>
  </si>
  <si>
    <t>Outros Auxílios Financeiros Pes. Físicas</t>
  </si>
  <si>
    <t>Auxílio-Transporte</t>
  </si>
  <si>
    <t>Auxilio-Transporte</t>
  </si>
  <si>
    <t>Demais Tributos Federais Renegociados</t>
  </si>
  <si>
    <t>Equipamentos e Material Permanente</t>
  </si>
  <si>
    <t>Depósitos Compulsórios</t>
  </si>
  <si>
    <t>Juros e Encargos Derivados de Demais Tributos Federais Renegociados</t>
  </si>
  <si>
    <t>Parcelamento Tributos Federais Renegociados</t>
  </si>
  <si>
    <t>Parcelamento Tributos Federais Renegociados - Lei Federal n. 11941/2009</t>
  </si>
  <si>
    <t>Juros e Encargos derivados do Parcelamento Tributos Federais Renegociados</t>
  </si>
  <si>
    <t>Juros e Encargos derivados do Parc. Trib. Federais Renegociados-Lei Federal 11.941/2009</t>
  </si>
  <si>
    <t>Parcelamento PASEP - MP nº 574/2012</t>
  </si>
  <si>
    <t>Parcelamento PASEP - MP 574/2012</t>
  </si>
  <si>
    <t>Juros e Encargos derivados do Parcelamento PASEP - MP nº 574/2012</t>
  </si>
  <si>
    <t>Juros e Encargos derivados do Parcelamento PASEP - MP 574/2012</t>
  </si>
  <si>
    <t>Sentencas Judiciais</t>
  </si>
  <si>
    <t>Indenizac?es e Restituic?es</t>
  </si>
  <si>
    <t>Indenizações</t>
  </si>
  <si>
    <t>Indenizac?es</t>
  </si>
  <si>
    <t>Restituic?es</t>
  </si>
  <si>
    <t>Ajuda de Custo</t>
  </si>
  <si>
    <t>Indenização de Transporte</t>
  </si>
  <si>
    <t>Indenizac?o de Transporte</t>
  </si>
  <si>
    <t>Indenização de Moradia</t>
  </si>
  <si>
    <t>Indenizac?o de Moradia</t>
  </si>
  <si>
    <t>Ressarcimen. Assist. Médica/Odontológica</t>
  </si>
  <si>
    <t>Ressarcimen. Assist. Medica/Odontologica</t>
  </si>
  <si>
    <t>Remoção</t>
  </si>
  <si>
    <t>Devolução de Saldo de Convênio</t>
  </si>
  <si>
    <t>Devoluc?o de Saldo de Convenio</t>
  </si>
  <si>
    <t>Indenização por uso de Veículo Próprio</t>
  </si>
  <si>
    <t>Indenizac?o por uso de Veiculo Proprio</t>
  </si>
  <si>
    <t>Outras Indenizações e Restituições</t>
  </si>
  <si>
    <t>Contribuição ao Plano de Saude - pessoal ativo</t>
  </si>
  <si>
    <t>Contribuição ao Plano de Saude - pessoal inativo</t>
  </si>
  <si>
    <t>Contribuição ao Plano de Saude - pensionista</t>
  </si>
  <si>
    <t>Contribuição ao Plano de Saude - RPPS CIVIL - Pessoal Ativo</t>
  </si>
  <si>
    <t>Contribuic?o ao Plano de Saude - RPPS CIVIL - Pessoal Ativo</t>
  </si>
  <si>
    <t>Contribuição ao Plano de Saude  - RPPS MILITAR - Pessoal Ativo</t>
  </si>
  <si>
    <t>Contribuic?o ao Plano de Saude  - RPPS MILITAR - Pessoal Ativo</t>
  </si>
  <si>
    <t>Contribuição ao Plano de Saude  - RPPS CIVIL - Pessoal Inativo</t>
  </si>
  <si>
    <t>Contribuic?o ao Plano de Saude  - RPPS CIVIL - Pessoal Inativo</t>
  </si>
  <si>
    <t>Contribuição ao Plano de Saude  -RPPS MILITARL - Pessoal Inativo</t>
  </si>
  <si>
    <t>Contribuic?o ao Plano de Saude  -RPPS MILITARL - Pessoal Inativo</t>
  </si>
  <si>
    <t>Contribuição ao Plano de Saude -RPPS CIVIL - Pensionista</t>
  </si>
  <si>
    <t>Contribuic?o ao Plano de Saude -RPPS CIVIL - Pensionista</t>
  </si>
  <si>
    <t>Contribuição ao Plano de Saude -RPPS MILITAR -  Pensionista</t>
  </si>
  <si>
    <t>Contribuic?o ao Plano de Saude -RPPS MILITAR -  Pensionista</t>
  </si>
  <si>
    <t>Contribuição ao Plano de Saude - RGPS</t>
  </si>
  <si>
    <t>Contribuic?o ao Plano de Saude - RGPS</t>
  </si>
  <si>
    <t>Material para Comunicação</t>
  </si>
  <si>
    <t>Material Técnico para Seleção e Treinamento</t>
  </si>
  <si>
    <t>Servicos Medico Hospitalar Odontologico e Laboratorial</t>
  </si>
  <si>
    <t>Servicos de Telecomunicac?es</t>
  </si>
  <si>
    <t>Serviço de Produção Industrial</t>
  </si>
  <si>
    <t>Serviços de Apoio Administrativo, Técnico e Operacional</t>
  </si>
  <si>
    <t>Outros Serviços de Terceiros Pessoa Jurídica</t>
  </si>
  <si>
    <t>IPVA</t>
  </si>
  <si>
    <t>Taxa de Licenciamento Anual</t>
  </si>
  <si>
    <t>Material de Distribuição Gratuita</t>
  </si>
  <si>
    <t>Outros Auxílios</t>
  </si>
  <si>
    <t>Obras de Infra-estrutura</t>
  </si>
  <si>
    <t>Desp. Transf. Inst. Priv. s/Fins Lucrat. p/ Aplic. Desp. Capital</t>
  </si>
  <si>
    <t>Desp. Transf. Municípios Despesa Capital</t>
  </si>
  <si>
    <t>Desp. Transf. Municipios Despesa Capital</t>
  </si>
  <si>
    <t>Benfeitorias em Propried. de Terceiros</t>
  </si>
  <si>
    <t>Obras Contratadas</t>
  </si>
  <si>
    <t>Máquinas e equi. agricolas e rodoviários</t>
  </si>
  <si>
    <t>Veículos de Tração Mecânica</t>
  </si>
  <si>
    <t>Equip. Material Permanente-Pgto Antecip.</t>
  </si>
  <si>
    <t>Auxílios</t>
  </si>
  <si>
    <t>Despesa Transf.Inst.Priv.s/Lucr.Desp.Cap</t>
  </si>
  <si>
    <t>Desp.Transf.Municípios p/ Aplic Desp Cap</t>
  </si>
  <si>
    <t>Apar.Equip.Utens.Médico Odont.Labor.Hosp</t>
  </si>
  <si>
    <t>Máquinas, Utensílios e Equipamentos Diversos</t>
  </si>
  <si>
    <t>Pesquisa Científica e/ou Tecnológica Individual</t>
  </si>
  <si>
    <t>Aquisic?o de Softwares de Aplicac?o</t>
  </si>
  <si>
    <t>Reforma</t>
  </si>
  <si>
    <t>Estudos e Projetos</t>
  </si>
  <si>
    <t>Obras e Edificações Públicas</t>
  </si>
  <si>
    <t>Obras e Edificac?es Publicas</t>
  </si>
  <si>
    <t>Obras em Andamento</t>
  </si>
  <si>
    <t>Instalações Incorpor. Inerentes ao Imóvel</t>
  </si>
  <si>
    <t>Instalações Incorporáveis ou Inerentes ao Imóvel</t>
  </si>
  <si>
    <t>Instalac?es Incorporaveis ou Inerentes ao Imovel</t>
  </si>
  <si>
    <t>Benfeitorias em Propriedades de Terceiros</t>
  </si>
  <si>
    <t>Ampliação de Obras e Edificações Públicas</t>
  </si>
  <si>
    <t>Ampliac?o de Obras e Edificac?es Publicas</t>
  </si>
  <si>
    <t>Reforma de Obras e Edificações Públicas - Ampliação Relevante</t>
  </si>
  <si>
    <t>Reforma de Obras e Edificac?es Publicas - Ampliac?o Relevante</t>
  </si>
  <si>
    <t>Outras Obras e Edificações Públicas</t>
  </si>
  <si>
    <t>Outras Obras e Edificac?es Publicas</t>
  </si>
  <si>
    <t>Aeronaves</t>
  </si>
  <si>
    <t>Aparelhos de Medição e Orientação</t>
  </si>
  <si>
    <t>Aparelhos de Medic?o e Orientac?o</t>
  </si>
  <si>
    <t>Aparelhos e Equipamentos de Comunicação</t>
  </si>
  <si>
    <t>Aparelhos e Equipamentos de Comunicac?o</t>
  </si>
  <si>
    <t>Apar.Equip.Utens.Medico Odont.Labor.Hosp</t>
  </si>
  <si>
    <t>Aparelhos e Equip. p/ Esportes e Divers.</t>
  </si>
  <si>
    <t>Aparelhos e Utensílios Domésticos</t>
  </si>
  <si>
    <t>Aparelhos e Utensilios Domesticos</t>
  </si>
  <si>
    <t>Armamentos</t>
  </si>
  <si>
    <t>Coleções e Materiais Bibliográficos</t>
  </si>
  <si>
    <t>Colec?es e Materiais Bibliograficos</t>
  </si>
  <si>
    <t>Discotecas e Filmotecas</t>
  </si>
  <si>
    <t>Embarcações</t>
  </si>
  <si>
    <t>Embarcac?es</t>
  </si>
  <si>
    <t>Equipamentos de Manobra e Patrulhamento</t>
  </si>
  <si>
    <t>Equipamentos de Proteção,Segur.,Socorro</t>
  </si>
  <si>
    <t>Equipamentos de Protec?o,Segur.,Socorro</t>
  </si>
  <si>
    <t>Instrumentos Musicais e Artísticos</t>
  </si>
  <si>
    <t>Instrumentos Musicais e Artisticos</t>
  </si>
  <si>
    <t>Máquinas e Equipamentos de Natureza Ind.</t>
  </si>
  <si>
    <t>Maquinas e Equipamentos de Natureza Ind.</t>
  </si>
  <si>
    <t>Máquinas e Equipamentos Energéticos</t>
  </si>
  <si>
    <t>Maquinas e Equipamentos Energeticos</t>
  </si>
  <si>
    <t>Máquinas e Equipamentos Gráficos</t>
  </si>
  <si>
    <t>Maquinas e Equipamentos Graficos</t>
  </si>
  <si>
    <t>Equipamentos para Áudio, Vídeo e Foto</t>
  </si>
  <si>
    <t>Equipamentos para Audio, Video e Foto</t>
  </si>
  <si>
    <t>Máquinas, Utensílios e Equipamentos Div.</t>
  </si>
  <si>
    <t>Maquinas, Utensilios e Equipamentos Diversos</t>
  </si>
  <si>
    <t>Equip. de Processamento de Dados</t>
  </si>
  <si>
    <t>Equipamentos de Processamento de Dados</t>
  </si>
  <si>
    <t>Máquinas,Instalações e Utens.Escritório</t>
  </si>
  <si>
    <t>Maquinas,Instalac?es e Utens.Escritorio</t>
  </si>
  <si>
    <t>Máquinas,Ferramentas,Utensílios Oficina</t>
  </si>
  <si>
    <t>Maquinas,Ferramentas,Utensilios Oficina</t>
  </si>
  <si>
    <t>Equipam. e Utens.Hidráulicos e Elétricos</t>
  </si>
  <si>
    <t>Equipam. e Utens.Hidraulicos e Eletricos</t>
  </si>
  <si>
    <t>Máquinas e equip. agricolas e rodoviários</t>
  </si>
  <si>
    <t>Máquinas e Equip.Agrícolas e Rodoviários</t>
  </si>
  <si>
    <t>Maquinas e equi. agricolas e rodoviarios</t>
  </si>
  <si>
    <t>Equipam. e Aparelhos p/ Lab. de Solo</t>
  </si>
  <si>
    <t>Mobiliário em Geral</t>
  </si>
  <si>
    <t>Mobiliario em Geral</t>
  </si>
  <si>
    <t>Obras de Arte e Peças para Museu</t>
  </si>
  <si>
    <t>Obras de Arte e Pecas para Museu</t>
  </si>
  <si>
    <t>Semoventes e Equipamentos de Montaria</t>
  </si>
  <si>
    <t>Veículos Diversos</t>
  </si>
  <si>
    <t>Veiculos Diversos</t>
  </si>
  <si>
    <t>Veículos Ferroviários</t>
  </si>
  <si>
    <t>Veiculos Ferroviarios</t>
  </si>
  <si>
    <t>Peças não Incorporáveis a Imóveis</t>
  </si>
  <si>
    <t>Pecas n?o Incorporaveis a Imoveis</t>
  </si>
  <si>
    <t>Veiculos de Trac?o Mecanica</t>
  </si>
  <si>
    <t>Equipamentos, Peças e Acessórios Aeronáuticos</t>
  </si>
  <si>
    <t>Equipamentos, Peças e Acessórios de Proteção ao Vôo</t>
  </si>
  <si>
    <t>Equipamentos, Pecas e Acessorios de Protec?o ao Voo</t>
  </si>
  <si>
    <t>Acessórios para Veículos</t>
  </si>
  <si>
    <t>Acessorios para Veiculos</t>
  </si>
  <si>
    <t>Equipamentos de Mergulho e Salvamento</t>
  </si>
  <si>
    <t>Equipamentos,Peças,Acessórios Marítimos</t>
  </si>
  <si>
    <t>Equipamentos,Pecas,Acessorios Maritimos</t>
  </si>
  <si>
    <t>Equip.Sist.Prot. e Vigilância Ambiental</t>
  </si>
  <si>
    <t>Outros Equip. e Material Permanente</t>
  </si>
  <si>
    <t>Edifícios</t>
  </si>
  <si>
    <t>Terrenos</t>
  </si>
  <si>
    <t>Salas e/ou Escritórios</t>
  </si>
  <si>
    <t>Casas e/ou Apartamentos</t>
  </si>
  <si>
    <t>Outras Aquisições de Bens Imóveis</t>
  </si>
  <si>
    <t>Obras e Instalações</t>
  </si>
  <si>
    <t>Obras e Instalac?es</t>
  </si>
  <si>
    <t>Aquisição de Imóveis</t>
  </si>
  <si>
    <t>Indenização e Compensação do Impacto Ambiental</t>
  </si>
  <si>
    <t>Desapropriação de Imóveis</t>
  </si>
  <si>
    <t>Desapropriac?o de Imoveis</t>
  </si>
  <si>
    <t>Outras Indenizações e  Restituições</t>
  </si>
  <si>
    <t>Outras Indenizac?es e  Restituic?es</t>
  </si>
  <si>
    <t>Indenizac?o e Compensac?o do Impacto Ambiental</t>
  </si>
  <si>
    <t>Edificios</t>
  </si>
  <si>
    <t>Instalações</t>
  </si>
  <si>
    <t>Bens Formação Estoque Venda/Rev. Futura</t>
  </si>
  <si>
    <t>Outras Aquisições de Bens para Revenda</t>
  </si>
  <si>
    <t>Capital de Empresas Públicas</t>
  </si>
  <si>
    <t>Capital de Empresas Publicas</t>
  </si>
  <si>
    <t>Capital de Sociedades de Economia Mista</t>
  </si>
  <si>
    <t>Empréstimos Financeiros</t>
  </si>
  <si>
    <t>Emprestimos Financeiros</t>
  </si>
  <si>
    <t>Financiamento ao Produtor Rural</t>
  </si>
  <si>
    <t>Financiamento ao Produtor Rural - Crédito Fundiário</t>
  </si>
  <si>
    <t>Financiamento ao Produtor Rural - Credito Fundiario</t>
  </si>
  <si>
    <t>Financiamento ao Produtor Rural - Infraestrutura</t>
  </si>
  <si>
    <t>Financiamento ao Produtor Rural - Fomento</t>
  </si>
  <si>
    <t>Outras Concessões de Emprest. e Financ.</t>
  </si>
  <si>
    <t>Amortização Dívida Contratada Inst. Financ</t>
  </si>
  <si>
    <t>Amortização da Dívida Contrat. Governos</t>
  </si>
  <si>
    <t>Amortização da Dívida Contrat. Exterior</t>
  </si>
  <si>
    <t>Amortização Dívida Contratada Inst. Financ - EMPRESTIMOS</t>
  </si>
  <si>
    <t>Amortizac?o Divida Contratada Inst. Financ - EMPRESTIMOS</t>
  </si>
  <si>
    <t>Amortização Dívida Contratada Inst. Financ - FINANCIAMENTOS</t>
  </si>
  <si>
    <t>Amortização da Dívida Contrat. Governos - EMPRESTIMOS</t>
  </si>
  <si>
    <t>Amortizac?o da Divida Contrat. Governos - EMPRESTIMOS</t>
  </si>
  <si>
    <t>Amortização da Dívida Contrat. Exterior - EMPRESTIMOS</t>
  </si>
  <si>
    <t>Amortizac?o da Divida Contrat. Exterior - EMPRESTIMOS</t>
  </si>
  <si>
    <t>(vazio)</t>
  </si>
  <si>
    <t>A</t>
  </si>
  <si>
    <t>Incentivo a Demiss?o Voluntaria</t>
  </si>
  <si>
    <t>Licenca Capacitac?o - RGPS</t>
  </si>
  <si>
    <t>Outros Encargos Divida Contrat. c/ Inst. Financeiras - EMPRESTIMOS</t>
  </si>
  <si>
    <t>Material de Distribuic?o Gratuita</t>
  </si>
  <si>
    <t>Indenizac?o de Produtividade</t>
  </si>
  <si>
    <t>Equipamentos Sobressalentes de Maquinas e Motor de Navios de Esquadra</t>
  </si>
  <si>
    <t>Manutenc?o de Repartic?es-Serv. Exterior</t>
  </si>
  <si>
    <t>Produtos Agricolas</t>
  </si>
  <si>
    <t>Mandado de Seguranca/Cautelar - Pessoal Ativo CIVIL (anterior ult. 12 meses)</t>
  </si>
  <si>
    <t>Transferencias Fundo a Fundo - Contribuic?es</t>
  </si>
  <si>
    <t>Indenizac?o de Produtividade - RPPS</t>
  </si>
  <si>
    <t>Servicos de Estacionametno de Veiculos</t>
  </si>
  <si>
    <t>Parcelamento INSS - Lei Federal n. 12.810/2013</t>
  </si>
  <si>
    <t>Salario Familia - Inativo Pessoal MILITAR</t>
  </si>
  <si>
    <t>Juros e Encargos Derivados do Parcelamento do INSS - Lei Federal n. 12.810/2013</t>
  </si>
  <si>
    <t>Pesquisa Cientifica e/ou Tecnologica Coletiva</t>
  </si>
  <si>
    <t>Auxilio-Funeral - RGPS</t>
  </si>
  <si>
    <t>Indenizac?o de Produtividade - RGPS</t>
  </si>
  <si>
    <t>13? Salario - Pensionistas Especiais</t>
  </si>
  <si>
    <t>Generos Alimenticios</t>
  </si>
  <si>
    <t xml:space="preserve">Digite o nº da subação </t>
  </si>
  <si>
    <t>00150</t>
  </si>
  <si>
    <t>00151</t>
  </si>
  <si>
    <t>00153</t>
  </si>
  <si>
    <t>00191</t>
  </si>
  <si>
    <t>00192</t>
  </si>
  <si>
    <t>00193</t>
  </si>
  <si>
    <t>00194</t>
  </si>
  <si>
    <t>00195</t>
  </si>
  <si>
    <t>00198</t>
  </si>
  <si>
    <t>00199</t>
  </si>
  <si>
    <t>00201</t>
  </si>
  <si>
    <t>00228</t>
  </si>
  <si>
    <t>00229</t>
  </si>
  <si>
    <t>00230</t>
  </si>
  <si>
    <t>00232</t>
  </si>
  <si>
    <t>00233</t>
  </si>
  <si>
    <t>30.40.00.00</t>
  </si>
  <si>
    <t>33.40.39.26</t>
  </si>
  <si>
    <t>00.00.92.00</t>
  </si>
  <si>
    <t>31.90.34.00</t>
  </si>
  <si>
    <t>99.00.00.00</t>
  </si>
  <si>
    <t>00.20.00.00</t>
  </si>
  <si>
    <t>33.90.39.09</t>
  </si>
  <si>
    <t>31.90.92.96</t>
  </si>
  <si>
    <t>33.90.92.37</t>
  </si>
  <si>
    <t>00.000.0000.0000.011507</t>
  </si>
  <si>
    <t>00.000.0000.0000.010206</t>
  </si>
  <si>
    <t>00.000.0000.0000.011042</t>
  </si>
  <si>
    <t>00.000.0000.0000.011441</t>
  </si>
  <si>
    <t>00.000.0000.0103.000000</t>
  </si>
  <si>
    <t>00.000.0000.0000.012483</t>
  </si>
  <si>
    <t>Terceiriz. Merenda</t>
  </si>
  <si>
    <t>Gestão compartilhada dos Sistemas Prisional e Sócio-Educativo</t>
  </si>
  <si>
    <t>Convênios e Subvenções com OS</t>
  </si>
  <si>
    <t>Transporte Escolar por Convênio</t>
  </si>
  <si>
    <t>Despesas de Exercícios Anteriores XXXX92XX</t>
  </si>
  <si>
    <t>Consultoria em Obras 319034</t>
  </si>
  <si>
    <t>Reserva de Contingência</t>
  </si>
  <si>
    <t>Modalidade 20</t>
  </si>
  <si>
    <t>Aluguel de Imóveis Armazenagem - 33903909</t>
  </si>
  <si>
    <t>Ressarcimento de Pessoal Requisitado - Exercício Anterior</t>
  </si>
  <si>
    <t>Serviços Terceirizados - Despesas de Exercícios Anteriores</t>
  </si>
  <si>
    <t>204</t>
  </si>
  <si>
    <t>205</t>
  </si>
  <si>
    <t>202</t>
  </si>
  <si>
    <t>206</t>
  </si>
  <si>
    <t>203</t>
  </si>
  <si>
    <t>191</t>
  </si>
  <si>
    <t>017</t>
  </si>
  <si>
    <t>021</t>
  </si>
  <si>
    <t>019</t>
  </si>
  <si>
    <t>007</t>
  </si>
  <si>
    <t>027</t>
  </si>
  <si>
    <t>081</t>
  </si>
  <si>
    <t>099</t>
  </si>
  <si>
    <t>103</t>
  </si>
  <si>
    <t>108</t>
  </si>
  <si>
    <t>SUBACAO</t>
  </si>
  <si>
    <t>ACAO</t>
  </si>
  <si>
    <t>FUNCAO</t>
  </si>
  <si>
    <t>NM_SUBACAO</t>
  </si>
  <si>
    <t>Administração de pessoal e encargos sociais - DEINFRA</t>
  </si>
  <si>
    <t>Administração e manutenção dos serviços administrativos gerais - DEINFRA</t>
  </si>
  <si>
    <t>Administração e manutenção das Superintendências Regionais e anexos - DEINFRA</t>
  </si>
  <si>
    <t>Encargos com estagiários - DEINFRA</t>
  </si>
  <si>
    <t>Capacitação profissional dos agentes públicos - DEINFRA</t>
  </si>
  <si>
    <t>Recuperação e/ou substituição de Obras de Arte Correntes e Obras de Arte Especiais - DEINFRA</t>
  </si>
  <si>
    <t>Conservação, sinalização e segurança rodoviária - DEINFRA</t>
  </si>
  <si>
    <t>Manutenção e melhorias das pontes Colombo M Salles e Pedro Ivo Campos - Florianópolis</t>
  </si>
  <si>
    <t>Operação de rodovias - DEINFRA</t>
  </si>
  <si>
    <t>Administração e manutenção da Polícia Militar Rodoviária - PMRv</t>
  </si>
  <si>
    <t>Consultoria de apoio institucional à Diretoria de Manutenção e Operação - DEINFRA</t>
  </si>
  <si>
    <t>Fomentar a realização de eventos relacionados à CT&amp;I no Estado de Santa Catarina</t>
  </si>
  <si>
    <t>Conservação, operação e monitoramento da via Expressa Sul e acessos em Florianópolis</t>
  </si>
  <si>
    <t>Construção e adequação de prédios da sede e das Superint Regionais do DEINFRA e anexos</t>
  </si>
  <si>
    <t>Humanização de rodovias - DEINFRA</t>
  </si>
  <si>
    <t>Revitalização de rodovias - obras e supervisão - DEINFRA</t>
  </si>
  <si>
    <t>Aquisição de combustíveis e lubrificantes - DEINFRA e PRMv</t>
  </si>
  <si>
    <t>Modernização da frota de veículos, aeronaves e equipamentos de conserv e segurança rodov</t>
  </si>
  <si>
    <t>Administração e manutenção dos serviços administrativos gerais - FCEE</t>
  </si>
  <si>
    <t>Movimentação de granéis no TGSFS</t>
  </si>
  <si>
    <t>Elaboração de planos diretores, desenvolvimento institucional e sist de planej rodoviário - BID-VI</t>
  </si>
  <si>
    <t>Projetos de engenharia rodoviária - DEINFRA</t>
  </si>
  <si>
    <t>Levantamentos, estudos e projetos de obras hidráulicas e civis - DEINFRA</t>
  </si>
  <si>
    <t>Contagens e estudos de tráfego, levtos e estudos para Gerência de Pavimentos - BID-VI</t>
  </si>
  <si>
    <t>Construção de barragens e obras hidráulicas para controle de cheias, irrigação e captação - DEINFRA</t>
  </si>
  <si>
    <t>Consultoria de apoio institucional à Diretoria de Planejamento e Projetos - DEINFRA</t>
  </si>
  <si>
    <t>Dragagem, desassoreamento, recuperação e proteção margens rios, córregos, canais e lagoas - DEINFRA</t>
  </si>
  <si>
    <t>Encargos com estagiários - FCEE</t>
  </si>
  <si>
    <t>Desapropriação de áreas para obras de infraestrutura - DEINFRA</t>
  </si>
  <si>
    <t>Consultoria de apoio institucional à Diretoria de Obras de Transportes - DEINFRA</t>
  </si>
  <si>
    <t>Medidas de compensação ambiental - DEINFRA</t>
  </si>
  <si>
    <t>Construção/supervisão de pontes ou viadutos, inclusive seus acessos - DEINFRA</t>
  </si>
  <si>
    <t>AP - Pavimentação da SC-477, trecho Papanduva - entr. SC-114 - Itaió - entr. SC-112 - Dr. Pedrinho</t>
  </si>
  <si>
    <t>Pavimentação da SC-100, trecho Barra do Camacho - Laguna e acesso ao Farol de Santa Marta</t>
  </si>
  <si>
    <t>Administração de pessoal e encargos sociais - SOL</t>
  </si>
  <si>
    <t>Administração de pessoal e encargos sociais - COHAB</t>
  </si>
  <si>
    <t>Administração de pessoal e encargos sociais - CIDASC</t>
  </si>
  <si>
    <t>Administração de pessoal e encargos sociais - SST</t>
  </si>
  <si>
    <t>Administração de pessoal e encargos sociais - FCC</t>
  </si>
  <si>
    <t>Administração de pessoal e encargos sociais - IPREV</t>
  </si>
  <si>
    <t>Administração de pessoal e encargos sociais - PM</t>
  </si>
  <si>
    <t>Pavimentação da SC-467, trecho Jaborá - entr SC-150 (p/ Ouro) /ct ac Jaborá /ac Sta Helena - BID-VI</t>
  </si>
  <si>
    <t>Administração de pessoal e encargos sociais - FAPESC</t>
  </si>
  <si>
    <t>Administração de pessoal e encargos sociais - FCEE</t>
  </si>
  <si>
    <t>Administração de pessoal e encargos sociais - PGTC</t>
  </si>
  <si>
    <t>Administração de pessoal e encargos sociais - EPAGRI</t>
  </si>
  <si>
    <t>Administração de pessoal e encargos sociais - SDS</t>
  </si>
  <si>
    <t>Administração de pessoal e encargos sociais - SANTUR</t>
  </si>
  <si>
    <t>Pavimentação da SC-290, trecho Praia Grande - Divisa SC/RS - BID-VI</t>
  </si>
  <si>
    <t>Administração de pessoal e encargos sociais - SEA</t>
  </si>
  <si>
    <t>Administração de pessoal e encargos sociais - APSFS</t>
  </si>
  <si>
    <t>Administração de pessoal e encargos sociais - JUCESC</t>
  </si>
  <si>
    <t>Administração de pessoal e encargos sociais - SEF</t>
  </si>
  <si>
    <t>Programa Catarinense de Geração de Renda</t>
  </si>
  <si>
    <t>Obrigações patronais - EGE</t>
  </si>
  <si>
    <t>Administração de pessoal e encargos sociais - PGE</t>
  </si>
  <si>
    <t>Administração de pessoal e encargos sociais - educação infantil - SED</t>
  </si>
  <si>
    <t>Administração de pessoal e encargos sociais - educação de jovens e adultos - SED</t>
  </si>
  <si>
    <t>Administração de pessoal e encargos sociais - SES</t>
  </si>
  <si>
    <t>Administração de pessoal e encargos sociais - SED</t>
  </si>
  <si>
    <t>Pensão a ex-servidor não estável</t>
  </si>
  <si>
    <t>Pensão especial</t>
  </si>
  <si>
    <t>Pensão a membros de congregação religiosa (salário mínimo)</t>
  </si>
  <si>
    <t>Pensão ao portador de hanseníase - Egres Hospital Santa Tereza</t>
  </si>
  <si>
    <t>Pensão a ex-servidor que não contribui para a previdência/IPESC</t>
  </si>
  <si>
    <t>Auxílio especial a ex-combatentes da 2a Guerra Mundial</t>
  </si>
  <si>
    <t>Pensão a viúvas de ex-parlamentares</t>
  </si>
  <si>
    <t>Pensão à família do policial militar morto no cumprimento do dever - Militar Especial</t>
  </si>
  <si>
    <t>Pagamento de pensão em função de decisão judicial</t>
  </si>
  <si>
    <t>Pensão às viúvas de Juízes de Paz</t>
  </si>
  <si>
    <t>Pagamento de pensão especial aos excepcionais</t>
  </si>
  <si>
    <t>Subsídio a ex-governadores de Estado</t>
  </si>
  <si>
    <t>Pensão às viúvas de ex-governadores</t>
  </si>
  <si>
    <t>Administração de pessoal e encargos sociais - SPG</t>
  </si>
  <si>
    <t>Administração de pessoal e encargos sociais - SAR</t>
  </si>
  <si>
    <t>Sessões e audiências públicas fora da sede do Poder</t>
  </si>
  <si>
    <t>Divulgação institucional e das ações do Legislativo catarinense</t>
  </si>
  <si>
    <t>Administração e manutenção dos serviços administrativos gerais - SAR</t>
  </si>
  <si>
    <t>Manutenção e ampliação do alcance da TVAL</t>
  </si>
  <si>
    <t>Administração de pessoal e encargos</t>
  </si>
  <si>
    <t>Administração de pessoal e encargos sociais - GVG</t>
  </si>
  <si>
    <t>Manutenção e serviços administrativos gerais</t>
  </si>
  <si>
    <t>Renovação do acervo da biblioteca</t>
  </si>
  <si>
    <t>Manutenção e modernização do sistema de controle interno</t>
  </si>
  <si>
    <t>Modernização e manutenção da Escola do Legislativo</t>
  </si>
  <si>
    <t>Aquisição, recuperação e ampliação de imóveis do Poder Legislativo</t>
  </si>
  <si>
    <t>Administração de pessoal e encargos sociais - ensino fundamental - SED</t>
  </si>
  <si>
    <t>Administração de pessoal e encargos sociais - SIE</t>
  </si>
  <si>
    <t>Manutenção e modernização dos serviços de tecnologia da informação e comunicação - SPG</t>
  </si>
  <si>
    <t>Encargos com estagiários - SPG</t>
  </si>
  <si>
    <t>Administração e manutenção dos serviços administrativos gerais - SPG</t>
  </si>
  <si>
    <t>AP - Pavimentação da SC-390, trecho Anita Garibaldi - Celso Ramos</t>
  </si>
  <si>
    <t>Capacitação profissional dos agentes públicos - SPG</t>
  </si>
  <si>
    <t>Pavimentação da SC-114 Caminho das Neves, trecho São Joaquim - Divisa SC/RS</t>
  </si>
  <si>
    <t>AP - Pavimentação da SC-370, trecho Urubici - Serra do Corvo Branco - Aiurê - Grão Pará</t>
  </si>
  <si>
    <t>Manutenção, serviços e equipamentos de informática</t>
  </si>
  <si>
    <t>Encargos com estagiários - SAR</t>
  </si>
  <si>
    <t>Conclusão implant/supervisão via Expressa Sul e acessos, incl ao aeroporto H Luz em Fpolis</t>
  </si>
  <si>
    <t>Administração e manutenção dos serviços administrativos gerais - COHAB</t>
  </si>
  <si>
    <t>Manutenção e modernização dos serviços de tecnologia da informação e comunicação - COHAB</t>
  </si>
  <si>
    <t>Reabilitação/aumento de capacidade/melhorias/superv Rod SC-400/401/402/403/404/405 e 406 em Fpolis</t>
  </si>
  <si>
    <t>AP - Reabilitação/aumento de capacidade da SC-418, trecho São Bento do Sul - Fragosos - Divisa SC/PR</t>
  </si>
  <si>
    <t>Administração de pessoal e encargos sociais - SCC</t>
  </si>
  <si>
    <t>Reabilitação da SC-110, trecho Jaraguá do Sul - Pomerode</t>
  </si>
  <si>
    <t>Fiscalização de estabelecimentos inspecionados</t>
  </si>
  <si>
    <t>Prestação de serviços de atos de registro mercantil - JUCESC</t>
  </si>
  <si>
    <t>Ampliação e reforma da estrutura física do Tribunal de Contas</t>
  </si>
  <si>
    <t>Capacitação de recursos humanos</t>
  </si>
  <si>
    <t>Manutenção e desenvolvimento de tecnologias de informação aplicadas ao controle externo</t>
  </si>
  <si>
    <t>Laboratório de Defesa Agropecuária</t>
  </si>
  <si>
    <t>AP - Reabilitação/aumento capacidade da SC-407, trecho Biguaçu - Antônio Carlos</t>
  </si>
  <si>
    <t>Reabilit/aum capac da SC-135/453, trecho Videira - Tangará - Ibicaré - Luzerna - Joaçaba - BR-282</t>
  </si>
  <si>
    <t>Reabilitação da SC-114, trecho Painel - Rio Lavatudo - São Joaquim - BID-VI</t>
  </si>
  <si>
    <t>Reabilitação da SC-390, trecho BR-116 - Campo Belo do Sul</t>
  </si>
  <si>
    <t>Reabilitação da SC-157, trecho São Lourenço do Oeste - Formosa do Sul - BR-282</t>
  </si>
  <si>
    <t>AP - Reabilitação/aum cap SC-283, tr BR-153 -Concórdia- Seara-Chapecó - S Carlos - Palmitos - Mondaí</t>
  </si>
  <si>
    <t>Encargos com estagiários - IPREV</t>
  </si>
  <si>
    <t>Apoio técnico aos municípios para o Programa Bolsa Família e Cadastro Único</t>
  </si>
  <si>
    <t>Patrocínio de eventos culturais, comunitários, esportivos e educativos - SECOM</t>
  </si>
  <si>
    <t>Administração e manutenção dos serviços administrativos gerais - SECOM</t>
  </si>
  <si>
    <t>Administração de pessoal e encargos sociais - SECOM</t>
  </si>
  <si>
    <t>Pesquisa agropecuária - EPAGRI</t>
  </si>
  <si>
    <t>Classificação de produtos de origem vegetal</t>
  </si>
  <si>
    <t>Administração de pessoal e encargos sociais - SAN</t>
  </si>
  <si>
    <t>Contratação de serviços de assessoria e consultoria previdenciária - IPREV</t>
  </si>
  <si>
    <t>Reabilitação/aumento de capacidade da SC-486, trecho BR-101 - Brusque</t>
  </si>
  <si>
    <t>Administração e manutenção dos serviços administrativos gerais - IPREV</t>
  </si>
  <si>
    <t>Reabilitação da SC-110 trecho Ituporanga - entroncamento SC-281 (p/ Imbuia)</t>
  </si>
  <si>
    <t>Capacitação profissional dos agentes públicos - IPREV</t>
  </si>
  <si>
    <t>Manutenção, aquisição e ampliação de imóveis - IPREV</t>
  </si>
  <si>
    <t>AP - Reabilitação da SC-110/390, trecho São Joaquim - Cruzeiro - Alto Serra do Rio do Rastro</t>
  </si>
  <si>
    <t>Modernização da segurança do Porto de São Francisco do Sul</t>
  </si>
  <si>
    <t>Manutenção e reforma de veículos, máquinas e equipamentos - APSFS</t>
  </si>
  <si>
    <t>Dragagem e derrocagem de manutenção canal de acesso, bacia de evolução, fundeadouro e berços - APSFS</t>
  </si>
  <si>
    <t>Capacitação profissional dos agentes públicos - SEA</t>
  </si>
  <si>
    <t>Encargos com estagiários - SEA</t>
  </si>
  <si>
    <t>Administração e manutenção dos serviços do Centro Administrativo - SEA</t>
  </si>
  <si>
    <t>Administração e manutenção dos serviços administrativos gerais - CIDASC</t>
  </si>
  <si>
    <t>Manutenção e modernização dos serviços de tecnologia da informação e comunicação - SECOM</t>
  </si>
  <si>
    <t>Campanhas de caráter social, informativa e institucional - SECOM</t>
  </si>
  <si>
    <t>Realizar publicações legais na mídia impressa - SECOM</t>
  </si>
  <si>
    <t>Encargos com estagiários - SST</t>
  </si>
  <si>
    <t>Manutenção do sistema de sinalização náutica - APSFS</t>
  </si>
  <si>
    <t>Ações de Defesa Sanitária Vegetal</t>
  </si>
  <si>
    <t>Administração e manutenção dos serviços administrativos gerais - FMPIO - SEA</t>
  </si>
  <si>
    <t>Capacitação profissional dos agentes públicos - FMPIO - SEA</t>
  </si>
  <si>
    <t>Administração de pessoal e encargos sociais - SAI</t>
  </si>
  <si>
    <t>Aquisição de matéria-prima e insumos para a produção gráfica - FMPIO - SEA</t>
  </si>
  <si>
    <t>Divulgação e publicidade - APSFS</t>
  </si>
  <si>
    <t>Formação para portadores de deficiência física em atividades industriais - FMPIO - SEA</t>
  </si>
  <si>
    <t>Manutenção e modernização dos serviços de tecnologia da informação e comunicação - FMPIO - SEA</t>
  </si>
  <si>
    <t>Aquisição de máquinas, veículos e equipamentos - APSFS</t>
  </si>
  <si>
    <t>Administração e manutenção dos serviços administrativos gerais - SST</t>
  </si>
  <si>
    <t>Gerenciamento ambiental do Porto de São Francisco do Sul - APSFS</t>
  </si>
  <si>
    <t>Encargos com estagiários - APSFS</t>
  </si>
  <si>
    <t>Manutenção e modernização dos serviços de tecnologia da informação e comunicação - SEA</t>
  </si>
  <si>
    <t>Ampliação e adequação da rede de energia elétrica - APSFS</t>
  </si>
  <si>
    <t>Administração e manutenção dos serviços administrativos gerais - SAN</t>
  </si>
  <si>
    <t>Administração e manutenção dos serviços administrativos gerais - SEA</t>
  </si>
  <si>
    <t>Ações de Defesa Sanitária Animal</t>
  </si>
  <si>
    <t>Formação do patrimônio do servidor público - PASEP</t>
  </si>
  <si>
    <t>Administração de pessoal e encargos sociais - IMETRO</t>
  </si>
  <si>
    <t>Incentivo aos programas e projetos de extensão da UDESC</t>
  </si>
  <si>
    <t>Incentivo aos programas e projetos de ensino - UDESC</t>
  </si>
  <si>
    <t>Administração e manutenção dos serviços administrativos gerais - SAI</t>
  </si>
  <si>
    <t>Participação no capital social - CELESC Geração</t>
  </si>
  <si>
    <t>Participação no capital social - CASAN</t>
  </si>
  <si>
    <t>Participação no capital social - BADESC</t>
  </si>
  <si>
    <t>Participação no capital social - CODESC</t>
  </si>
  <si>
    <t>Encargos com estagiários - COHAB</t>
  </si>
  <si>
    <t>Manutenção e modernização dos serviços de tecnologia da informação e comunicação - SAI</t>
  </si>
  <si>
    <t>Auxílio funeral - IPREV - EGE</t>
  </si>
  <si>
    <t>Participação no capital social - SC Gás</t>
  </si>
  <si>
    <t>Amortização e encargos de contratos de financiamentos externos - EGE</t>
  </si>
  <si>
    <t>Administração de pessoal e encargos sociais - DETER</t>
  </si>
  <si>
    <t>Encargos com estagiários - CIDASC</t>
  </si>
  <si>
    <t>Administração e manutenção dos serviços administrativos gerais - SCC</t>
  </si>
  <si>
    <t>Reabilitação e aumento de capacidade de rodovias - obras e supervisão - DEINFRA</t>
  </si>
  <si>
    <t>Amortização e encargos de contratos de financiamentos internos - EGE</t>
  </si>
  <si>
    <t>Manutenção e modernização dos serviços de tecnologia da informação e comunicação - SCC</t>
  </si>
  <si>
    <t>Capacitação profissional dos agentes públicos - SCC</t>
  </si>
  <si>
    <t>Manutenção do Plano Santa Catarina Saúde - FPS - SEA</t>
  </si>
  <si>
    <t>Encargos com estagiários - SCC</t>
  </si>
  <si>
    <t>Assistência médico-hospitalar e odontológica: Santa Catarina Saúde - FPS - SEA</t>
  </si>
  <si>
    <t>Participação no capital social - CIASC</t>
  </si>
  <si>
    <t>Administração e manutenção dos serviços administrativos gerais - EPAGRI</t>
  </si>
  <si>
    <t>Manutenção e modernização dos serviços de tecnologia da informação e comunicação - SST</t>
  </si>
  <si>
    <t>Manutenção e modernização dos serviços de tecnologia da informação e comunicação - EPAGRI</t>
  </si>
  <si>
    <t>Comunicação e marketing institucional - EPAGRI</t>
  </si>
  <si>
    <t>Administração de pessoal e encargos sociais - FESPORTE</t>
  </si>
  <si>
    <t>Manutenção e modernização dos serviços de tecnologia da informação e comunicação - CIDASC</t>
  </si>
  <si>
    <t>Encargos com estagiários - SOL</t>
  </si>
  <si>
    <t>Administração e manutenção dos serviços administrativos gerais - SOL</t>
  </si>
  <si>
    <t>Manutenção e modernização dos serviços de tecnologia da informação e comunicação - SOL</t>
  </si>
  <si>
    <t>Capacitação profissional dos agentes públicos - SOL</t>
  </si>
  <si>
    <t>Supervisão regional de obras de infraestrutura do Programa BID-VI</t>
  </si>
  <si>
    <t>Administração e manutenção dos serviços administrativos gerais - DETER</t>
  </si>
  <si>
    <t>Encargos com estagiários - IMETRO</t>
  </si>
  <si>
    <t>Administração e manutenção dos serviços administrativos gerais - IMETRO</t>
  </si>
  <si>
    <t>Manutenção e modernização dos serviços de tecnologia da informação e comunicação - IMETRO</t>
  </si>
  <si>
    <t>Encargos com estagiários - DETER</t>
  </si>
  <si>
    <t>Capacitação profissional dos agentes públicos - DETER</t>
  </si>
  <si>
    <t>Manutenção e modernização dos serviços de tecnologia da informação e comunicação - SEF</t>
  </si>
  <si>
    <t>Encargos com estagiários - SEF</t>
  </si>
  <si>
    <t>Administração e manutenção dos serviços administrativos gerais - GVG</t>
  </si>
  <si>
    <t>Encargos com estagiários - FCC</t>
  </si>
  <si>
    <t>Administração e manutenção dos serviços administrativos gerais - SIE</t>
  </si>
  <si>
    <t>Encargos com estagiários - FESPORTE</t>
  </si>
  <si>
    <t>Administração e manutenção dos serviços administrativos gerais - FESPORTE</t>
  </si>
  <si>
    <t>Administração de pessoal e encargos sociais - BM</t>
  </si>
  <si>
    <t>Administração e manutenção dos serviços administrativos gerais - SANTUR</t>
  </si>
  <si>
    <t>Capacitação profissional dos agentes públicos - SANTUR</t>
  </si>
  <si>
    <t>Manutenção e modernização dos serviços de tecnologia da informação e comunicação - SANTUR</t>
  </si>
  <si>
    <t>Encargos com estagiários - SES</t>
  </si>
  <si>
    <t>Administração e manutenção dos serviços administrativos gerais - FCC</t>
  </si>
  <si>
    <t>Administração e manutenção dos serviços administrativos gerais - SES</t>
  </si>
  <si>
    <t>Manutenção e modernização dos serviços de tecnologia da informação e comunicação - GVG</t>
  </si>
  <si>
    <t>Encargos com estagiários - PGTC</t>
  </si>
  <si>
    <t>Administração e manutenção dos serviços administrativos gerais - PGTC</t>
  </si>
  <si>
    <t>Manutenção e modernização dos serviços de tecnologia da informação e comunicação - SES</t>
  </si>
  <si>
    <t>Manutenção e modernização dos serviços de tecnologia da informação e comunicação - FCC</t>
  </si>
  <si>
    <t>Capacitação profissional dos agentes públicos - GVG</t>
  </si>
  <si>
    <t>Manutenção e modernização dos serviços de tecnologia da informação e comunicação - DETER</t>
  </si>
  <si>
    <t>Encargos com estagiários - SED</t>
  </si>
  <si>
    <t>Administração e manutenção dos serviços administrativos gerais - SED</t>
  </si>
  <si>
    <t>Realização de transportes e fiscalização intermunicipal no Terminal Rita Maria</t>
  </si>
  <si>
    <t>Manutenção e modernização dos serviços de tecnologia da informação e comunicação - SED</t>
  </si>
  <si>
    <t>Realização de estudos, pesquisas e projetos na área de transporte rodoviário</t>
  </si>
  <si>
    <t>Manutenção e modernização dos serviços de tecnologia da informação e comunicação - UDESC</t>
  </si>
  <si>
    <t>Encargos com estagiários - SDS</t>
  </si>
  <si>
    <t>Administração e manutenção dos serviços administrativos gerais - SDS</t>
  </si>
  <si>
    <t>Manutenção e modernização dos serviços de tecnologia da informação e comunicação - SDS</t>
  </si>
  <si>
    <t>Encargos com estagiários - FAPESC</t>
  </si>
  <si>
    <t>Encargos com estagiários - JUCESC</t>
  </si>
  <si>
    <t>Administração e manutenção dos serviços administrativos gerais - FAPESC</t>
  </si>
  <si>
    <t>Manutenção e modernização dos serviços de tecnologia da informação e comunicação - FCEE</t>
  </si>
  <si>
    <t>Administração e manutenção dos serviços administrativos gerais - JUCESC</t>
  </si>
  <si>
    <t>Manutenção e modernização dos serviços de tecnologia da informação e comunicação - SAR</t>
  </si>
  <si>
    <t>Aquisição de equipamento e material permanente - UDESC</t>
  </si>
  <si>
    <t>Aquisição, construção e reforma de bens imóveis - UDESC/Chapecó</t>
  </si>
  <si>
    <t>Aquisição, construção e reforma de bens imóveis - UDESC/Fpolis</t>
  </si>
  <si>
    <t>Aquisição, construção e reforma de bens imóveis - UDESC/Lages</t>
  </si>
  <si>
    <t>Aquisição, construção e reforma de bens imóveis - UDESC/Joinville</t>
  </si>
  <si>
    <t>Aquisição, construção e reforma de bens imóveis - UDESC/São Bento do Sul</t>
  </si>
  <si>
    <t>Aquisição, construção e reforma de bens imóveis - UDESC/Laguna</t>
  </si>
  <si>
    <t>Manutenção e modernização dos serviços de tecnologia da informação e comunicação - PGTC</t>
  </si>
  <si>
    <t>Capacitação profissional dos agentes públicos - JUCESC</t>
  </si>
  <si>
    <t>Capacitação profissional dos agentes públicos - SED</t>
  </si>
  <si>
    <t>Manutenção do Conselho Estadual de Educação</t>
  </si>
  <si>
    <t>Adequação e melhoria da infraestrutura dos aeroportos locais - SIE</t>
  </si>
  <si>
    <t>Administração, manutenção e gerenciamento dos aeroportos públicos de Santa Catarina - SIE</t>
  </si>
  <si>
    <t>Capacitação profissional dos agentes públicos - UDESC</t>
  </si>
  <si>
    <t>Administração e manutenção dos serviços administrativos gerais - SEF</t>
  </si>
  <si>
    <t>Operacionalização da educação profissional - SED</t>
  </si>
  <si>
    <t>Modernização, integração e manutenção da tecnologia da informação e comunicação - SSP</t>
  </si>
  <si>
    <t>Encargos com estagiários - SSP</t>
  </si>
  <si>
    <t>Construção do Fórum de Rio do Oeste - FRJ</t>
  </si>
  <si>
    <t>Monitorar, controlar e apoiar ações de prevenção de eventos críticos - SDS</t>
  </si>
  <si>
    <t>Reconstituição de bens lesados</t>
  </si>
  <si>
    <t>Sistema de outorga de direito de uso e cobrança de recursos hídricos - SDS</t>
  </si>
  <si>
    <t>Elaboração e implem do plano estadual de recursos hídricos e planos de bacias hidrog - SDS</t>
  </si>
  <si>
    <t>Custeio dos honorários periciais</t>
  </si>
  <si>
    <t>Encargos com estagiários - PC</t>
  </si>
  <si>
    <t>Reforma dos prédios do Fórum de Blumenau - FRJ</t>
  </si>
  <si>
    <t>Construção do Fórum de Navegantes - FRJ</t>
  </si>
  <si>
    <t>Administração de pessoal e encargos sociais - SSP</t>
  </si>
  <si>
    <t>Modernização e desenvolvimento institucional</t>
  </si>
  <si>
    <t>Reforma do Fórum de Brusque - FRJ</t>
  </si>
  <si>
    <t>Construção do Fórum de Rio Negrinho - FRJ</t>
  </si>
  <si>
    <t>Pavimentação do trecho entroncamento BR-280 (p/ Araquari) - Rio do Morro - Joinville</t>
  </si>
  <si>
    <t>Operação Veraneio Segura - PC</t>
  </si>
  <si>
    <t>Reforma do Palácio da Justiça - FRJ</t>
  </si>
  <si>
    <t>Construção do Fórum de Garuva - FRJ</t>
  </si>
  <si>
    <t>Construção do Fórum de Garopaba - FRJ</t>
  </si>
  <si>
    <t>Reforma dos prédios do Fórum de Balneário Camboriú - FRJ</t>
  </si>
  <si>
    <t>Construção do Fórum de Campos Novos - FRJ</t>
  </si>
  <si>
    <t>Construção do Fórum de Canoinhas - FRJ</t>
  </si>
  <si>
    <t>Reforma do Fórum de Correia Pinto - FRJ</t>
  </si>
  <si>
    <t>Construção do Fórum de Curitibanos - FRJ</t>
  </si>
  <si>
    <t>Reforma dos prédios do Fórum de Itajaí - FRJ</t>
  </si>
  <si>
    <t>Construção do Fórum de Rio do Sul - FRJ</t>
  </si>
  <si>
    <t>Administração de pessoal e encargos sociais - PC</t>
  </si>
  <si>
    <t>Coordenação e manutenção dos serviços administrativos</t>
  </si>
  <si>
    <t>Coordenação institucional</t>
  </si>
  <si>
    <t>Aperfeiçoamento de membros e servidores do Ministério Público</t>
  </si>
  <si>
    <t>Administração de pessoal ativo e encargos - TJ</t>
  </si>
  <si>
    <t>Encargos extrajudiciais com inativos - TJ</t>
  </si>
  <si>
    <t>Administração de pessoal inativo e encargos - TJ</t>
  </si>
  <si>
    <t>Encargos com precatórios e sentenças - TJ</t>
  </si>
  <si>
    <t>Ampliação e reforma de pátios, berços e sistemas de drenagens - APSFS</t>
  </si>
  <si>
    <t>Execução de obras emergenciais - DEINFRA</t>
  </si>
  <si>
    <t>Cooperação com municípios para gestão da educação básica</t>
  </si>
  <si>
    <t>Capacitação e formação de profissionais da educação profissional</t>
  </si>
  <si>
    <t>Fortalecimento dos comitês de gerenciamento de bacias hidrográficas - SDS</t>
  </si>
  <si>
    <t>Administração de pessoal e encargos sociais - UDESC</t>
  </si>
  <si>
    <t>Manutenção e modernização dos serviços de tecnologia da informação e comunicação - PGE</t>
  </si>
  <si>
    <t>Manutenção e modernização dos serviços de tecnologia da informação e comunicação - FAPESC</t>
  </si>
  <si>
    <t>Administração e manutenção dos serviços administrativos gerais - PGE</t>
  </si>
  <si>
    <t>Pagamento de sentenças de pequeno valor - PGE</t>
  </si>
  <si>
    <t>Encargos com estagiários - FUNJURE - PGE</t>
  </si>
  <si>
    <t>Capacitação profissional dos agentes públicos - FUNJURE - PGE</t>
  </si>
  <si>
    <t>Manutenção e modernização dos serviços de tecnologia da informação e comunicação - FUNJURE - PGE</t>
  </si>
  <si>
    <t>Administração e manutenção dos serviços administrativos gerais - FUNJURE - PGE</t>
  </si>
  <si>
    <t>Manutenção e modernização dos serviços de tecnologia da informação e comunicação - IPREV</t>
  </si>
  <si>
    <t>Administração e manutenção dos serviços administrativos gerais - APSFS</t>
  </si>
  <si>
    <t>Manutenção e modernização dos serviços de tecnologia da informação e comunicação - SIE</t>
  </si>
  <si>
    <t>Reforma do Centro Integrado de Cultura -  FCC</t>
  </si>
  <si>
    <t>Apoio ao sistema viário estadual - SIE</t>
  </si>
  <si>
    <t>Apoio ao sistema viário rural - SIE</t>
  </si>
  <si>
    <t>Apoio ao sistema viário urbano - SIE</t>
  </si>
  <si>
    <t>Manutenção do Hospital de Custódia de Florianópolis</t>
  </si>
  <si>
    <t>Administração de pessoal e encargos sociais - educação especial - FCEE</t>
  </si>
  <si>
    <t>Administração de pessoal e encargos sociais - ensino médio - SED</t>
  </si>
  <si>
    <t>Manutenção e modernização dos serviços de tecnologia da informação e comunicação - JUCESC</t>
  </si>
  <si>
    <t>AP - Pavimentação da SC-120, trecho Curitibanos - BR-282 (p/ São José do Cerrito)</t>
  </si>
  <si>
    <t>Aquisição, construção e reforma de bens imóveis - UDESC/Balneário Camboriú</t>
  </si>
  <si>
    <t>Ampliação e reforma de imóveis - FUNPAT - SEA</t>
  </si>
  <si>
    <t>Reforma dos prédios do Fórum de Joinville - FRJ</t>
  </si>
  <si>
    <t>Desapropriação de áreas para obras do Programa BID-VI</t>
  </si>
  <si>
    <t>Administração de pessoal e encargos sociais - ensino profissional - SED</t>
  </si>
  <si>
    <t>Encargos com inativos - Educação - Fundo Financeiro</t>
  </si>
  <si>
    <t>Auxílio reclusão - Poder Executivo - Fundo Financeiro</t>
  </si>
  <si>
    <t>Pensões - Poder Executivo - Fundo Financeiro</t>
  </si>
  <si>
    <t>Projetos de engenharia rodoviária - BID-VI</t>
  </si>
  <si>
    <t>Medidas de compensação ambiental - BID-VI</t>
  </si>
  <si>
    <t>Reabilitação da ponte Hercílio Luz em Florianópolis</t>
  </si>
  <si>
    <t>Apoio a Projetos de Gestão, Fiscalização e Preservação Ambiental</t>
  </si>
  <si>
    <t>Apoiar projetos de Educação, estudos e pesquisa na área Ambiental</t>
  </si>
  <si>
    <t>Capacitação profissional dos agentes públicos - FAPESC</t>
  </si>
  <si>
    <t>Pensões - TCE - Fundo Financeiro</t>
  </si>
  <si>
    <t>Pensões - TJ - Fundo Financeiro</t>
  </si>
  <si>
    <t>Pensões - MPSC - Fundo Financeiro</t>
  </si>
  <si>
    <t>Pensões - ALESC - Fundo Financeiro</t>
  </si>
  <si>
    <t>Sentenças judiciais - RPV - Fundo Financeiro</t>
  </si>
  <si>
    <t>Programa de autonomia de gestão escolar</t>
  </si>
  <si>
    <t>Cursos estratégicos do PROESDE - SED</t>
  </si>
  <si>
    <t>Sentenças judiciais - IPREV</t>
  </si>
  <si>
    <t>Reserva de contingência</t>
  </si>
  <si>
    <t>Participação no capital social - CELESC Distribuição</t>
  </si>
  <si>
    <t>Manutenção, conservação e reforma das instalações</t>
  </si>
  <si>
    <t>Implantação e requalificação dos eixos estruturais Sist Integrado Transp Coletivo Joinville - BNDES</t>
  </si>
  <si>
    <t>Melhorias terminais de integração, medidas moderad tráfego e Museu Transp - SITC Joinville - BNDES</t>
  </si>
  <si>
    <t>Operacionalização do Conselho Estadual do Meio Ambiente</t>
  </si>
  <si>
    <t>Alimentação escolar aos alunos da educação básica</t>
  </si>
  <si>
    <t>Participação no capital social - EPAGRI</t>
  </si>
  <si>
    <t>Manutenção e modernização dos serviços de tecnologia da informação e comunicação - FPS - SEA</t>
  </si>
  <si>
    <t>Campanhas de caráter social, informativa e institucional - Saúde - SES</t>
  </si>
  <si>
    <t>Reforma do Fórum de Campo Erê - FRJ</t>
  </si>
  <si>
    <t>Reforma do Fórum de Chapecó - FRJ</t>
  </si>
  <si>
    <t>Reforma do Fórum Regional do Estreito - FRJ</t>
  </si>
  <si>
    <t>Reforma do Fórum de Taió - FRJ</t>
  </si>
  <si>
    <t>Reforma do Fórum da Capital - FRJ</t>
  </si>
  <si>
    <t>Reforma do Fórum de Lauro Müller - FRJ</t>
  </si>
  <si>
    <t>Construção do Fórum de Araquari - FRJ</t>
  </si>
  <si>
    <t>Elaboração e implementação dos Planos de Bacias Hidrográficas em SC</t>
  </si>
  <si>
    <t>Ampliação e modernização do PROERD - SED</t>
  </si>
  <si>
    <t>Ampliação e modernização do PROERD - SES</t>
  </si>
  <si>
    <t>Capacitação e treinamento de beneficiários - CIDASC</t>
  </si>
  <si>
    <t>Capacitação e treinamento de técnicos - CIDASC</t>
  </si>
  <si>
    <t>AP - Adequação e melhoria da infraestrutura no aeroporto de Chapecó</t>
  </si>
  <si>
    <t>Capacitação profissional dos agentes públicos - FCC</t>
  </si>
  <si>
    <t>Bolsa de estudo para estudante da educação superior - Art 171/CE</t>
  </si>
  <si>
    <t>Profissionalização e reintegração social do apenado da região norte</t>
  </si>
  <si>
    <t>Profissionalização e reintegração social do apenado da região sul</t>
  </si>
  <si>
    <t>Profissionalização e reintegração social do apenado da região do planalto serrano</t>
  </si>
  <si>
    <t>Profissionalização e reintegração social do apenado da região da Grande Florianópolis</t>
  </si>
  <si>
    <t>Profissionalização e reintegração social do apenado da região oeste</t>
  </si>
  <si>
    <t>Atendimento social, psicológico, jurídico, pedagógico e saúde ao sistema prisional e socioeducativo</t>
  </si>
  <si>
    <t>Profissionalização dos apenados e adolescentes em conflito com a lei - SJC</t>
  </si>
  <si>
    <t>Profissionalização e reintegração social do apenado do complexo penit de São Pedro de Alcântara</t>
  </si>
  <si>
    <t>Construção, reforma e ampliação de unidades do sistema prisional e socioeducativo</t>
  </si>
  <si>
    <t>Administração de pessoal e encargos sociais - SJC</t>
  </si>
  <si>
    <t>Administração e manutenção dos serviços administrativos gerais - SJC</t>
  </si>
  <si>
    <t>Encargos com estagiários - SJC</t>
  </si>
  <si>
    <t>Administração de pessoal e encargos sociais - ENA</t>
  </si>
  <si>
    <t>Encargos com estagiários - ENA</t>
  </si>
  <si>
    <t>Administração e manutenção dos serviços administrativos gerais - ENA</t>
  </si>
  <si>
    <t>Administração e manutenção dos serviços administrativos gerais - FUNPAT - SEA</t>
  </si>
  <si>
    <t>Manutenção e modernização dos serviços de tecnologia da informação e comunicação - APSFS</t>
  </si>
  <si>
    <t>Manutenção e modernização dos serviços de tecnologia da informação e comunicação - DEINFRA</t>
  </si>
  <si>
    <t>Administração e manutenção dos serviços administrativos gerais - UDESC</t>
  </si>
  <si>
    <t>Gestão compartilhada dos sistemas prisional e socioeducativo</t>
  </si>
  <si>
    <t>Gestão dos sistemas prisional e socioeducativo</t>
  </si>
  <si>
    <t>Estruturação e reaparelhamento dos sistemas prisional e socioeducativo - SJC</t>
  </si>
  <si>
    <t>Renovação da frota - SJC</t>
  </si>
  <si>
    <t>Manutenção e modernização dos serviços de tecnologia da informação e comunicação - SJC</t>
  </si>
  <si>
    <t>Apoio às ações de desenvolvimento social, trabalho e renda - FUNDOSOCIAL</t>
  </si>
  <si>
    <t>Apoio às ações na área de agricultura e desenvolvimento rural - FUNDOSOCIAL</t>
  </si>
  <si>
    <t>Apoio financeiro às APAES - Lei 13.633/2005</t>
  </si>
  <si>
    <t>Apoio à aquisição, construção, ampliação ou reforma de patrimônio público - FUNDOSOCIAL</t>
  </si>
  <si>
    <t>Apoio financeiro ao Corpo de Bombeiros Voluntários - FUNDOSOCIAL</t>
  </si>
  <si>
    <t>Apoio financeiro a entidades de assistência social - FUNDOSOCIAL</t>
  </si>
  <si>
    <t>Aquisição, construção ou ampliação de espaços físicos do Ministério Público</t>
  </si>
  <si>
    <t>Aquisição, construção, reforma ou manutenção de equipamentos públicos - FUNDOSOCIAL</t>
  </si>
  <si>
    <t>Apoio às ações de abastecimento de água e saneamento básico urbano - FUNDOSOCIAL</t>
  </si>
  <si>
    <t>Apoio ao sistema viário - FUNDOSOCIAL</t>
  </si>
  <si>
    <t>Apoio às ações na área do esporte - FUNDOSOCIAL</t>
  </si>
  <si>
    <t>Realização de eventos de esporte e lazer</t>
  </si>
  <si>
    <t>Fiscalização de insumos agrícolas</t>
  </si>
  <si>
    <t>Implantação da Via Rápida, trecho Criciúma - BR-101 - BID-VI</t>
  </si>
  <si>
    <t>Locação de bens e equipamentos para operação portuária - APSFS</t>
  </si>
  <si>
    <t>Capacitação profissional dos agentes públicos - APSFS</t>
  </si>
  <si>
    <t>AP - Reabilitação da SC-114, trecho Otacílio Costa - entroncamento BR-282 (p/ Lages)</t>
  </si>
  <si>
    <t>Implantar telecentros de inclusão digital do Programa Beija Flor - SAR</t>
  </si>
  <si>
    <t>Transplantes de órgãos e tecidos em SC</t>
  </si>
  <si>
    <t>Indenizações em emergências e ações sanitárias - FSA</t>
  </si>
  <si>
    <t>Infraestrutura básica para produtores rurais - FTE</t>
  </si>
  <si>
    <t>Realização de cirurgias eletivas ambulatoriais e hospitalares</t>
  </si>
  <si>
    <t>Concessão de empréstimo para atividade agrícola e pesqueira - FDR</t>
  </si>
  <si>
    <t>Apoio à aquicultura e à pesca - SAR</t>
  </si>
  <si>
    <t>Subvenção ao juro de financiamento para construção e ampliação de armazenagem no meio rural - FDR</t>
  </si>
  <si>
    <t>Adequação de ambiente das unidades da SEF</t>
  </si>
  <si>
    <t>Saúde e segurança no contexto ocupacional - SEA</t>
  </si>
  <si>
    <t>Capacitação profissional dos agentes públicos - SEF</t>
  </si>
  <si>
    <t>Subvenção ao fornecimento de sementes de milho, calcário e kit - Terra Boa - FDR</t>
  </si>
  <si>
    <t>Recuperação de floresta nativa - FDR</t>
  </si>
  <si>
    <t>Subvenção ao prêmio do seguro rural - FDR</t>
  </si>
  <si>
    <t>Regularização fundiária - SAR</t>
  </si>
  <si>
    <t>Concessão de subvenção aos juros de financiamentos para investimentos nas propriedades rurais - FDR</t>
  </si>
  <si>
    <t>Manutenção do Conselho Estadual de Saúde</t>
  </si>
  <si>
    <t>Cursos Ciclo Longo - Capacitação - ENA</t>
  </si>
  <si>
    <t>Fomentar o desenvolvimento de produtos/processos inovativos por empresa e instituições de CT&amp;I</t>
  </si>
  <si>
    <t>Conceder bolsas para o incentivo à formação de pesquisadores</t>
  </si>
  <si>
    <t>Parcelamento de obrigações patronais à cargo da EGE</t>
  </si>
  <si>
    <t>Reaparelhamento das unidades municipais da rede de atenção básica</t>
  </si>
  <si>
    <t>Adequação da área física das unidades da rede de atenção básica</t>
  </si>
  <si>
    <t>Cursos Ciclo Curto - Capacitação - ENA</t>
  </si>
  <si>
    <t>Incentivo financeiro estadual para o cofinanciamento da Atenção Básica</t>
  </si>
  <si>
    <t>AP - Construção, ampliação ou reforma de unidades escolares - rede física - educação básica</t>
  </si>
  <si>
    <t>Construção, ampliação ou reforma de unidades escolares - ensino profissional</t>
  </si>
  <si>
    <t>Incentivo financeiro aos Centros de Especialidades Odontológicas</t>
  </si>
  <si>
    <t>Divulgação do potencial turístico de Santa Catarina em eventos em âmbito regional, estadual e intern</t>
  </si>
  <si>
    <t>Apoio financeiro às associações de pais e professores da educação básica</t>
  </si>
  <si>
    <t>Preparação de profissionais p/ apresentar destino turístico SC nos mercados nacional e internacional</t>
  </si>
  <si>
    <t>Realização de campanhas de caráter promocional do produto turístico catarinense</t>
  </si>
  <si>
    <t>Realização de jornadas de familiarização</t>
  </si>
  <si>
    <t>Elaboração de estudos e pesquisas de turismo</t>
  </si>
  <si>
    <t>Geração de informações turísticas de Santa Catarina</t>
  </si>
  <si>
    <t>Capacitação e formação de profissionais da educação básica</t>
  </si>
  <si>
    <t>Operacionalização da educação básica - SED</t>
  </si>
  <si>
    <t>Transporte escolar dos alunos da educação básica - SED</t>
  </si>
  <si>
    <t>Gestão de contratos compartilhados - FMPIO - SEA</t>
  </si>
  <si>
    <t>Gestão do Plano Santa Catarina Saúde - SC Saúde - FPS - SEA</t>
  </si>
  <si>
    <t>Campanhas de caráter social, informativo e institucional - FPS - SEA</t>
  </si>
  <si>
    <t>Aquisição de mobiliário e equipamentos para imóveis públicos - FUNPAT - SEA</t>
  </si>
  <si>
    <t>Construção e reforma de terminais rodoviários de passageiros</t>
  </si>
  <si>
    <t>Construção de abrigos de passageiros</t>
  </si>
  <si>
    <t>Investimentos em equipamentos de apoio hidroviário</t>
  </si>
  <si>
    <t>Saúde e segurança no contexto ocupacional - FMPIO - SEA</t>
  </si>
  <si>
    <t>Construção de moradias urbanas - FUNDHAB</t>
  </si>
  <si>
    <t>Construção de moradias rurais - FUNDHAB</t>
  </si>
  <si>
    <t>Construção do Fórum de Herval do Oeste - FRJ</t>
  </si>
  <si>
    <t>Construção do Fórum de Sombrio - FRJ</t>
  </si>
  <si>
    <t>Construção do Fórum de São Lourenço do Oeste - FRJ</t>
  </si>
  <si>
    <t>Construção do Fórum de Imbituba - FRJ</t>
  </si>
  <si>
    <t>Reforma do Fórum de Santa Rosa do Sul - FRJ</t>
  </si>
  <si>
    <t>Reforma do Fórum de Tubarão - FRJ</t>
  </si>
  <si>
    <t>Realização de campanhas de caráter social informativo e institucional - DETER</t>
  </si>
  <si>
    <t>Construção, ampliação e reforma da área física do campus da FCEE</t>
  </si>
  <si>
    <t>Produção de conhecimento na área de educação especial</t>
  </si>
  <si>
    <t>Apoio a projetos de Mudanças Climáticas</t>
  </si>
  <si>
    <t>Apoio a projetos e programas do FEPEMA</t>
  </si>
  <si>
    <t>Incentivo turístico e manutenção de entidades ligadas ao setor - SOL</t>
  </si>
  <si>
    <t>Incentivo esportivo e manutenção de entidades ligadas ao setor - SOL</t>
  </si>
  <si>
    <t>Incentivo cultural e manutenção de entidades ligadas ao setor - SOL</t>
  </si>
  <si>
    <t>Fomento às atividades turísticas desenvolvidas no estado</t>
  </si>
  <si>
    <t>Desenvolvimento e apoio às atividades turísticas prioritárias ao governo</t>
  </si>
  <si>
    <t>Fomento às atividades culturais desenvolvidas no estado</t>
  </si>
  <si>
    <t>Desenvolvimento e apoio às atividades culturais prioritárias ao governo</t>
  </si>
  <si>
    <t>Organização, estruturação e gestão do FEPEMA</t>
  </si>
  <si>
    <t>Fomento às atividades esportivas desenvolvidas no estado</t>
  </si>
  <si>
    <t>Desenvolvimento e apoio às atividades esportivas prioritárias ao governo</t>
  </si>
  <si>
    <t>Ampliação do Fórum de Balneário Camboriú - FRJ</t>
  </si>
  <si>
    <t>Ampliação do Fórum de Gaspar - FRJ</t>
  </si>
  <si>
    <t>Ampliação do Fórum de Campo Erê - FRJ</t>
  </si>
  <si>
    <t>Ampliação do Fórum de Santa Rosa do Sul - FRJ</t>
  </si>
  <si>
    <t>Reforma dos prédios do Fórum de São José - FRJ</t>
  </si>
  <si>
    <t>Reforma do prédio do Arquivo Central - FRJ</t>
  </si>
  <si>
    <t>Contratação de consultoria, estudos e projetos para prevenção e preparação aos desastres</t>
  </si>
  <si>
    <t>Apoio, qualificação e capacitação da MPE e MEI - SDS</t>
  </si>
  <si>
    <t>Operação Veraneio Segura - PM</t>
  </si>
  <si>
    <t>Organização, estruturação e gestão do CERH e FEHIDRO</t>
  </si>
  <si>
    <t>Estruturação das unidades de Proteção Civil</t>
  </si>
  <si>
    <t>Ampliação e modernização da rede de monitoramento e alerta</t>
  </si>
  <si>
    <t>Promoção da educação continuada em proteção e defesa civil</t>
  </si>
  <si>
    <t>Ações de Socorro e Assistência Humanitária em Defesa Civil</t>
  </si>
  <si>
    <t>Operação Veraneio Seguro - BM</t>
  </si>
  <si>
    <t>Aquisição, atualização e manutenção dos Sistemas de Inteligência em Proteção e Defesa Civil</t>
  </si>
  <si>
    <t>Patrimônio Histórico de Santa Catarina</t>
  </si>
  <si>
    <t>Construção do Fórum de Timbó - FRJ</t>
  </si>
  <si>
    <t>Capacitação profissional dos agentes públicos - SJC</t>
  </si>
  <si>
    <t>Saúde e segurança no contexto ocupacional - SSP</t>
  </si>
  <si>
    <t>Modernização do processo de planejamento e orçamento - SEF</t>
  </si>
  <si>
    <t>Projetos e obras preventivas de alta complexidade nas Bacias Hidrográficas Catarinenses</t>
  </si>
  <si>
    <t>Monitoramento da sanidade dos produtos orgânicos</t>
  </si>
  <si>
    <t>Expansão da UDESC para o município de Pinhalzinho</t>
  </si>
  <si>
    <t>Pavimentação do contorno viário de Garuva à BR-101 - BID-VI</t>
  </si>
  <si>
    <t>Pagamento de benefícios de gestação múltipla</t>
  </si>
  <si>
    <t>Gerenciamento do programa de financiamento BNDES - Caminhos do Desenvolvimento - SIE</t>
  </si>
  <si>
    <t>Reforma do Fórum de Xanxerê - FRJ</t>
  </si>
  <si>
    <t>Reforma do Fórum de Itaiópolis - FRJ</t>
  </si>
  <si>
    <t>Reforma do Fórum de Lages - FRJ</t>
  </si>
  <si>
    <t>Reforma do Fórum de São Bento do Sul - FRJ</t>
  </si>
  <si>
    <t>Operacionalização do CECOP</t>
  </si>
  <si>
    <t>Reabilitação/aumento capacidade SC-412, trecho BR-101 - Ilhota - Gaspar e contorno de Ilhota</t>
  </si>
  <si>
    <t>Reabilitação da SC-114, trecho Lages - Painel</t>
  </si>
  <si>
    <t>Tratamento de pontos críticos nas rodovias - BID-VI</t>
  </si>
  <si>
    <t>Supervisão regional e inspeção ambiental de obras de infraestrutura, incl sistemas de concessões</t>
  </si>
  <si>
    <t>Manutenção e serviços do Centro Administrativo - FMPIO - SEA</t>
  </si>
  <si>
    <t>Reforma dos prédios do Almoxarifado, Gráfica e Patrimônio do PJSC - FRJ</t>
  </si>
  <si>
    <t>Ampliação dos prédios do Almoxarifado, Gráfica e Patrimônio do PJSC - FRJ</t>
  </si>
  <si>
    <t>Manutenção dos prédios do Poder Judiciário de Santa Catarina - FRJ</t>
  </si>
  <si>
    <t>Ações Preventivas em Defesa Civil</t>
  </si>
  <si>
    <t>Ações de Reabilitação e Recuperação em Defesa Civil</t>
  </si>
  <si>
    <t>Manutenção e reforma das escolas de educação básica</t>
  </si>
  <si>
    <t>Transferência de renda complementar - Santa Renda</t>
  </si>
  <si>
    <t>Construção do centro cirúrgico e UTI do CEPON</t>
  </si>
  <si>
    <t>Elaboração de projetos arquitetônicos e complementares para hospitais</t>
  </si>
  <si>
    <t>Aquisição/construção edifício sede do MPSC</t>
  </si>
  <si>
    <t>Apoio às centrais de penas e medidas alternativas</t>
  </si>
  <si>
    <t>Administração de pessoal e encargos sociais - DPE</t>
  </si>
  <si>
    <t>Administração e manutenção dos serviços administrativos gerais - DPE</t>
  </si>
  <si>
    <t>Manutenção e modernização dos serviços de tecnologia da informação e comunicação - DPE</t>
  </si>
  <si>
    <t>Encargos com estagiários - DPE</t>
  </si>
  <si>
    <t>Construção do presídio de Biguaçú</t>
  </si>
  <si>
    <t>Construção da penitenciária industrial de São Bento do Sul</t>
  </si>
  <si>
    <t>Construção do centro de atendimento socioeducativo (CASE) de Criciúma</t>
  </si>
  <si>
    <t>AP - Ampliação e readequação do Hospital e Maternidade Tereza Ramos</t>
  </si>
  <si>
    <t>AP - Ampliação e readequação do Hospital Regional do Oeste - Chapecó</t>
  </si>
  <si>
    <t>Ampliação e readequação do Hospital Marieta Konder Bornhausen - Itajaí</t>
  </si>
  <si>
    <t>Adquirir equipamentos para Policlínica de Araranguá</t>
  </si>
  <si>
    <t>AP - Ampliação e readequação do Hospital São Paulo - Xanxerê</t>
  </si>
  <si>
    <t>Ampliação da capacidade da Avenida Santos Dumont - Joinville</t>
  </si>
  <si>
    <t>Gerenciamento do programa de financiamento BNDES - Acelera SC</t>
  </si>
  <si>
    <t>Participação no capital social - BRDE</t>
  </si>
  <si>
    <t>Adequação e melhoria da infraestrutura aquaviária dos portos e hidrovias - SIE</t>
  </si>
  <si>
    <t>Aquisição de imóvel para abrigar áreas administrativas e judiciais do PJSC - FRJ</t>
  </si>
  <si>
    <t>Equipar o Hospital Regional do Oeste - Chapecó</t>
  </si>
  <si>
    <t>Equipar o Hospital Marieta Konder Bornhausen - Itajaí</t>
  </si>
  <si>
    <t>Implantação do contorno de Tubarão, trecho entroncamento BR-101 - entroncamento SC-370</t>
  </si>
  <si>
    <t>Construção do Almoxarifado Central</t>
  </si>
  <si>
    <t>Construção do edifício das Promotorias de Justiça de Lages</t>
  </si>
  <si>
    <t>Construção do edifício das Promotorias de Justiça de Chapecó</t>
  </si>
  <si>
    <t>Construção do edifício das Promotorias de Justiça de Joinville</t>
  </si>
  <si>
    <t>Apoio a projetos municipais de investimentos - Pacto pelos Municípios</t>
  </si>
  <si>
    <t>Construção de unidade prisional para a Grande Florianópolis</t>
  </si>
  <si>
    <t>Reforma e readequação do Hospital Infantil Jeser Amarante Filho - Joinville</t>
  </si>
  <si>
    <t>Reforma, manutenção e conservação de barragens</t>
  </si>
  <si>
    <t>Construção de centro de eventos em Balneário Camboriú - SOL</t>
  </si>
  <si>
    <t>Apoio financeiro a construção de Centros de Inovação</t>
  </si>
  <si>
    <t>Construção, reforma e ampliação de Centros de Referência de Assistência Social - CRAS - FECEP</t>
  </si>
  <si>
    <t>Pagamento de pensão especial aos portadores de epidermólise bolhosa</t>
  </si>
  <si>
    <t>Construção e aquisição de bens imóveis - FUNPAT - SEA</t>
  </si>
  <si>
    <t>Manutenção e modernização dos serviços de tecnologia da informação e comunicação - FUNPAT - SEA</t>
  </si>
  <si>
    <t>Aquisição de veículos e equipamentos - FUNPAT - SEA</t>
  </si>
  <si>
    <t>Vestibular e concursos públicos - UDESC</t>
  </si>
  <si>
    <t>Incentivo aos eventos de extensão, cultura e esporte - UDESC</t>
  </si>
  <si>
    <t>Apoio aos projetos e programas conveniados - UDESC</t>
  </si>
  <si>
    <t>Manutenção preventiva dos sinais náuticos - DETER</t>
  </si>
  <si>
    <t>Revitalização da rede física nas UES - lote I - FEDUC - SED</t>
  </si>
  <si>
    <t>Revitalização da rede física nas UES - lote II - FEDUC - SED</t>
  </si>
  <si>
    <t>Bolsa de pesquisa para estudantes do ensino superior - Art 170/CE</t>
  </si>
  <si>
    <t>Reforma do Fórum de Ponte Serrada - FRJ</t>
  </si>
  <si>
    <t>Reforma do Fórum de Presidente Getúlio - FRJ</t>
  </si>
  <si>
    <t>Reforma do Fórum de Tijucas - FRJ</t>
  </si>
  <si>
    <t>Reforma do Fórum de Mondaí - FRJ</t>
  </si>
  <si>
    <t>Reforma do Fórum de Itapoá - FRJ</t>
  </si>
  <si>
    <t>Reforma do Fórum de Itapema - FRJ</t>
  </si>
  <si>
    <t>Ampliação do Fórum Regional do Estreito - FRJ</t>
  </si>
  <si>
    <t>Ampliação do Fórum de Blumenau - FRJ</t>
  </si>
  <si>
    <t>Ampliação do Fórum de Taió - FRJ</t>
  </si>
  <si>
    <t>Reforma do Fórum Des. Eduardo Luz - FRJ</t>
  </si>
  <si>
    <t>Administração de pessoal extraquadro - TJ</t>
  </si>
  <si>
    <t>Implantação do acesso norte de Blumenau - Vila Itoupava - SIE</t>
  </si>
  <si>
    <t>AP - Implantação do contorno viário de Capinzal - Ouro - SIE</t>
  </si>
  <si>
    <t>Construção de edificações em aeroportos públicos</t>
  </si>
  <si>
    <t>Implantação de acesso a aeroportos</t>
  </si>
  <si>
    <t>Elaboração de estudos e planos para o sistema ferroviário estadual</t>
  </si>
  <si>
    <t>Elaboração de estudos e planos para o sistema aeroviário estadual</t>
  </si>
  <si>
    <t>Elaboração de estudos e planos para o sistema portuário estadual</t>
  </si>
  <si>
    <t>Adequação e melhoria da infraestrutura terrestre em portos e hidrovias - SIE</t>
  </si>
  <si>
    <t>Administração e manutenção dos serviços das Perícias Médicas - FMPIO - SEA</t>
  </si>
  <si>
    <t>Capacitação profissional dos agentes públicos - EPAGRI</t>
  </si>
  <si>
    <t>Administração e manutenção dos serviços do Teatro Pedro Ivo - FMPIO - SEA</t>
  </si>
  <si>
    <t>Administração e manutenção dos serviços da Imprensa Oficial - FMPIO - SEA</t>
  </si>
  <si>
    <t>Capacitação profissional dos agentes públicos - FPS - SEA</t>
  </si>
  <si>
    <t>Encargos com estagiários - FPS - SEA</t>
  </si>
  <si>
    <t>Saúde e segurança no contexto ocupacional - PFS - SEA</t>
  </si>
  <si>
    <t>Administração e manutenção dos serviços para os Centros de Atenção ao Segurado - CAS - FPS - SEA</t>
  </si>
  <si>
    <t>Aquisição de equipamentos, material permanente e mobiliário para Unidades de Saúde</t>
  </si>
  <si>
    <t>Ampliação, reforma e readequação das Unidades de Saúde</t>
  </si>
  <si>
    <t>Fomentar a ampliação da reserva de água no meio rural - FDR</t>
  </si>
  <si>
    <t>Organização e gestão do FMUC</t>
  </si>
  <si>
    <t>Fomentar projetos e pesquisas nas áreas de desenvolvimento sustentável</t>
  </si>
  <si>
    <t>Implementar o Programa Catarinense de Inovação em SC</t>
  </si>
  <si>
    <t>Apoiar os municípios de SC com programa de saneamento</t>
  </si>
  <si>
    <t>Administração e manutenção dos serviços administrativos gerais - SDC</t>
  </si>
  <si>
    <t>Encargos com estagiários - SDC</t>
  </si>
  <si>
    <t>Manutenção e modernização dos serviços de tecnologia da informação e comunicação - SDC</t>
  </si>
  <si>
    <t>Capacitação profissional dos agentes públicos - SDC</t>
  </si>
  <si>
    <t>Encargos com estagiários - SUDERF</t>
  </si>
  <si>
    <t>Administração de pessoal e encargos sociais - SUDERF</t>
  </si>
  <si>
    <t>Administração e manutenção dos serviços administrativos gerais - SUDERF</t>
  </si>
  <si>
    <t>Apoio a projetos de Desenvolvimento Econômico, estimulo para eficiência produtiva do Estado - SDS</t>
  </si>
  <si>
    <t>Apoiar projetos e programas voltados a empresa de base tecnológica</t>
  </si>
  <si>
    <t>Implantação e manutenção de sistemas de tecnologia e inovação nas unidades escolares</t>
  </si>
  <si>
    <t>Fomentar a melhoria da rede elétrica rural - FDR</t>
  </si>
  <si>
    <t>Encargos com PASEP - IPREV</t>
  </si>
  <si>
    <t>Administração de pessoal e encargos sociais - ARESC</t>
  </si>
  <si>
    <t>Administração e manutenção dos serviços administrativos gerais - ARESC</t>
  </si>
  <si>
    <t>Capacitação profissional dos agentes públicos - ARESC</t>
  </si>
  <si>
    <t>Manutenção e modernização dos serviços de tecnologia da informação e comunicação - ARESC</t>
  </si>
  <si>
    <t>Administração e manutenção dos serviços das Perícias Médicas - SEA</t>
  </si>
  <si>
    <t>Fiscalização e regulação de saneamento básico - ARESC</t>
  </si>
  <si>
    <t>Fiscalização e regulação de gás natural canalizado - ARESC</t>
  </si>
  <si>
    <t>Fiscalização e regulação de energia elétrica - ARESC</t>
  </si>
  <si>
    <t>Cumprimento de medidas judiciais</t>
  </si>
  <si>
    <t>Capacitação profissional dos agentes públicos - SDS</t>
  </si>
  <si>
    <t>Gestão integrada das atividades aéreas - PC</t>
  </si>
  <si>
    <t>Gestão de pessoal terceirizado - SSP</t>
  </si>
  <si>
    <t>Gestão de pessoal terceirizado - DETRAN</t>
  </si>
  <si>
    <t>Gestão de pessoal terceirizado - IGP</t>
  </si>
  <si>
    <t>Gestão de pessoal terceirizado - PC</t>
  </si>
  <si>
    <t>Gestão da emissão da carteira nacional de habilitação - DETRAN</t>
  </si>
  <si>
    <t>Gestão dos contratos de locação - SSP</t>
  </si>
  <si>
    <t>Gestão dos contratos de locação - DETRAN</t>
  </si>
  <si>
    <t>Gestão dos contratos de locação - IGP</t>
  </si>
  <si>
    <t>Gestão dos contratos de locação - PC</t>
  </si>
  <si>
    <t>Realização de missões internacionais</t>
  </si>
  <si>
    <t>Coordenação, realização e manutenção do Conselho Estadual das Cidades</t>
  </si>
  <si>
    <t>Participação e organização de eventos internacionais</t>
  </si>
  <si>
    <t>Gestão de acordos de cooperação e convênios - SSP</t>
  </si>
  <si>
    <t>Integração do Serviço de Atendimento Móvel (SAMU) - BM</t>
  </si>
  <si>
    <t>Modernização, integração e manutenção da tecnologia da informação e comunicação - PC</t>
  </si>
  <si>
    <t>Implantação de sistema de tecnologia de informação</t>
  </si>
  <si>
    <t>Planejamento Estratégico de Desenvolvimento/SC</t>
  </si>
  <si>
    <t>Ampliar e reformar as Unidades Administrativas da SES</t>
  </si>
  <si>
    <t>Adquirir equipamentos e mobiliário para as Unidades Administrativas da SES</t>
  </si>
  <si>
    <t>Administração de pessoal e encargos sociais - SDC</t>
  </si>
  <si>
    <t>211</t>
  </si>
  <si>
    <t>210</t>
  </si>
  <si>
    <t>219</t>
  </si>
  <si>
    <t>218</t>
  </si>
  <si>
    <t>209</t>
  </si>
  <si>
    <t>214</t>
  </si>
  <si>
    <t>213</t>
  </si>
  <si>
    <t>215</t>
  </si>
  <si>
    <t>208</t>
  </si>
  <si>
    <t>212</t>
  </si>
  <si>
    <t>217</t>
  </si>
  <si>
    <t>216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</si>
  <si>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</si>
  <si>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</si>
  <si>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</si>
  <si>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</si>
  <si>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</si>
  <si>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</si>
  <si>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</si>
  <si>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</si>
  <si>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</si>
  <si>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</si>
  <si>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</si>
  <si>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</si>
  <si>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</si>
  <si>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</si>
  <si>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00.000.0000.0000.011910</t>
  </si>
  <si>
    <t>00.000.0000.0000.011814</t>
  </si>
  <si>
    <t>00.000.0000.0000.013132</t>
  </si>
  <si>
    <t>00.000.0000.0000.013133</t>
  </si>
  <si>
    <t>00.000.0000.0000.006666</t>
  </si>
  <si>
    <t>00.000.0000.0104.000000</t>
  </si>
  <si>
    <t>00.000.0000.0000.014120</t>
  </si>
  <si>
    <t>Operação Veraneio - Subação 11910 - Corpo de Bombeiros Militar</t>
  </si>
  <si>
    <t>Operação Veraneio - Subação 11814 - Polícia Militar</t>
  </si>
  <si>
    <t>Gestão das atividades aéreas - PM</t>
  </si>
  <si>
    <t>Gestão das atividades aéreas - PC</t>
  </si>
  <si>
    <t>Operação Veraneio - Subação 6666 - Polícia Civil</t>
  </si>
  <si>
    <t>Manutenção de rede informática das escolas</t>
  </si>
  <si>
    <t>Estagiários - Novas oportunidades na Educação Básica</t>
  </si>
  <si>
    <t>Novas oportunidades na Educação Básica - Despesas exceto estagiários</t>
  </si>
  <si>
    <t>Transporte escolar - Despesas de exercícios anteriores.</t>
  </si>
  <si>
    <t>Auxilio Funeral</t>
  </si>
  <si>
    <t>Rede Lógica - Infraestrutura 33914003</t>
  </si>
  <si>
    <t>Rede de Governo 33913960 Correios</t>
  </si>
  <si>
    <t>Rede Lógica - Telefonia Fixa 33914002</t>
  </si>
  <si>
    <t>Serviços Técnicos Profissionais 33914004 - GVE</t>
  </si>
  <si>
    <t>SGP-e 33914001 Protocolo Eletronico</t>
  </si>
  <si>
    <t>33.90.8.06</t>
  </si>
  <si>
    <t>33.91.40.03</t>
  </si>
  <si>
    <t>33.91.39.60</t>
  </si>
  <si>
    <t>33.91.40.02</t>
  </si>
  <si>
    <t>33.91.40.04</t>
  </si>
  <si>
    <t>33.91.40.01</t>
  </si>
  <si>
    <t>33.90.40.32</t>
  </si>
  <si>
    <t>33.90.40.08</t>
  </si>
  <si>
    <t>33.90.40.57</t>
  </si>
  <si>
    <t>Fornecimento de alimentação</t>
  </si>
  <si>
    <t>00095</t>
  </si>
  <si>
    <t>00096</t>
  </si>
  <si>
    <t>33.90.39.41</t>
  </si>
  <si>
    <t>33.90.30.07</t>
  </si>
  <si>
    <t>Gêneros de Alimentação</t>
  </si>
  <si>
    <t>Fomentar o desenvolvimento científico, tecnológico e sustentabilidade socioambiental</t>
  </si>
  <si>
    <t>Pavimentação trecho Vila da Glória - Jaca/Itapoá</t>
  </si>
  <si>
    <t>Administração de pessoal e encargos sociais - IMA</t>
  </si>
  <si>
    <t>Capacitação profissional dos agentes públicos - IMA</t>
  </si>
  <si>
    <t>Ações voltadas ao estudo e pesq realiz de campanhas educ e capaci dos atores das políticas do FIA</t>
  </si>
  <si>
    <t>Apoio à política de direitos humanos - SST</t>
  </si>
  <si>
    <t>Apoio financeiro aos municípios para benefícios eventuais</t>
  </si>
  <si>
    <t>Assistência técnica e extensão rural - EPAGRI</t>
  </si>
  <si>
    <t>Capacitação de beneficiários do Meio Rural e Pesqueiro</t>
  </si>
  <si>
    <t>Ações de Proteção Social Especial de Alta Complexidade</t>
  </si>
  <si>
    <t>Reabilitação da SC-390, trecho Orleans - Lauro Muller - Alto Serra do Rio do Rastro</t>
  </si>
  <si>
    <t>Incentivo aos programas e projetos de pesquisa UDESC/FAPESC</t>
  </si>
  <si>
    <t>Gestão estratégica, controle e suporte adminsitrativo - PM</t>
  </si>
  <si>
    <t>Encargos com estagiários - SIE</t>
  </si>
  <si>
    <t>Gestão estratégica, controle e suporte administrativo - BM</t>
  </si>
  <si>
    <t>Pagamento de subsídio para travessia hidroviária de trabalhadores e estudantes Itajaí e Navegantes</t>
  </si>
  <si>
    <t>Manutenção das unidades assistenciais sob administração da Secretaria de Estado da Saúde</t>
  </si>
  <si>
    <t>Manutenção e modernização dos serviços de tecnologia da informação e comunicação - IMA</t>
  </si>
  <si>
    <t>Manutenção do Hospital terceirizado Hélio dos Anjos Ortiz - ADR - Curitibanos</t>
  </si>
  <si>
    <t>Manutenção do Hospital terceirizado Marieta Konder Bornhausen - ADR - Itajaí</t>
  </si>
  <si>
    <t>AP - Manutenção do Hospital terceirizado Regional Lenoir Vargas Ferreira - ADR - Chapecó</t>
  </si>
  <si>
    <t>Manutenção do Hospital terceirizado Regional São Paulo - ADR - Xanxerê</t>
  </si>
  <si>
    <t>Encargos com estagiários - IMA</t>
  </si>
  <si>
    <t>Apoio financeiro a projetos, implantação, expansão, infraestrutura e modernização tecnológica - FPE</t>
  </si>
  <si>
    <t>Administração e manutenção dos insumos, materiais e serviços administrativos gerais - SSP</t>
  </si>
  <si>
    <t>Implementar sistema de gestão de Recursos Hídricos</t>
  </si>
  <si>
    <t>Administração e Manutenção dos insumos, materiais e serviços administrativos gerais - PC</t>
  </si>
  <si>
    <t>Promoção de eventos relacionados ao meio ambiente - IMA</t>
  </si>
  <si>
    <t>Capacitação e aperfeiçoamento - Sidejud</t>
  </si>
  <si>
    <t>Coordenação do selo de fiscalização dos atos notariais e registrais - FRJ - Selo</t>
  </si>
  <si>
    <t>Administração e manutenção dos serviços administrativos gerais - IMA</t>
  </si>
  <si>
    <t>Apoio a política de trabalho, emprego, renda e qualificação profissional</t>
  </si>
  <si>
    <t>Fiscalização e atendimento de reclamações ambientais - IMA</t>
  </si>
  <si>
    <t>Manutenção das aeronaves do SAMU/Corpo de Bombeiro Militar</t>
  </si>
  <si>
    <t>Ações de proteção social especial de média complexidade</t>
  </si>
  <si>
    <t>Gestão Estadual do Sistema Único de Assistência Social</t>
  </si>
  <si>
    <t>Promoção da Educação Fiscal</t>
  </si>
  <si>
    <t>Fiscalização e monitoramento de unidades de conservação da flora e fauna do estado - IMA</t>
  </si>
  <si>
    <t>Melhoria da infraestrutura da defesa sanitária agropecuária</t>
  </si>
  <si>
    <t>Modernização da Gestão Fical</t>
  </si>
  <si>
    <t>Fornecimento de transporte aéreo às autoridades públicas - SCC</t>
  </si>
  <si>
    <t>Fornecimento de transporte terrestre para atendimento das necessidades da Secretaria - SCC</t>
  </si>
  <si>
    <t>Distribuição de medicamentos do componente especializado</t>
  </si>
  <si>
    <t>Distribuição de medicamentos do componente estratégico</t>
  </si>
  <si>
    <t>Manutenção das ações de Vigilância Epidemiológica</t>
  </si>
  <si>
    <t>Ações da Vigilância Sanitária</t>
  </si>
  <si>
    <t>Realização de exames e ensaios de interesse da saúde pública pelo laboratório central (LACEN)</t>
  </si>
  <si>
    <t>Ações do Centro de Informações Toxicológicas</t>
  </si>
  <si>
    <t>Realização das atividades da superintendência de serviços especializados e regulação</t>
  </si>
  <si>
    <t>Manutenção do Serviço de Atendimento Móvel de Urgência - SAMU</t>
  </si>
  <si>
    <t>Manutenção do núcleo do telessaúde</t>
  </si>
  <si>
    <t>Realização dos serviços de telemedicina</t>
  </si>
  <si>
    <t>Ações do programa de Tratamento Fora do Domicílio</t>
  </si>
  <si>
    <t>Realização de procedimentos contemplados na programação pactuada e integrada (PPI)</t>
  </si>
  <si>
    <t>Manutenção do incentivo da política de atenção hospitalar</t>
  </si>
  <si>
    <t>Realização de convênios para ações de média e alta complexidade</t>
  </si>
  <si>
    <t>Infraestrutura rural - SAR</t>
  </si>
  <si>
    <t>Gestão de arrecadação, fiscalização e combate à sonegação fiscal</t>
  </si>
  <si>
    <t>Ofertar bolsas de estudo para residência médica e multiprofissional</t>
  </si>
  <si>
    <t>Fomentar pesquisa em saúde</t>
  </si>
  <si>
    <t>Rede de atenção psicossocial</t>
  </si>
  <si>
    <t>Rede de atenção às urgências</t>
  </si>
  <si>
    <t>Rede Cegonha</t>
  </si>
  <si>
    <t>Manutenção das unidades assistenciais administradas por organizações sociais</t>
  </si>
  <si>
    <t>Apoio à Comissão Intergestora Regional</t>
  </si>
  <si>
    <t>Qualificar trabalhadores do Sistema Único de Saúde</t>
  </si>
  <si>
    <t>Formação dos conselheiros de saúde</t>
  </si>
  <si>
    <t>Infraestrutura de dados cartográficos e geográficos de Santa Catarina</t>
  </si>
  <si>
    <t>Elaboração e divulgação de dados estatísticos</t>
  </si>
  <si>
    <t>Repasse de recurso financeiro aos municípios para compra de medicamentos básicos</t>
  </si>
  <si>
    <t>Atendimento das ações judiciais</t>
  </si>
  <si>
    <t>Realizar ações de gestão da Vigilância em Saúde</t>
  </si>
  <si>
    <t>Manutenção dos serviços administrativos gerais das Gerências de Saúde/ADRs</t>
  </si>
  <si>
    <t>Incentivo financeiro aos municípios contemplados programa catarinense de inclusão social (PROCIS)</t>
  </si>
  <si>
    <t>Incentivo financeiro aos municípios que possuem Laboratório de Prótese Dentária</t>
  </si>
  <si>
    <t>Desenvolvimento de planos, estudos, pesquisas e ações para modernização organizacional</t>
  </si>
  <si>
    <t>Fiscalizar e monitorar transportes coletivos em rodovias estaduais DETER - PRE</t>
  </si>
  <si>
    <t>Sistemática de supervisão e avaliação da Educação Básica em Santa Catarina</t>
  </si>
  <si>
    <t>Serviços especializados em educação especial</t>
  </si>
  <si>
    <t>Ações de proteção social básica</t>
  </si>
  <si>
    <t>Apoio técnico e financeiro ao Conselho Estadual de Assistência Social</t>
  </si>
  <si>
    <t>Promoção, pesquisa e recuperação do turismo estadual</t>
  </si>
  <si>
    <t>Promoção, pesquisa e recuperação da cultura estadual</t>
  </si>
  <si>
    <t>Promoção, pesquisa e recuperação do esporte estadual</t>
  </si>
  <si>
    <t>Assessoria Técnica</t>
  </si>
  <si>
    <t>Instrução e ensino - BM</t>
  </si>
  <si>
    <t>Formação e capacitação do servidor - PC</t>
  </si>
  <si>
    <t>Formação e capacitação do servidor - SSP</t>
  </si>
  <si>
    <t>Instrução e Ensino - PM</t>
  </si>
  <si>
    <t>Polícia Ostensiva Ambiental - PM</t>
  </si>
  <si>
    <t>Apoio a operações policiais</t>
  </si>
  <si>
    <t>Construção e ampliação de instalações físicas - SSP</t>
  </si>
  <si>
    <t>Construção e ampliação de instalações físicas – BM</t>
  </si>
  <si>
    <t>Manutenção e reforma de instalações físicas - PC</t>
  </si>
  <si>
    <t>Manutenção e reforma de instalações físicas - SSP</t>
  </si>
  <si>
    <t>Ações em Defesa Civil</t>
  </si>
  <si>
    <t>Programa de proteção à vítima e testemunhas de crimes</t>
  </si>
  <si>
    <t>Gestão do videomonitoramento urbano e das Centrais Regionais de Emergência</t>
  </si>
  <si>
    <t>Gestão do Instituto de Identificação - IGP</t>
  </si>
  <si>
    <t>Capacitações para implementar a Política Nacional de Alimentação e Nutrição</t>
  </si>
  <si>
    <t>Saúde, segurança no contexto ocupacional e promoção social - BM</t>
  </si>
  <si>
    <t>Saúde e promoção social - PM</t>
  </si>
  <si>
    <t>Saúde e segurança no contexto ocupacional - PC</t>
  </si>
  <si>
    <t>Ampliação e readequação do Hospital Hans Dieter Schmidt - Joinville</t>
  </si>
  <si>
    <t>Reforma parcial do Fórum de Laguna - FRJ</t>
  </si>
  <si>
    <t>Reforma parcial do Fórum de Seara - FRJ</t>
  </si>
  <si>
    <t>Implantação e modernização de equipamentos sociais de combate à fome e segurança alimentar</t>
  </si>
  <si>
    <t>Ampliação da atuação do Estado na Defensoria Pública - DPE</t>
  </si>
  <si>
    <t>Equipar as unidades assistenciais da Secretaria de Estado da Saúde</t>
  </si>
  <si>
    <t>Renovação da frota e equipamentos - SSP</t>
  </si>
  <si>
    <t>Modernização e integração da tecnologia da informação e comunicação - SSP</t>
  </si>
  <si>
    <t>Construção e ampliação de instalações físicas municípios - SSP</t>
  </si>
  <si>
    <t>Aquisição de equipamentos para o centro cirúrgico, UTI e centro de material esterilizado - CEPON</t>
  </si>
  <si>
    <t>Gerenciamento de Programas de financiamento BB</t>
  </si>
  <si>
    <t>Aquisição de imóvel para abrigar áreas administrativas e judiciais do PJSC - Sidejud</t>
  </si>
  <si>
    <t>Redução de desigualdades e valorização da diversidade</t>
  </si>
  <si>
    <t>Apoio financeiro a entidades que atendam crianças e adolescentes - FIA</t>
  </si>
  <si>
    <t>Rede de cuidado à saúde da pessoa com deficiência</t>
  </si>
  <si>
    <t>AP - Pavim SC-390, tr BR-116 (p Lages) - São Jorge, acesso Bodegão (p Usina Pai-Querê/ Coxilha Rica)</t>
  </si>
  <si>
    <t>Ampliação e expansão do campus da UDESC - ADR - Ibirama</t>
  </si>
  <si>
    <t>Manutenção dos prédios do Poder Judiciário de Santa Catarina - Sidejud</t>
  </si>
  <si>
    <t>AP - Implantação do contorno viário leste de Chapecó - SIE</t>
  </si>
  <si>
    <t>Implantação e reformas de ferroviais</t>
  </si>
  <si>
    <t>Subvenções econômicas a empresas</t>
  </si>
  <si>
    <t>Projetos de extensão na área de educação especial</t>
  </si>
  <si>
    <t>Programa para redução das desigualdades regionais</t>
  </si>
  <si>
    <t>Agenda regional de desenvolvimento</t>
  </si>
  <si>
    <t>Elaboração de estudos/perfil da dinâmica do desenvolvimento territorial de SC</t>
  </si>
  <si>
    <t>Implementação e consolidação das políticas habitacionais - Regularização Fundiária</t>
  </si>
  <si>
    <t>Gestão para renovação da frota e equipamento - SSP</t>
  </si>
  <si>
    <t>Gestão de risco contra incêndio e pânico</t>
  </si>
  <si>
    <t>Segurança e mobilidade no trânsito urbano e nas rodovias estaduais - PM</t>
  </si>
  <si>
    <t>Gestão das perícias criminais - IGP</t>
  </si>
  <si>
    <t>Inteligência de Segurança Pública - PM</t>
  </si>
  <si>
    <t>Desenvolvimento de estudos, projetos e ações de gestão organizacional</t>
  </si>
  <si>
    <t>Gestão sustentável da frota - combustível e manutenção - PC</t>
  </si>
  <si>
    <t>Promover as relações comerciais, culturais e sociais nos ambientes internacionais</t>
  </si>
  <si>
    <t>Sistema de apoio à decisão para ordenamento territorial</t>
  </si>
  <si>
    <t>Fortalecimento das estruturas de manutenção do arquivo gráfico municipal</t>
  </si>
  <si>
    <t>Ampliação e manutenção dos programas preventivos e educativos - BM</t>
  </si>
  <si>
    <t>Gestão dos programas, projetos e ações de segurança e cidadania - SSP</t>
  </si>
  <si>
    <t>Estratégia Governamental para o Desenvolvimento e Integração da Região da Faixa de Fronteira</t>
  </si>
  <si>
    <t>Ampliações e reformas das unidades assistenciais da Secretaria de Estado da Saúde</t>
  </si>
  <si>
    <t>Aquisição de equipamentos e mobiliário para unidades assistenciais da Secretaria de Estado da Saúde</t>
  </si>
  <si>
    <t>Ações do serviço de anatomia patológica e verificação de óbitos (SVO)</t>
  </si>
  <si>
    <t>Repasse financeiro estadual para as equipes de atenção básica na saúde prisional</t>
  </si>
  <si>
    <t>Realização dos serviços assistenciais no Centro Catarinense de Reabilitação</t>
  </si>
  <si>
    <t>Ações das Centrais de Regulação</t>
  </si>
  <si>
    <t>Apoio a projetos municipais de investimentos - Pacto pelos Municípios - Caminhos do Desenvolvimento</t>
  </si>
  <si>
    <t>Despesas com restituição de depósitos judiciais - EGE</t>
  </si>
  <si>
    <t>Administração de pessoal e encargos sociais - ADR - Itapiranga</t>
  </si>
  <si>
    <t>Encargos com estagiários - ADR - Itapiranga</t>
  </si>
  <si>
    <t>Administração e manutenção dos serviços administrativos gerais - ADR - Itapiranga</t>
  </si>
  <si>
    <t>Manutenção e modernização dos serviços de tecnologia da informação e comunicação - ADR - Itapiranga</t>
  </si>
  <si>
    <t>AP - Manutenção e reforma de escolas - educação básica - ADR - Itapiranga</t>
  </si>
  <si>
    <t>Administração e manutenção da Gerência Regional de Educação - ADR - Itapiranga</t>
  </si>
  <si>
    <t>Capacitação de profissionais da educação básica - ADR - Itapiranga</t>
  </si>
  <si>
    <t>Transporte escolar dos alunos da educação básica - ADR - Itapiranga</t>
  </si>
  <si>
    <t>Operacionalização da educação básica - ADR - Itapiranga</t>
  </si>
  <si>
    <t>Administração de pessoal e encargos sociais - GERED - ADR - Itapiranga</t>
  </si>
  <si>
    <t>Administração de pessoal e encargos sociais - ADR - Quilombo</t>
  </si>
  <si>
    <t>Administração e manutenção dos serviços administrativos gerais - ADR - Quilombo</t>
  </si>
  <si>
    <t>Encargos com estagiários - ADR - Quilombo</t>
  </si>
  <si>
    <t>Manutenção e modernização dos serviços de tecnologia da informação e comunicação - ADR - Quilombo</t>
  </si>
  <si>
    <t>Administração e manutenção da Gerência Regional de Educação - ADR - Quilombo</t>
  </si>
  <si>
    <t>AP - Manutenção e reforma de escolas - educação básica - ADR - Quilombo</t>
  </si>
  <si>
    <t>Capacitação de profissionais da educação básica - ADR - Quilombo</t>
  </si>
  <si>
    <t>Transporte escolar dos alunos da educação básica - ADR - Quilombo</t>
  </si>
  <si>
    <t>Operacionalização da educação básica - ADR - Quilombo</t>
  </si>
  <si>
    <t>Administração de pessoal e encargos sociais - GERED - ADR - Quilombo</t>
  </si>
  <si>
    <t>Administração de pessoal e encargos sociais - ADR - Seara</t>
  </si>
  <si>
    <t>Encargos com estagiários - ADR - Seara</t>
  </si>
  <si>
    <t>Administração e manutenção dos serviços administrativos gerais - ADR - Seara</t>
  </si>
  <si>
    <t>Administração e manutenção da Gerência Regional de Educação - ADR - Seara</t>
  </si>
  <si>
    <t>Capacitação de profissionais da educação básica - ADR - Seara</t>
  </si>
  <si>
    <t>AP - Manutenção e reforma de escolas - educação básica - ADR - Seara</t>
  </si>
  <si>
    <t>Operacionalização da educação básica - ADR - Seara</t>
  </si>
  <si>
    <t>Transporte escolar dos alunos da educação básica - ADR - Seara</t>
  </si>
  <si>
    <t>Manutenção e modernização dos serviços de tecnologia da informação e comunicação - ADR - Seara</t>
  </si>
  <si>
    <t>Administração de pessoal e encargos sociais - GERED - ADR - Seara</t>
  </si>
  <si>
    <t>Administração de pessoal e encargos sociais - ADR - Taió</t>
  </si>
  <si>
    <t>Encargos com estagiários - ADR - Taió</t>
  </si>
  <si>
    <t>Administração e manutenção dos serviços administrativos gerais - ADR - Taió</t>
  </si>
  <si>
    <t>Administração e manutenção da Gerência Regional de Educação - ADR - Taió</t>
  </si>
  <si>
    <t>Administração de pessoal e encargos sociais - ADR - Ibirama</t>
  </si>
  <si>
    <t>AP - Manutenção e reforma de escolas - educação básica - ADR - Taió</t>
  </si>
  <si>
    <t>Capacitação de profissionais da educação básica - ADR - Taió</t>
  </si>
  <si>
    <t>Transporte escolar dos alunos da educação básica - ADR - Taió</t>
  </si>
  <si>
    <t>Operacionalização da educação básica - ADR - Taió</t>
  </si>
  <si>
    <t>Manutenção e modernização dos serviços de tecnologia da informação e comunicação - ADR - Taió</t>
  </si>
  <si>
    <t>Administração de pessoal e encargos sociais - GERED - ADR - Taió</t>
  </si>
  <si>
    <t>Encargos com estagiários - ADR - Ibirama</t>
  </si>
  <si>
    <t>Administração de pessoal e encargos sociais - ADR - Timbó</t>
  </si>
  <si>
    <t>Transporte escolar dos alunos da educação básica - ADR - Timbó</t>
  </si>
  <si>
    <t>Manutenção e modernização dos serviços de tecnologia da informação e comunicação - ADR - Ibirama</t>
  </si>
  <si>
    <t>Operacionalização da educação profissional - ADR - Timbó</t>
  </si>
  <si>
    <t>Manutenção e modernização dos serviços de tecnologia da informação e comunicação - ADR - Timbó</t>
  </si>
  <si>
    <t>Encargos com estagiários - ADR - Timbó</t>
  </si>
  <si>
    <t>Administração e manutenção da Gerência Regional de Educação - ADR - Ibirama</t>
  </si>
  <si>
    <t>Administração e manutenção dos serviços administrativos gerais - ADR - Timbó</t>
  </si>
  <si>
    <t>Administração e manutenção da Gerência Regional de Educação - ADR - Timbó</t>
  </si>
  <si>
    <t>Operacionalização da educação básica - ADR - Ibirama</t>
  </si>
  <si>
    <t>Capacitação de profissionais da educação básica - ADR - Timbó</t>
  </si>
  <si>
    <t>AP - Manutenção e reforma de escolas - educação básica - ADR - Timbó</t>
  </si>
  <si>
    <t>Transporte escolar dos alunos da educação básica - ADR - Ibirama</t>
  </si>
  <si>
    <t>Operacionalização da educação básica - ADR - Timbó</t>
  </si>
  <si>
    <t>Administração de pessoal e encargos sociais - GERED - ADR - Timbó</t>
  </si>
  <si>
    <t>AP - Manutenção e reforma de escolas - educação básica - ADR - Ibirama</t>
  </si>
  <si>
    <t>Administração e manutenção dos serviços administrativos gerais - ADR - Ibirama</t>
  </si>
  <si>
    <t>Administração de pessoal e encargos sociais - ADR - Braço do Norte</t>
  </si>
  <si>
    <t>Encargos com estagiários - ADR - Braço do Norte</t>
  </si>
  <si>
    <t>Capacitação de profissionais da educação básica - ADR - Ibirama</t>
  </si>
  <si>
    <t>Administração e manutenção dos serviços administrativos gerais - ADR - Braço do Norte</t>
  </si>
  <si>
    <t>Manutenção e modernização dos serviços de tecnologia da informação e comunic - ADR - Braço do Norte</t>
  </si>
  <si>
    <t>Administração de pessoal e encargos sociais - GERED - ADR - Ibirama</t>
  </si>
  <si>
    <t>Administração e manutenção da Gerência Regional de Educação - ADR - Braço do Norte</t>
  </si>
  <si>
    <t>Capacitação de profissionais da educação básica - ADR - Braço do Norte</t>
  </si>
  <si>
    <t>Transporte escolar dos alunos da educação básica - ADR - Braço do Norte</t>
  </si>
  <si>
    <t>AP - Manutenção e reforma de escolas - educação básica - ADR - Braço do Norte</t>
  </si>
  <si>
    <t>Operacionalização da educação básica - ADR - Braço do Norte</t>
  </si>
  <si>
    <t>Operacionalização da educação profissional - ADR - Braço do Norte</t>
  </si>
  <si>
    <t>Administração de pessoal e encargos sociais - ADR - Blumenau</t>
  </si>
  <si>
    <t>Administração de pessoal e encargos sociais - GERED - ADR - Braço do Norte</t>
  </si>
  <si>
    <t>Transporte escolar dos alunos da educação básica - ADR - Blumenau</t>
  </si>
  <si>
    <t>Manutenção e modernização dos serviços de tecnologia da informação e comunicação - ADR - Blumenau</t>
  </si>
  <si>
    <t>Administração de pessoal e encargos sociais - ADR - São Miguel do Oeste</t>
  </si>
  <si>
    <t>Administração e manutenção dos serviços administrativos gerais - ADR - São Miguel do Oeste</t>
  </si>
  <si>
    <t>Encargos com estagiários - ADR - Blumenau</t>
  </si>
  <si>
    <t>Encargos com estagiários - ADR - São Miguel do Oeste</t>
  </si>
  <si>
    <t>Administração e manutenção dos serviços administrativos gerais - ADR - Blumenau</t>
  </si>
  <si>
    <t>AP - Capacitação de profissionais da educação básica - ADR - São Miguel do Oeste</t>
  </si>
  <si>
    <t>Transporte escolar dos alunos da educação básica - ADR - São Miguel do Oeste</t>
  </si>
  <si>
    <t>Administração e manutenção da Gerência Regional de Educação - ADR - Blumenau</t>
  </si>
  <si>
    <t>Operacionalização da educação básica - ADR - São Miguel do Oeste</t>
  </si>
  <si>
    <t>Operacionalização da educação profissional - ADR - São Miguel do Oeste</t>
  </si>
  <si>
    <t>Capacitação de profissionais da educação básica - ADR - Blumenau</t>
  </si>
  <si>
    <t>Administração e manutenção da Gerência Regional de Educação - ADR - São Miguel do Oeste</t>
  </si>
  <si>
    <t>Operacionalização da educação básica - ADR - Blumenau</t>
  </si>
  <si>
    <t>AP - Manutenção e reforma de escolas - educação básica - ADR - São Miguel do Oeste</t>
  </si>
  <si>
    <t>Manutenção e modernização dos serviços de tecnologia da inform e comunic - ADR - São Miguel do Oeste</t>
  </si>
  <si>
    <t>AP - Manutenção e reforma de escolas - educação básica - ADR - Blumenau</t>
  </si>
  <si>
    <t>Administração de pessoal e encargos sociais - GERED - ADR - São Miguel do Oeste</t>
  </si>
  <si>
    <t>Operacionalização da educação profissional - ADR - Blumenau</t>
  </si>
  <si>
    <t>Administração de pessoal e encargos sociais - ADR - Maravilha</t>
  </si>
  <si>
    <t>Administração e manutenção dos serviços administrativos gerais - ADR - Maravilha</t>
  </si>
  <si>
    <t>Administração de pessoal e encargos sociais - GERED - ADR - Blumenau</t>
  </si>
  <si>
    <t>Administração e manutenção da Gerência Regional de Educação - ADR - Maravilha</t>
  </si>
  <si>
    <t>Capacitação de profissionais da educação básica - ADR - Maravilha</t>
  </si>
  <si>
    <t>AP - Manutenção e reforma de escolas - educação básica - ADR - Maravilha</t>
  </si>
  <si>
    <t>Manutenção e modernização dos serviços de tecnologia da informação e comunicação - ADR - Maravilha</t>
  </si>
  <si>
    <t>Encargos com estagiários - ADR - Maravilha</t>
  </si>
  <si>
    <t>Operacionalização da educação básica - ADR - Maravilha</t>
  </si>
  <si>
    <t>Administração e manutenção da Gerência Regional de Educação - ADR - Brusque</t>
  </si>
  <si>
    <t>Transporte escolar dos alunos da educação básica - ADR - Maravilha</t>
  </si>
  <si>
    <t>Administração de pessoal e encargos sociais - GERED - ADR - Maravilha</t>
  </si>
  <si>
    <t>Administração de pessoal e encargos sociais - ADR - São Lourenço do Oeste</t>
  </si>
  <si>
    <t>Administração e manutenção dos serviços administrativos gerais - ADR - São Lourenço do Oeste</t>
  </si>
  <si>
    <t>Encargos com estagiários - ADR - São Lourenço do Oeste</t>
  </si>
  <si>
    <t>Encargos com estagiários - ADR - Brusque</t>
  </si>
  <si>
    <t>Manutenção e modernização dos serviços de tencnol da inform e comunic - ADR - São Lourenço do Oeste</t>
  </si>
  <si>
    <t>Administração e manutenção da Gerência Regional de Educação - ADR - São Lourenço do Oeste</t>
  </si>
  <si>
    <t>Administração de pessoal e encargos sociais - ADR - Brusque</t>
  </si>
  <si>
    <t>Operacionalização da educação básica - ADR - São Lourenço do Oeste</t>
  </si>
  <si>
    <t>Capacitação de profissionais da educação básica - ADR - São Lourenço do Oeste</t>
  </si>
  <si>
    <t>Administração e manutenção dos serviços administrativos gerais - ADR - Brusque</t>
  </si>
  <si>
    <t>Transporte escolar dos alunos da educação básica - ADR - São Lourenço do Oeste</t>
  </si>
  <si>
    <t>Capacitação de profissionais da educação básica - ADR - Brusque</t>
  </si>
  <si>
    <t>Operacionalização da educação profissional - ADR - São Lourenço do Oeste</t>
  </si>
  <si>
    <t>Operacionalização da educação básica - ADR - Brusque</t>
  </si>
  <si>
    <t>AP - Manutenção e reforma de escolas - educação básica - ADR - São Lourenço do Oeste</t>
  </si>
  <si>
    <t>Transporte escolar dos alunos da educação básica - ADR - Brusque</t>
  </si>
  <si>
    <t>Administração de pessoal e encargos sociais - GERED - ADR - São Lourenço do Oeste</t>
  </si>
  <si>
    <t>AP - Manutenção e reforma de escolas - educação básica - ADR - Brusque</t>
  </si>
  <si>
    <t>Manutenção e modernização dos serviços de tecnologia da informação e comunicação - ADR - Brusque</t>
  </si>
  <si>
    <t>Administração de pessoal e encargos sociais - ADR - Chapecó</t>
  </si>
  <si>
    <t>Administração e manutenção dos serviços administrativos gerais - ADR - Chapecó</t>
  </si>
  <si>
    <t>Encargos com estagiários - ADR - Chapecó</t>
  </si>
  <si>
    <t>Manutenção e modernização dos serviços de tecnologia da informação e comunicação - ADR - Chapecó</t>
  </si>
  <si>
    <t>Administração de pessoal e encargos sociais - GERED - ADR - Brusque</t>
  </si>
  <si>
    <t>Administração e manutenção da Gerência Regional de Educação - ADR - Chapecó</t>
  </si>
  <si>
    <t>Transporte escolar dos alunos da educação básica - ADR - Chapecó</t>
  </si>
  <si>
    <t>Operacionalização da educação profissional - ADR - Chapecó</t>
  </si>
  <si>
    <t>Operacionalização da educação básica - ADR - Chapecó</t>
  </si>
  <si>
    <t>Administração e manutenção dos serviços administrativos gerais - ADR - Itajaí</t>
  </si>
  <si>
    <t>AP - Manutenção e reforma de escolas - educação básica - ADR - Chapecó</t>
  </si>
  <si>
    <t>Capacitação de profissionais da educação básica - ADR - Chapecó</t>
  </si>
  <si>
    <t>Encargos com estagiários - ADR - Itajaí</t>
  </si>
  <si>
    <t>Transporte escolar dos alunos da educação básica - ADR - Itajaí</t>
  </si>
  <si>
    <t>Administração de pessoal e encargos sociais - ADR - Itajaí</t>
  </si>
  <si>
    <t>Administração de pessoal e encargos sociais - GERED - ADR - Chapecó</t>
  </si>
  <si>
    <t>Manutenção e modernização dos serviços de tecnologia da informação e comunicação - ADR - Itajaí</t>
  </si>
  <si>
    <t>Administração de pessoal e encargos sociais - ADR - Xanxerê</t>
  </si>
  <si>
    <t>Administração e manutenção da Gerência Regional de Educação - ADR - Itajaí</t>
  </si>
  <si>
    <t>Manutenção e modernização dos serviços de tecnologia da informação e comunicação - ADR - Xanxerê</t>
  </si>
  <si>
    <t>Encargos com estagiários - ADR - Xanxerê</t>
  </si>
  <si>
    <t>Capacitação de profissionais da educação básica - ADR - Itajaí</t>
  </si>
  <si>
    <t>Administração e manutenção dos serviços administrativos gerais - ADR - Xanxerê</t>
  </si>
  <si>
    <t>Manutenção e reforma de escolas - educação básica - ADR - Itajaí</t>
  </si>
  <si>
    <t>Operacionalização da educação básica - ADR - Itajaí</t>
  </si>
  <si>
    <t>Operacionalização da educação básica - ADR - Xanxerê</t>
  </si>
  <si>
    <t>Capacitação de profissionais da educação básica - ADR - Xanxerê</t>
  </si>
  <si>
    <t>Administração e manutenção da Gerência Regional de Educação - ADR - Xanxerê</t>
  </si>
  <si>
    <t>Transporte escolar dos alunos da educação básica - ADR - Xanxerê</t>
  </si>
  <si>
    <t>AP - Manutenção e reforma de escolas - educação básica - ADR - Xanxerê</t>
  </si>
  <si>
    <t>Administração de pessoal e encargos sociais - GERED - ADR - Itajaí</t>
  </si>
  <si>
    <t>Administração de pessoal e encargos sociais - GERED - ADR - Xanxerê</t>
  </si>
  <si>
    <t>Administração de pessoal e encargos sociais - ADR - Concórdia</t>
  </si>
  <si>
    <t>Encargos com estagiários - ADR - Concórdia</t>
  </si>
  <si>
    <t>Administração e manutenção dos serviços administrativos gerais - ADR - Concórdia</t>
  </si>
  <si>
    <t>Administração e manutenção da Gerência Regional de Educação - ADR - Concórdia</t>
  </si>
  <si>
    <t>Operacionalização da educação básica - ADR - Concórdia</t>
  </si>
  <si>
    <t>Capacitação de profissionais da educação básica - ADR - Concórdia</t>
  </si>
  <si>
    <t>Transporte escolar dos alunos da educação básica - ADR - Concórdia</t>
  </si>
  <si>
    <t>Manutenção e reforma de escolas - educação básica - ADR - Concórdia</t>
  </si>
  <si>
    <t>Manutenção e modernização dos serviços de tecnologia da informação e comunicação - ADR - Concórdia</t>
  </si>
  <si>
    <t>Administração de pessoal e encargos sociais - GERED - ADR - Concórdia</t>
  </si>
  <si>
    <t>Administração de pessoal e encargos sociais - ADR - Joaçaba</t>
  </si>
  <si>
    <t>Administração de pessoal e encargos sociais - ADR - Laguna</t>
  </si>
  <si>
    <t>Administração e manutenção dos serviços administrativos gerais - ADR - Joaçaba</t>
  </si>
  <si>
    <t>Administração e manutenção da Gerência Regional de Educação - ADR - Joaçaba</t>
  </si>
  <si>
    <t>Administração e manutenção dos serviços administrativos gerais - ADR - Laguna</t>
  </si>
  <si>
    <t>Encargos com estagiários - ADR - Joaçaba</t>
  </si>
  <si>
    <t>Administração e manutenção da Gerência Regional de Educação - ADR - Laguna</t>
  </si>
  <si>
    <t>Encargos com estagiários - ADR - Laguna</t>
  </si>
  <si>
    <t>Manutenção e modernização dos serviços de tecnologia da informação e comunicação - ADR - Joaçaba</t>
  </si>
  <si>
    <t>Manutenção e modernização dos serviços de tecnologia da informação e comunicação - ADR - Laguna</t>
  </si>
  <si>
    <t>AP - Manutenção e reforma de escolas - educação básica - ADR - Joaçaba</t>
  </si>
  <si>
    <t>Operacionalização da educação básica - ADR - Joaçaba</t>
  </si>
  <si>
    <t>Capacitação de profissionais da educação básica - ADR - Laguna</t>
  </si>
  <si>
    <t>Capacitação de profissionais da educação básica - ADR - Joaçaba</t>
  </si>
  <si>
    <t>Transporte escolar dos alunos da educação básica - ADR - Joaçaba</t>
  </si>
  <si>
    <t>Operacionalização da educação profissional - ADR - Joaçaba</t>
  </si>
  <si>
    <t>Operacionalização da educação básica - ADR - Laguna</t>
  </si>
  <si>
    <t>Administração de pessoal e encargos sociais - GERED - ADR - Joaçaba</t>
  </si>
  <si>
    <t>Manutenção e reforma de escolas - educação básica - ADR - Laguna</t>
  </si>
  <si>
    <t>Transporte escolar dos alunos da educação básica - ADR - Laguna</t>
  </si>
  <si>
    <t>Administração de pessoal e encargos sociais - ADR - Campos Novos</t>
  </si>
  <si>
    <t>Administração e manutenção da Gerência Regional de Educação - ADR - Campos Novos</t>
  </si>
  <si>
    <t>Transporte escolar dos alunos da educação básica - ADR - Campos Novos</t>
  </si>
  <si>
    <t>Administração de pessoal e encargos sociais - GERED - ADR - Laguna</t>
  </si>
  <si>
    <t>Administração e manutenção dos serviços administrativos gerais - ADR - Campos Novos</t>
  </si>
  <si>
    <t>Encargos com estagiários - ADR - Campos Novos</t>
  </si>
  <si>
    <t>Capacitação de profissionais da educação básica - ADR - Campos Novos</t>
  </si>
  <si>
    <t>Operacionalização da educação básica - ADR - Campos Novos</t>
  </si>
  <si>
    <t>Administração de pessoal e encargos sociais - ADR - Tubarão</t>
  </si>
  <si>
    <t>AP - Manutenção e reforma de escolas - educação básica - ADR - Campos Novos</t>
  </si>
  <si>
    <t>Encargos com estagiários - ADR - Tubarão</t>
  </si>
  <si>
    <t>Operacionalização da educação profissional - ADR - Campos Novos</t>
  </si>
  <si>
    <t>Manutenção e modernização dos serviços de tecnologia da informação e comunic - ADR - Campos Novos</t>
  </si>
  <si>
    <t>Administração e manutenção dos serviços administrativos gerais - ADR - Tubarão</t>
  </si>
  <si>
    <t>Manutenção e modernização dos serviços de tecnologia da informação e comunicação - ADR - Tubarão</t>
  </si>
  <si>
    <t>Administração de pessoal e encargos sociais - GERED - ADR - Campos Novos</t>
  </si>
  <si>
    <t>Administração e manutenção da Gerência Regional de Educação - ADR - Tubarão</t>
  </si>
  <si>
    <t>Administração de pessoal e encargos sociais - ADR - Videira</t>
  </si>
  <si>
    <t>Capacitação de profissionais da educação básica - ADR - Tubarão</t>
  </si>
  <si>
    <t>Encargos com estagiários - ADR - Videira</t>
  </si>
  <si>
    <t>Operacionalização da educação básica - ADR - Tubarão</t>
  </si>
  <si>
    <t>Transporte escolar dos alunos da educação básica - ADR - Videira</t>
  </si>
  <si>
    <t>Administração e manutenção dos serviços administrativos gerais - ADR - Videira</t>
  </si>
  <si>
    <t>Manutenção e modernização dos serviços de tecnologia da informação e comunicação - ADR - Videira</t>
  </si>
  <si>
    <t>Capacitação de profissionais da educação básica - ADR - Videira</t>
  </si>
  <si>
    <t>AP - Manutenção e reforma de escolas - educação básica - ADR - Videira</t>
  </si>
  <si>
    <t>Administração e manutenção da Gerência Regional de Educação - ADR - Videira</t>
  </si>
  <si>
    <t>Operacionalização da educação básica - ADR - Videira</t>
  </si>
  <si>
    <t>Administração de pessoal e encargos sociais - GERED - ADR - Videira</t>
  </si>
  <si>
    <t>Transporte escolar dos alunos da educação básica - ADR - Tubarão</t>
  </si>
  <si>
    <t>AP - Manutenção e reforma de escolas - educação básica - ADR - Tubarão</t>
  </si>
  <si>
    <t>Operacionalização da educação profissional - ADR - Tubarão</t>
  </si>
  <si>
    <t>Administração e manutenção dos serviços administrativos gerais - ADR - Caçador</t>
  </si>
  <si>
    <t>Encargos com estagiários - ADR - Caçador</t>
  </si>
  <si>
    <t>Administração de pessoal e encargos sociais - ADR - Caçador</t>
  </si>
  <si>
    <t>Administração de pessoal e encargos sociais - GERED - ADR - Tubarão</t>
  </si>
  <si>
    <t>Manutenção e modernização dos serviços de tecnologia da informação e comunicação - ADR - Caçador</t>
  </si>
  <si>
    <t>Capacitação de profissionais da educação básica - ADR - Caçador</t>
  </si>
  <si>
    <t>Operacionalização da educação básica - ADR - Caçador</t>
  </si>
  <si>
    <t>Transporte escolar dos alunos da educação básica - ADR - Caçador</t>
  </si>
  <si>
    <t>Administração de pessoal e encargos sociais - ADR - Criciúma</t>
  </si>
  <si>
    <t>AP - Manutenção e reforma de escolas - educação básica - ADR - Caçador</t>
  </si>
  <si>
    <t>Encargos com estagiários - ADR - Criciúma</t>
  </si>
  <si>
    <t>Administração e manutenção da Gerência Regional de Educação - ADR - Caçador</t>
  </si>
  <si>
    <t>Manutenção e modernização dos serviços de tecnologia da informação e comunicação - ADR - Criciúma</t>
  </si>
  <si>
    <t>Administração de pessoal e encargos sociais - GERED - ADR - Caçador</t>
  </si>
  <si>
    <t>Administração e manutenção dos serviços administrativos gerais - ADR - Criciúma</t>
  </si>
  <si>
    <t>Administração e manutenção da Gerência Regional de Educação - ADR - Criciúma</t>
  </si>
  <si>
    <t>Administração de pessoal e encargos sociais - ADR - Curitibanos</t>
  </si>
  <si>
    <t>Administração e manutenção da Gerência Regional de Educação - ADR - Curitibanos</t>
  </si>
  <si>
    <t>AP - Manutenção e reforma de escolas - educação básica - ADR - Criciúma</t>
  </si>
  <si>
    <t>Encargos com estagiários - ADR - Curitibanos</t>
  </si>
  <si>
    <t>Capacitação de profissionais da educação básica - ADR - Criciúma</t>
  </si>
  <si>
    <t>Operacionalização da educação básica - ADR - Criciúma</t>
  </si>
  <si>
    <t>Administração e manutenção dos serviços administrativos gerais - ADR - Curitibanos</t>
  </si>
  <si>
    <t>Transporte escolar dos alunos da educação básica - ADR - Criciúma</t>
  </si>
  <si>
    <t>Manutenção e modernização dos serviços de tecnologia da informação e comunicação - ADR - Curitibanos</t>
  </si>
  <si>
    <t>Operacionalização da educação profissional - ADR - Criciúma</t>
  </si>
  <si>
    <t>Capacitação de profissionais da educação básica - ADR - Curitibanos</t>
  </si>
  <si>
    <t>Operacionalização da educação básica - ADR - Curitibanos</t>
  </si>
  <si>
    <t>Administração de pessoal e encargos sociais - GERED - ADR - Criciúma</t>
  </si>
  <si>
    <t>Transporte escolar dos alunos da educação básica - ADR - Curitibanos</t>
  </si>
  <si>
    <t>AP - Manutenção e reforma de escolas - educação básica - ADR - Curitibanos</t>
  </si>
  <si>
    <t>Operacionalização da educação profissional - ADR - Curitibanos</t>
  </si>
  <si>
    <t>Administração de pessoal e encargos sociais - GERED - ADR - Curitibanos</t>
  </si>
  <si>
    <t>Administração de pessoal e encargos sociais - ADR - Araranguá</t>
  </si>
  <si>
    <t>Administração de pessoal e encargos sociais - ADR - Rio do Sul</t>
  </si>
  <si>
    <t>Administração e manutenção dos serviços administrativos gerais - ADR - Araranguá</t>
  </si>
  <si>
    <t>Encargos com estagiários - ADR - Rio do Sul</t>
  </si>
  <si>
    <t>Administração e manutenção dos serviços administrativos gerais - ADR - Rio do Sul</t>
  </si>
  <si>
    <t>Encargos com estagiários - ADR - Araranguá</t>
  </si>
  <si>
    <t>Administração e manutenção da Gerência Regional de Educação - ADR - Rio do Sul</t>
  </si>
  <si>
    <t>Manutenção e modernização dos serviços de tecnologia da informação e comunicação - ADR - Araranguá</t>
  </si>
  <si>
    <t>Capacitação de profissionais da educação básica - ADR - Rio do Sul</t>
  </si>
  <si>
    <t>Operacionalização da educação básica - ADR - Rio do Sul</t>
  </si>
  <si>
    <t>AP - Manutenção e reforma de escolas - educação básica - ADR - Rio do Sul</t>
  </si>
  <si>
    <t>Administração e manutenção da Gerência Regional de Educação - ADR - Araranguá</t>
  </si>
  <si>
    <t>Transporte escolar dos alunos da educação básica - ADR - Rio do Sul</t>
  </si>
  <si>
    <t>Operacionalização da educação profissional - ADR - Rio do Sul</t>
  </si>
  <si>
    <t>Capacitação de profissionais da educação básica - ADR - Araranguá</t>
  </si>
  <si>
    <t>Manutenção e modernização dos serviços de tecnologia da informação e comunicação - ADR - Rio do Sul</t>
  </si>
  <si>
    <t>Transporte escolar dos alunos da educação básica - ADR - Araranguá</t>
  </si>
  <si>
    <t>Operacionalização da educação básica - ADR - Araranguá</t>
  </si>
  <si>
    <t>Administração de pessoal e encargos sociais - GERED - ADR - Rio do Sul</t>
  </si>
  <si>
    <t>Administração de pessoal e encargos sociais - ADR - Ituporanga</t>
  </si>
  <si>
    <t>AP - Manutenção e reforma de escolas - educação básica - ADR - Araranguá</t>
  </si>
  <si>
    <t>Administração e manutenção da Gerência Regional de Educação - ADR - Ituporanga</t>
  </si>
  <si>
    <t>Administração e manutenção dos serviços administrativos gerais - ADR - Ituporanga</t>
  </si>
  <si>
    <t>Encargos com estagiários - ADR - Ituporanga</t>
  </si>
  <si>
    <t>Administração de pessoal e encargos sociais - GERED - ADR - Araranguá</t>
  </si>
  <si>
    <t>Manutenção e modernização dos serviços de tecnologia da informação e comunicação - ADR - Ituporanga</t>
  </si>
  <si>
    <t>Capacitação de profissionais da educação básica - ADR - Ituporanga</t>
  </si>
  <si>
    <t>Operacionalização da educação básica - ADR - Ituporanga</t>
  </si>
  <si>
    <t>AP - Manutenção e reforma de escolas - educação básica - ADR - Ituporanga</t>
  </si>
  <si>
    <t>Administração de pessoal e encargos sociais - ADR - Joinville</t>
  </si>
  <si>
    <t>Administração e manutenção dos serviços administrativos gerais - ADR - Joinville</t>
  </si>
  <si>
    <t>Transporte escolar dos alunos da educação básica - ADR - Ituporanga</t>
  </si>
  <si>
    <t>Administração de pessoal e encargos sociais - GERED - ADR - Ituporanga</t>
  </si>
  <si>
    <t>Administração de pessoal e encargos sociais - ADR - Mafra</t>
  </si>
  <si>
    <t>Encargos com estagiários - ADR - Mafra</t>
  </si>
  <si>
    <t>Encargos com estagiários - ADR - Joinville</t>
  </si>
  <si>
    <t>Administração e manutenção dos serviços administrativos gerais - ADR - Mafra</t>
  </si>
  <si>
    <t>Administração e manutenção da Gerência Regional de Educação - ADR - Mafra</t>
  </si>
  <si>
    <t>Administração e manutenção da Gerência Regional de Educação - ADR - Joinville</t>
  </si>
  <si>
    <t>AP - Manutenção e reforma de escolas - educação básica - ADR - Joinville</t>
  </si>
  <si>
    <t>AP - Manutenção e reforma de escolas - educação básica - ADR - Mafra</t>
  </si>
  <si>
    <t>Manutenção e modernização dos serviços de tecnologia da informação e comunicação - ADR - Joinville</t>
  </si>
  <si>
    <t>Operacionalização da educação profissional - ADR - Mafra</t>
  </si>
  <si>
    <t>Capacitação de profissionais da educação básica - ADR - Joinville</t>
  </si>
  <si>
    <t>Capacitação de profissionais da educação básica - ADR - Mafra</t>
  </si>
  <si>
    <t>Operacionalização da educação básica - ADR - Mafra</t>
  </si>
  <si>
    <t>Operacionalização da educação básica - ADR - Joinville</t>
  </si>
  <si>
    <t>Transporte escolar dos alunos da educação básica - ADR - Mafra</t>
  </si>
  <si>
    <t>Manutenção e modernização dos serviços de tecnologia da informação e comunicação - ADR - Mafra</t>
  </si>
  <si>
    <t>Administração de pessoal e encargos sociais - GERED - ADR - Mafra</t>
  </si>
  <si>
    <t>Transporte escolar dos alunos da educação básica - ADR - Joinville</t>
  </si>
  <si>
    <t>Operacionalização da educação profissional - ADR - Joinville</t>
  </si>
  <si>
    <t>Administração de pessoal e encargos sociais - ADR - Canoinhas</t>
  </si>
  <si>
    <t>Administração e manutenção dos serviços administrativos gerais - ADR - Canoinhas</t>
  </si>
  <si>
    <t>Encargos com estagiários - ADR - Canoinhas</t>
  </si>
  <si>
    <t>Administração de pessoal e encargos sociais - GERED - ADR - Joinville</t>
  </si>
  <si>
    <t>Manutenção e modernização dos serviços de tecnologia da informação e comunicação - ADR - Canoinhas</t>
  </si>
  <si>
    <t>Administração e manutenção da Gerência Regional de Educação - ADR - Canoinhas</t>
  </si>
  <si>
    <t>Capacitação de profissionais da educação básica - ADR - Canoinhas</t>
  </si>
  <si>
    <t>Transporte escolar dos alunos da educação básica - ADR - Canoinhas</t>
  </si>
  <si>
    <t>Manutenção de bens imóveis - APSFS</t>
  </si>
  <si>
    <t>AP - Manutenção e reforma de escolas - educação básica - ADR - Canoinhas</t>
  </si>
  <si>
    <t>Operacionalização da educação básica - ADR - Canoinhas</t>
  </si>
  <si>
    <t>Operacionalização da educação profissional - ADR - Canoinhas</t>
  </si>
  <si>
    <t>Administração de pessoal e encargos sociais - GERED - ADR - Canoinhas</t>
  </si>
  <si>
    <t>Construção, Aquisição, Reforma, e Demolição de Prédios e Instalações</t>
  </si>
  <si>
    <t>Administração de pessoal e encargos sociais - ADR - Lages</t>
  </si>
  <si>
    <t>Encargos com estagiários - ADR - Lages</t>
  </si>
  <si>
    <t>Administração e manutenção dos serviços administrativos gerais - ADR - Lages</t>
  </si>
  <si>
    <t>Manutenção e modernização dos serviços de tecnologia da informação e comunicação - ADR - Lages</t>
  </si>
  <si>
    <t>Operacionalização da educação básica - ADR - Lages</t>
  </si>
  <si>
    <t>Operacionalização da educação profissional - ADR - Lages</t>
  </si>
  <si>
    <t>Administração e manutenção da Gerência Regional de Educação - ADR - Lages</t>
  </si>
  <si>
    <t>Capacitação de profissionais da educação básica - ADR - Lages</t>
  </si>
  <si>
    <t>Transporte escolar dos alunos da educação básica - ADR - Lages</t>
  </si>
  <si>
    <t>AP - Manutenção e reforma de escolas - educação básica - ADR - Lages</t>
  </si>
  <si>
    <t>Administração de pessoal e encargos sociais - GERED - ADR - Lages</t>
  </si>
  <si>
    <t>Administração de pessoal e encargos sociais - ADR - Jaraguá do Sul</t>
  </si>
  <si>
    <t>Administração e manutenção dos serviços administrativos gerais - ADR - Jaraguá do Sul</t>
  </si>
  <si>
    <t>Encargos com estagiários - ADR - Jaraguá do Sul</t>
  </si>
  <si>
    <t>Manutenção e modernização dos serviços de tecnologia da informação e comunic - ADR - Jaraguá do Sul</t>
  </si>
  <si>
    <t>Administração e manutenção da Gerência Regional de Educação - ADR - Jaraguá do Sul</t>
  </si>
  <si>
    <t>Operacionalização da educação básica - ADR - Jaraguá do Sul</t>
  </si>
  <si>
    <t>Capacitação de profissionais da educação básica - ADR - Jaraguá do Sul</t>
  </si>
  <si>
    <t>AP - Manutenção e reforma de escolas - educação básica - ADR - Jaraguá do Sul</t>
  </si>
  <si>
    <t>Transporte escolar dos alunos da educação básica - ADR - Jaraguá do Sul</t>
  </si>
  <si>
    <t>Operacionalização da educação profissional - ADR - Jaraguá do Sul</t>
  </si>
  <si>
    <t>Administração de pessoal e encargos sociais - GERED - ADR - Jaraguá do Sul</t>
  </si>
  <si>
    <t>Administração de pessoal e encargos sociais - ADR - São Joaquim</t>
  </si>
  <si>
    <t>Administração e manutenção dos serviços administrativos gerais - ADR - São Joaquim</t>
  </si>
  <si>
    <t>Encargos com estagiários - ADR - São Joaquim</t>
  </si>
  <si>
    <t>Manutenção e modernização dos serviços de tecnologia da informação e comunicação - ADR - São Joaquim</t>
  </si>
  <si>
    <t>Administração e manutenção da Gerência Regional de Educação - ADR - São Joaquim</t>
  </si>
  <si>
    <t>Capacitação de profissionais da educação básica - ADR - São Joaquim</t>
  </si>
  <si>
    <t>Transporte escolar dos alunos da educação básica - ADR - São Joaquim</t>
  </si>
  <si>
    <t>Operacionalização da educação básica - ADR - São Joaquim</t>
  </si>
  <si>
    <t>Manutenção e reforma de escolas - educação básica - ADR - São Joaquim</t>
  </si>
  <si>
    <t>Administração de pessoal e encargos sociais - GERED - ADR - São Joaquim</t>
  </si>
  <si>
    <t>Administração de pessoal e encargos sociais - ADR - Palmitos</t>
  </si>
  <si>
    <t>Transporte escolar dos alunos da educação básica - ADR - Palmitos</t>
  </si>
  <si>
    <t>AP - Manutenção e reforma de escolas - educação básica - ADR - Palmitos</t>
  </si>
  <si>
    <t>Administração e manutenção da Gerência Regional de Educação - ADR - Palmitos</t>
  </si>
  <si>
    <t>Administração e manutenção dos serviços administrativos gerais - ADR - Palmitos</t>
  </si>
  <si>
    <t>Encargos com estagiários - ADR - Palmitos</t>
  </si>
  <si>
    <t>Capacitação de profissionais da educação básica - ADR - Palmitos</t>
  </si>
  <si>
    <t>Operacionalização da educação básica - ADR - Palmitos</t>
  </si>
  <si>
    <t>Administração de pessoal e encargos sociais - GERED - ADR - Palmitos</t>
  </si>
  <si>
    <t>Manutenção e modernização dos serviços de tecnologia da inform e comunic - ADR - Dionísio Cerqueira</t>
  </si>
  <si>
    <t>Encargos com estagiários - ADR - Dionísio Cerqueira</t>
  </si>
  <si>
    <t>Administração e manutenção dos serviços administrativos gerais - ADR - Dionísio Cerqueira</t>
  </si>
  <si>
    <t>Administração e manutenção da Gerência Regional de Educação - ADR - Dionísio Cerqueira</t>
  </si>
  <si>
    <t>Transporte escolar dos alunos da educação básica - ADR - Dionísio Cerqueira</t>
  </si>
  <si>
    <t>Capacitação de profissionais da educação básica - ADR - Dionísio Cerqueira</t>
  </si>
  <si>
    <t>Manutenção e reforma de escolas - educação básica - ADR - Dionísio Cerqueira</t>
  </si>
  <si>
    <t>Operacionalização da educação básica - ADR - Dionísio Cerqueira</t>
  </si>
  <si>
    <t>Administração de pessoal e encargos sociais - GERED - ADR - Dionísio Cerqueira</t>
  </si>
  <si>
    <t>Manutenção e modernização dos serviços de tecnologia da informação e comunicação - ADR - Palmitos</t>
  </si>
  <si>
    <t>Administração de pessoal e encargos sociais - ADR - Dionísio Cerqueira</t>
  </si>
  <si>
    <t>Reforma do Fórum de São Francisco do Sul - FRJ</t>
  </si>
  <si>
    <t>Aquisição de veículos - SES</t>
  </si>
  <si>
    <t>Apoio aos hospitais filantrópicos de Santa Catarina - Lei n 16.968/2016</t>
  </si>
  <si>
    <t>Instalação e ocupação de imóveis - FRJ</t>
  </si>
  <si>
    <t>Aquisição de mobiliário - FRJ</t>
  </si>
  <si>
    <t>Implantação e modernização dos sistemas de gravação e transmissão - FRJ</t>
  </si>
  <si>
    <t>Desenvolvimento de pessoas - Sidejud</t>
  </si>
  <si>
    <t>Promoção de soluções alternativas de conflitos - Sidejud</t>
  </si>
  <si>
    <t>Desenvolvimento de políticas socioambientais - FRJ</t>
  </si>
  <si>
    <t>Manutenção e serviços necessários ao funcionamento das unidades do PJSC - FRJ</t>
  </si>
  <si>
    <t>Manutenção de documentação e informação - Sidejud</t>
  </si>
  <si>
    <t>Manutenção do parque gráfico - FRJ</t>
  </si>
  <si>
    <t>Manutenção da segurança institucional - Sidejud</t>
  </si>
  <si>
    <t>Manutenção de serviços financeiros e encargos - TJ</t>
  </si>
  <si>
    <t>Manutenção de serviços financeiros e encargos - Sidejud</t>
  </si>
  <si>
    <t>Manutenção de serviços financeiros e encargos - FRJ</t>
  </si>
  <si>
    <t>Deslocamentos e suprimentos de fundos - TJ</t>
  </si>
  <si>
    <t>Gestão de Transportes do PJSC - Sidejud</t>
  </si>
  <si>
    <t>Gestão de Transportes do PJSC - FRJ</t>
  </si>
  <si>
    <t>Aquisições e serviços de material e patrimônio do PJSC - FRJ</t>
  </si>
  <si>
    <t>Locações de imóveis - FRJ</t>
  </si>
  <si>
    <t>Manutenção da saúde ocupacional - TJ</t>
  </si>
  <si>
    <t>Locação de mão-de-obra terceirizada - Sidejud</t>
  </si>
  <si>
    <t>Locação de mão-de-obra terceirizada - FRJ</t>
  </si>
  <si>
    <t>Gestão de folha de pagamento - estagiários - Sidejud</t>
  </si>
  <si>
    <t>Gestão de folha de pagamento - militares - Sidejud</t>
  </si>
  <si>
    <t>Realização de concursos - FRJ</t>
  </si>
  <si>
    <t>Gestão de folha de pagamento - fiscalização cartórios extrajudiciais - FRJ - Selo</t>
  </si>
  <si>
    <t>Encargos com precatórios e sentenças - APSFS</t>
  </si>
  <si>
    <t>Locação de imóveis - FUNPAT - SEA</t>
  </si>
  <si>
    <t>Sistemática de avaliação da gestão escolar</t>
  </si>
  <si>
    <t>Gestão das atividades de resposta a emergências</t>
  </si>
  <si>
    <t>Reforma do Fórum de Caçador - FRJ</t>
  </si>
  <si>
    <t>Reforma do Fórum de Anchieta - FRJ</t>
  </si>
  <si>
    <t>Aquisição/construção do edifício das Promotorias de Justiça de Mafra</t>
  </si>
  <si>
    <t>Aquisição/construção do edifício das Promotorias de Justiça de Biguaçú</t>
  </si>
  <si>
    <t>Aquisição/construção do edifício das Promotorias de Justiça de Videira</t>
  </si>
  <si>
    <t>Aquisição/construção do edifício das Promotorias de Justiça de São José</t>
  </si>
  <si>
    <t>Aquisição/construção do edifício das Promotorias de Justiça de Brusque</t>
  </si>
  <si>
    <t>Coordenação e suporte dos serviços de Tecnologia da Informação e Comunicação</t>
  </si>
  <si>
    <t>Construção dos Centros de Atendimento aos Turistas - CATS</t>
  </si>
  <si>
    <t>Realização do teste do pezinho</t>
  </si>
  <si>
    <t>Incentivo financeiro estadual aos centros de atenção psicossocial</t>
  </si>
  <si>
    <t>Reforma do Museu Nacional do Mar</t>
  </si>
  <si>
    <t>Otimização e correção da aplicação dos recursos públicos</t>
  </si>
  <si>
    <t>Gestão da informação contábil e da transparência</t>
  </si>
  <si>
    <t>Participação no capital social - SCPar</t>
  </si>
  <si>
    <t>Manutenção da saúde ocupacional - FRJ</t>
  </si>
  <si>
    <t>Programas de Comunicação Institucional - FRJ</t>
  </si>
  <si>
    <t>Manutenção, serviços e equipamentos para garantir a infraestrutura da CGJ - FRJ</t>
  </si>
  <si>
    <t>Manutenção e suporte à atividade jurisdicional - FRJ</t>
  </si>
  <si>
    <t>Gestão de Equipamentos de TI de uso individual - Sidejud</t>
  </si>
  <si>
    <t>Gestão dos Sistemas Administrativos - Sidejud</t>
  </si>
  <si>
    <t>Gestão dos Sistemas Judiciais - Sidejud</t>
  </si>
  <si>
    <t>Gestão das Telecomunicações - Sidejud</t>
  </si>
  <si>
    <t>Gestão da Infraestrutura de TI - Sidejud</t>
  </si>
  <si>
    <t>Gestão e apoio à TI - Sidejud</t>
  </si>
  <si>
    <t>Governança e Gestão de TI - Sidejud</t>
  </si>
  <si>
    <t>Verificação e fiscalização metrologia e da conformidade de bens e serviços</t>
  </si>
  <si>
    <t>Gestão de folha de pagamento - ativos TI - Sidejud</t>
  </si>
  <si>
    <t>Cooperação técnico-pedagógica com APAES</t>
  </si>
  <si>
    <t>Gerenciamento do centro de eventos Governador Luiz Henrique da Silveira</t>
  </si>
  <si>
    <t>Novas oportunidades na Educação Básica</t>
  </si>
  <si>
    <t>Programas de Comunicação Institucional - Sidejud</t>
  </si>
  <si>
    <t>Administração de pessoal ativo e encargos - Sidejud</t>
  </si>
  <si>
    <t>Administração de pessoal inativo e encargos - Sidejud</t>
  </si>
  <si>
    <t>Administração de pessoal extraquadro - Sidejud</t>
  </si>
  <si>
    <t>AP - Manutenção e reforma de escolas da educação básica na região da Grande Florianópolis</t>
  </si>
  <si>
    <t>Equipar o Hospital Regional do Oeste de Chapecó</t>
  </si>
  <si>
    <t>Equipar o Hospital São Paulo de Xanxerê</t>
  </si>
  <si>
    <t>Equipar as unidades da Secretaria de Estado da Saúde</t>
  </si>
  <si>
    <t>Reabilitação da Ponte Hercílio Luz - Serviços Estruturais Complementares</t>
  </si>
  <si>
    <t>Operacionalização da educação básica Grande Florianópilis</t>
  </si>
  <si>
    <t>Manutenção de documentação e informação - FRJ</t>
  </si>
  <si>
    <t>Polícia ostensiva e preservação da ordem pública - PM</t>
  </si>
  <si>
    <t>Atualização do acervo bibliográfico - FRJ</t>
  </si>
  <si>
    <t>Reforma do Fórum de Joaçaba - FRJ</t>
  </si>
  <si>
    <t>Reforma do Fórum de Concórdia - FRJ</t>
  </si>
  <si>
    <t>Reforma do Fórum de Ibirama - FRJ</t>
  </si>
  <si>
    <t>Projetos de engenharia rodoviária - SIE</t>
  </si>
  <si>
    <t>Revitalização da Rodovia SC 445 - Trecho Rodovia BR 101 - Içara - Cricíuma</t>
  </si>
  <si>
    <t>Restauração e aumento da capacidade da Rodovia SC 108</t>
  </si>
  <si>
    <t>Recuperação de pontos críticos da rodovia SC-135</t>
  </si>
  <si>
    <t>Aquisição/Construção do Edifício das Promotorias de Justiça de Camboriú</t>
  </si>
  <si>
    <t>Reforma da Sede Paço da Bocaiúva - MPSC</t>
  </si>
  <si>
    <t>Ampliação da atuação do Estado na Defensoria Pública - FAJ</t>
  </si>
  <si>
    <t>Gestão dos Colégios Militares do Estado</t>
  </si>
  <si>
    <t>Realização de eventos - Desporto educacional</t>
  </si>
  <si>
    <t>Realização de convênios para ações de média e alta complexidade de cirurgias cardíacas</t>
  </si>
  <si>
    <t>33.50.00.00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</si>
</sst>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$ &quot;* #,##0.00_);_(&quot;R$ &quot;* \(#,##0.00\);_(&quot;R$ &quot;* &quot;-&quot;??_);_(@_)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4">
    <xf numFmtId="0" fontId="0" fillId="0" borderId="0" xfId="0"/>
    <xf numFmtId="0" fontId="0" fillId="0" borderId="0" xfId="0"/>
    <xf numFmtId="0" fontId="1" fillId="0" borderId="0" xfId="4">
      <alignment vertical="top"/>
    </xf>
    <xf numFmtId="0" fontId="2" fillId="0" borderId="0" xfId="4" applyFont="1" applyAlignment="1">
      <alignment horizontal="left" vertical="top"/>
    </xf>
    <xf numFmtId="0" fontId="3" fillId="0" borderId="0" xfId="0" applyFont="1"/>
    <xf numFmtId="49" fontId="3" fillId="0" borderId="0" xfId="0" applyNumberFormat="1" applyFont="1"/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0" borderId="0" xfId="0" applyProtection="1"/>
    <xf numFmtId="0" fontId="0" fillId="2" borderId="5" xfId="0" applyFill="1" applyBorder="1" applyProtection="1"/>
    <xf numFmtId="0" fontId="3" fillId="2" borderId="0" xfId="0" applyFont="1" applyFill="1" applyBorder="1" applyProtection="1"/>
    <xf numFmtId="0" fontId="0" fillId="2" borderId="6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center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/>
    </xf>
    <xf numFmtId="0" fontId="3" fillId="3" borderId="10" xfId="0" applyFont="1" applyFill="1" applyBorder="1"/>
    <xf numFmtId="0" fontId="3" fillId="0" borderId="10" xfId="0" applyFont="1" applyBorder="1"/>
    <xf numFmtId="0" fontId="0" fillId="0" borderId="1" xfId="0" applyFill="1" applyBorder="1" applyAlignment="1" applyProtection="1">
      <alignment horizontal="center" vertical="center"/>
    </xf>
    <xf numFmtId="0" fontId="3" fillId="2" borderId="6" xfId="0" applyFont="1" applyFill="1" applyBorder="1" applyProtection="1"/>
    <xf numFmtId="0" fontId="4" fillId="2" borderId="0" xfId="0" applyFont="1" applyFill="1" applyBorder="1" applyProtection="1"/>
    <xf numFmtId="0" fontId="3" fillId="4" borderId="10" xfId="0" applyFont="1" applyFill="1" applyBorder="1"/>
    <xf numFmtId="0" fontId="0" fillId="4" borderId="0" xfId="0" applyFill="1"/>
    <xf numFmtId="0" fontId="3" fillId="4" borderId="0" xfId="0" applyFont="1" applyFill="1" applyBorder="1"/>
    <xf numFmtId="0" fontId="3" fillId="0" borderId="0" xfId="0" applyFont="1" applyBorder="1"/>
    <xf numFmtId="0" fontId="0" fillId="2" borderId="6" xfId="0" applyFont="1" applyFill="1" applyBorder="1" applyProtection="1"/>
  </cellXfs>
  <cellStyles count="5">
    <cellStyle name="Moeda 2 2" xfId="1"/>
    <cellStyle name="Moeda 2 3" xfId="2"/>
    <cellStyle name="Moeda 2 4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2552700</xdr:colOff>
      <xdr:row>1</xdr:row>
      <xdr:rowOff>47625</xdr:rowOff>
    </xdr:from>
    <xdr:to>
      <xdr:col>1</xdr:col>
      <xdr:colOff>3419475</xdr:colOff>
      <xdr:row>2</xdr:row>
      <xdr:rowOff>114300</xdr:rowOff>
    </xdr:to>
    <xdr:sp macro="" textlink="">
      <xdr:nvSpPr>
        <xdr:cNvPr id="2" name="Seta para a direita 1"/>
        <xdr:cNvSpPr/>
      </xdr:nvSpPr>
      <xdr:spPr>
        <a:xfrm>
          <a:off x="2752725" y="238125"/>
          <a:ext cx="866775" cy="2571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2781301</xdr:colOff>
      <xdr:row>4</xdr:row>
      <xdr:rowOff>171450</xdr:rowOff>
    </xdr:from>
    <xdr:to>
      <xdr:col>1</xdr:col>
      <xdr:colOff>3333751</xdr:colOff>
      <xdr:row>6</xdr:row>
      <xdr:rowOff>47625</xdr:rowOff>
    </xdr:to>
    <xdr:sp macro="" textlink="">
      <xdr:nvSpPr>
        <xdr:cNvPr id="4" name="Seta para a direita 3"/>
        <xdr:cNvSpPr/>
      </xdr:nvSpPr>
      <xdr:spPr>
        <a:xfrm>
          <a:off x="2981326" y="933450"/>
          <a:ext cx="552450" cy="2571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D8"/>
  <sheetViews>
    <sheetView showGridLines="0" tabSelected="1" view="pageBreakPreview" zoomScale="112" zoomScaleNormal="100" zoomScaleSheetLayoutView="112" workbookViewId="0">
      <selection activeCell="C4" sqref="C4"/>
    </sheetView>
  </sheetViews>
  <sheetFormatPr defaultRowHeight="15" x14ac:dyDescent="0.25"/>
  <cols>
    <col min="1" max="1" width="3" style="11" customWidth="1"/>
    <col min="2" max="2" width="54" style="11" customWidth="1"/>
    <col min="3" max="3" width="13.85546875" style="11" customWidth="1"/>
    <col min="4" max="4" width="95" style="11" customWidth="1"/>
    <col min="5" max="16384" width="9.140625" style="11"/>
  </cols>
  <sheetData>
    <row r="1" spans="1:4" ht="9.75" customHeight="1" x14ac:dyDescent="0.25">
      <c r="A1" s="8"/>
      <c r="B1" s="9"/>
      <c r="C1" s="9"/>
      <c r="D1" s="10"/>
    </row>
    <row r="2" spans="1:4" x14ac:dyDescent="0.25">
      <c r="A2" s="12"/>
      <c r="B2" s="13" t="s">
        <v>6280</v>
      </c>
      <c r="C2" s="6"/>
      <c r="D2" s="27" t="str">
        <f>IFERROR(VLOOKUP(Plan1!B3,'Orçamento 2016'!A:D,4,FALSE),"")</f>
        <v/>
      </c>
    </row>
    <row r="3" spans="1:4" x14ac:dyDescent="0.25">
      <c r="A3" s="12"/>
      <c r="B3" s="13" t="s">
        <v>2777</v>
      </c>
      <c r="C3" s="7"/>
      <c r="D3" s="33" t="str">
        <f>IFERROR(CONCATENATE("Nome do sublemento: ",VLOOKUP(C3,Subelementos_Nomes!A:B,2,FALSE)),"")</f>
        <v/>
      </c>
    </row>
    <row r="4" spans="1:4" ht="16.5" customHeight="1" x14ac:dyDescent="0.25">
      <c r="A4" s="12"/>
      <c r="B4" s="28" t="s">
        <v>5227</v>
      </c>
      <c r="C4" s="16"/>
      <c r="D4" s="14"/>
    </row>
    <row r="5" spans="1:4" x14ac:dyDescent="0.25">
      <c r="A5" s="12"/>
      <c r="B5" s="15"/>
      <c r="C5" s="16"/>
      <c r="D5" s="14"/>
    </row>
    <row r="6" spans="1:4" x14ac:dyDescent="0.25">
      <c r="A6" s="12"/>
      <c r="B6" s="13" t="s">
        <v>2786</v>
      </c>
      <c r="C6" s="26" t="str">
        <f>IF(C3="","",IF(C2="","",Plan2!AR1))</f>
        <v/>
      </c>
      <c r="D6" s="27" t="str">
        <f>IFERROR(VLOOKUP(C6,Plan2!B4:D96,3,FALSE),"")</f>
        <v/>
      </c>
    </row>
    <row r="7" spans="1:4" x14ac:dyDescent="0.25">
      <c r="A7" s="12"/>
      <c r="B7" s="13"/>
      <c r="C7" s="15"/>
      <c r="D7" s="14"/>
    </row>
    <row r="8" spans="1:4" ht="8.25" customHeight="1" thickBot="1" x14ac:dyDescent="0.3">
      <c r="A8" s="17"/>
      <c r="B8" s="18"/>
      <c r="C8" s="18"/>
      <c r="D8" s="19"/>
    </row>
  </sheetData>
  <sheetProtection algorithmName="SHA-512" hashValue="WPYzrTpLWk8B0LDfUeJNLatqnDM2yipVj4r+F1i/8IoJXFyoposGDjnTwff4/m4mYXfMzwnBsHIrzYSNYFAlOA==" saltValue="7lo0WRVxN7a7L0pMp6lOsQ==" spinCount="100000" sheet="1" objects="1" scenarios="1"/>
  <dataValidations count="2">
    <dataValidation type="textLength" operator="lessThan" allowBlank="1" showInputMessage="1" showErrorMessage="1" error="Atenção: O campo deve conter no máximo 6 dígitos." sqref="C2">
      <formula1>7</formula1>
    </dataValidation>
    <dataValidation type="textLength" operator="equal" allowBlank="1" showInputMessage="1" showErrorMessage="1" error="Atenção: O campo deve conter 8 dígitos." sqref="C3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26"/>
  <sheetViews>
    <sheetView workbookViewId="0">
      <selection activeCell="B4" sqref="B4"/>
    </sheetView>
  </sheetViews>
  <sheetFormatPr defaultRowHeight="15" x14ac:dyDescent="0.25"/>
  <cols>
    <col min="1" max="1" width="25" customWidth="1"/>
    <col min="2" max="2" width="13.28515625" style="1" customWidth="1"/>
    <col min="4" max="4" width="12.42578125" customWidth="1"/>
  </cols>
  <sheetData>
    <row r="1" spans="1:5" x14ac:dyDescent="0.25">
      <c r="E1" t="str">
        <f>IF(LEN(Formulário!C2)=6,Formulário!C2,IF(LEN(Formulário!C2)=5,CONCATENATE("0",Formulário!C2),IF(LEN(Formulário!C2)=4,CONCATENATE("00",Formulário!C2),IF(LEN(Formulário!C2)=3,CONCATENATE("000",Formulário!C2),IF(LEN(Formulário!C2)=2,CONCATENATE("0000",Formulário!C2),IF(LEN(Formulário!C2)=1,CONCATENATE("00000",Formulário!C2),""))))))</f>
        <v/>
      </c>
    </row>
    <row r="3" spans="1:5" x14ac:dyDescent="0.25">
      <c r="A3" s="4" t="s">
        <v>2438</v>
      </c>
      <c r="B3" s="1">
        <f>+Formulário!C2*1</f>
        <v>0</v>
      </c>
      <c r="C3" s="5"/>
    </row>
    <row r="4" spans="1:5" x14ac:dyDescent="0.25">
      <c r="A4" t="s">
        <v>2439</v>
      </c>
      <c r="B4">
        <f>IFERROR(VLOOKUP(B3,'Orçamento 2016'!A:C,2,FALSE),0)</f>
        <v>0</v>
      </c>
    </row>
    <row r="5" spans="1:5" s="1" customFormat="1" x14ac:dyDescent="0.25">
      <c r="A5" s="1" t="s">
        <v>2763</v>
      </c>
      <c r="B5" s="1">
        <f>IFERROR(VLOOKUP(B3,'Orçamento 2016'!A:C,3,FALSE),0)</f>
        <v>0</v>
      </c>
    </row>
    <row r="7" spans="1:5" x14ac:dyDescent="0.25">
      <c r="A7" s="4" t="s">
        <v>2762</v>
      </c>
      <c r="B7" s="4">
        <f>Formulário!C3</f>
        <v>0</v>
      </c>
    </row>
    <row r="8" spans="1:5" s="1" customFormat="1" x14ac:dyDescent="0.25">
      <c r="A8" s="1" t="s">
        <v>2768</v>
      </c>
      <c r="B8" s="1" t="str">
        <f>LEFT(B7,2)</f>
        <v>0</v>
      </c>
    </row>
    <row r="9" spans="1:5" s="1" customFormat="1" x14ac:dyDescent="0.25">
      <c r="A9" s="1" t="s">
        <v>2769</v>
      </c>
      <c r="B9" s="1" t="str">
        <f>RIGHT(LEFT(B7,4),2)</f>
        <v>0</v>
      </c>
    </row>
    <row r="10" spans="1:5" s="1" customFormat="1" x14ac:dyDescent="0.25">
      <c r="A10" s="1" t="s">
        <v>2770</v>
      </c>
      <c r="B10" s="1" t="str">
        <f>LEFT(RIGHT(B7,4),2)</f>
        <v>0</v>
      </c>
    </row>
    <row r="11" spans="1:5" s="1" customFormat="1" x14ac:dyDescent="0.25">
      <c r="A11" s="1" t="s">
        <v>2771</v>
      </c>
      <c r="B11" s="1" t="str">
        <f>RIGHT(B7,2)</f>
        <v>0</v>
      </c>
    </row>
    <row r="12" spans="1:5" s="1" customFormat="1" x14ac:dyDescent="0.25"/>
    <row r="13" spans="1:5" s="1" customFormat="1" x14ac:dyDescent="0.25"/>
    <row r="14" spans="1:5" s="1" customFormat="1" x14ac:dyDescent="0.25"/>
    <row r="17" spans="3:5" x14ac:dyDescent="0.25">
      <c r="D17" s="1"/>
      <c r="E17" s="1"/>
    </row>
    <row r="18" spans="3:5" x14ac:dyDescent="0.25">
      <c r="D18" s="1"/>
      <c r="E18" s="1"/>
    </row>
    <row r="19" spans="3:5" x14ac:dyDescent="0.25">
      <c r="D19" s="1"/>
      <c r="E19" s="1"/>
    </row>
    <row r="20" spans="3:5" x14ac:dyDescent="0.25">
      <c r="D20" s="1"/>
      <c r="E20" s="1"/>
    </row>
    <row r="21" spans="3:5" x14ac:dyDescent="0.25">
      <c r="C21" s="1"/>
      <c r="D21" s="1"/>
      <c r="E21" s="1"/>
    </row>
    <row r="22" spans="3:5" x14ac:dyDescent="0.25">
      <c r="C22" s="1"/>
      <c r="D22" s="1"/>
      <c r="E22" s="1"/>
    </row>
    <row r="23" spans="3:5" x14ac:dyDescent="0.25">
      <c r="C23" s="1"/>
      <c r="D23" s="1"/>
      <c r="E23" s="1"/>
    </row>
    <row r="24" spans="3:5" x14ac:dyDescent="0.25">
      <c r="C24" s="1"/>
      <c r="D24" s="1"/>
      <c r="E24" s="1"/>
    </row>
    <row r="25" spans="3:5" x14ac:dyDescent="0.25">
      <c r="C25" s="1"/>
      <c r="D25" s="1"/>
      <c r="E25" s="1"/>
    </row>
    <row r="26" spans="3:5" x14ac:dyDescent="0.25">
      <c r="C26" s="1"/>
      <c r="D26" s="1"/>
      <c r="E26" s="1"/>
    </row>
  </sheetData>
  <sheetProtection password="EBEC" sheet="1" objects="1" scenario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2785"/>
  <sheetViews>
    <sheetView topLeftCell="A4" workbookViewId="0">
      <selection activeCell="D36" sqref="D36"/>
    </sheetView>
  </sheetViews>
  <sheetFormatPr defaultRowHeight="15" x14ac:dyDescent="0.25"/>
  <cols>
    <col min="1" max="1" width="18.5703125" customWidth="1"/>
    <col min="2" max="2" width="9" customWidth="1"/>
    <col min="3" max="3" width="11.85546875" customWidth="1"/>
    <col min="4" max="4" width="88.5703125" customWidth="1"/>
  </cols>
  <sheetData>
    <row r="1" spans="1:4" x14ac:dyDescent="0.25">
      <c r="A1" s="1" t="s">
        <v>0</v>
      </c>
      <c r="B1" s="1" t="s">
        <v>1</v>
      </c>
      <c r="C1" s="1" t="s">
        <v>3</v>
      </c>
      <c r="D1" s="1" t="s">
        <v>2787</v>
      </c>
    </row>
    <row r="2" spans="1:4" x14ac:dyDescent="0.25">
      <c r="A2" s="1" t="s">
        <v>1627</v>
      </c>
      <c r="B2" s="1">
        <v>949</v>
      </c>
      <c r="C2" s="1">
        <v>26</v>
      </c>
      <c r="D2" s="1" t="s">
        <v>2788</v>
      </c>
    </row>
    <row r="3" spans="1:4" x14ac:dyDescent="0.25">
      <c r="A3" s="1" t="s">
        <v>17</v>
      </c>
      <c r="B3" s="1">
        <v>2</v>
      </c>
      <c r="C3" s="1">
        <v>26</v>
      </c>
      <c r="D3" s="1" t="s">
        <v>2789</v>
      </c>
    </row>
    <row r="4" spans="1:4" x14ac:dyDescent="0.25">
      <c r="A4" s="1" t="s">
        <v>1087</v>
      </c>
      <c r="B4" s="1">
        <v>475</v>
      </c>
      <c r="C4" s="1">
        <v>26</v>
      </c>
      <c r="D4" s="1" t="s">
        <v>2790</v>
      </c>
    </row>
    <row r="5" spans="1:4" x14ac:dyDescent="0.25">
      <c r="A5" s="1" t="s">
        <v>139</v>
      </c>
      <c r="B5" s="1">
        <v>6</v>
      </c>
      <c r="C5" s="1">
        <v>26</v>
      </c>
      <c r="D5" s="1" t="s">
        <v>2791</v>
      </c>
    </row>
    <row r="6" spans="1:4" x14ac:dyDescent="0.25">
      <c r="A6" s="1" t="s">
        <v>18</v>
      </c>
      <c r="B6" s="1">
        <v>2</v>
      </c>
      <c r="C6" s="1">
        <v>4</v>
      </c>
      <c r="D6" s="1" t="s">
        <v>2792</v>
      </c>
    </row>
    <row r="7" spans="1:4" x14ac:dyDescent="0.25">
      <c r="A7" s="1" t="s">
        <v>585</v>
      </c>
      <c r="B7" s="1">
        <v>125</v>
      </c>
      <c r="C7" s="1">
        <v>26</v>
      </c>
      <c r="D7" s="1" t="s">
        <v>2793</v>
      </c>
    </row>
    <row r="8" spans="1:4" x14ac:dyDescent="0.25">
      <c r="A8" s="1" t="s">
        <v>1403</v>
      </c>
      <c r="B8" s="1">
        <v>946</v>
      </c>
      <c r="C8" s="1">
        <v>26</v>
      </c>
      <c r="D8" s="1" t="s">
        <v>2794</v>
      </c>
    </row>
    <row r="9" spans="1:4" x14ac:dyDescent="0.25">
      <c r="A9" s="1" t="s">
        <v>737</v>
      </c>
      <c r="B9" s="1">
        <v>176</v>
      </c>
      <c r="C9" s="1">
        <v>26</v>
      </c>
      <c r="D9" s="1" t="s">
        <v>2795</v>
      </c>
    </row>
    <row r="10" spans="1:4" x14ac:dyDescent="0.25">
      <c r="A10" s="1" t="s">
        <v>412</v>
      </c>
      <c r="B10" s="1">
        <v>58</v>
      </c>
      <c r="C10" s="1">
        <v>26</v>
      </c>
      <c r="D10" s="1" t="s">
        <v>2796</v>
      </c>
    </row>
    <row r="11" spans="1:4" x14ac:dyDescent="0.25">
      <c r="A11" s="1" t="s">
        <v>1074</v>
      </c>
      <c r="B11" s="1">
        <v>454</v>
      </c>
      <c r="C11" s="1">
        <v>19</v>
      </c>
      <c r="D11" s="1" t="s">
        <v>2797</v>
      </c>
    </row>
    <row r="12" spans="1:4" x14ac:dyDescent="0.25">
      <c r="A12" s="1" t="s">
        <v>738</v>
      </c>
      <c r="B12" s="1">
        <v>177</v>
      </c>
      <c r="C12" s="1">
        <v>26</v>
      </c>
      <c r="D12" s="1" t="s">
        <v>2798</v>
      </c>
    </row>
    <row r="13" spans="1:4" x14ac:dyDescent="0.25">
      <c r="A13" s="1" t="s">
        <v>740</v>
      </c>
      <c r="B13" s="1">
        <v>178</v>
      </c>
      <c r="C13" s="1">
        <v>26</v>
      </c>
      <c r="D13" s="1" t="s">
        <v>2799</v>
      </c>
    </row>
    <row r="14" spans="1:4" x14ac:dyDescent="0.25">
      <c r="A14" s="1" t="s">
        <v>741</v>
      </c>
      <c r="B14" s="1">
        <v>179</v>
      </c>
      <c r="C14" s="1">
        <v>6</v>
      </c>
      <c r="D14" s="1" t="s">
        <v>2800</v>
      </c>
    </row>
    <row r="15" spans="1:4" x14ac:dyDescent="0.25">
      <c r="A15" s="1" t="s">
        <v>742</v>
      </c>
      <c r="B15" s="1">
        <v>180</v>
      </c>
      <c r="C15" s="1">
        <v>26</v>
      </c>
      <c r="D15" s="1" t="s">
        <v>2801</v>
      </c>
    </row>
    <row r="16" spans="1:4" x14ac:dyDescent="0.25">
      <c r="A16" s="1" t="s">
        <v>1277</v>
      </c>
      <c r="B16" s="1">
        <v>735</v>
      </c>
      <c r="C16" s="1">
        <v>19</v>
      </c>
      <c r="D16" s="1" t="s">
        <v>2802</v>
      </c>
    </row>
    <row r="17" spans="1:4" x14ac:dyDescent="0.25">
      <c r="A17" s="1" t="s">
        <v>413</v>
      </c>
      <c r="B17" s="1">
        <v>58</v>
      </c>
      <c r="C17" s="1">
        <v>26</v>
      </c>
      <c r="D17" s="1" t="s">
        <v>2803</v>
      </c>
    </row>
    <row r="18" spans="1:4" x14ac:dyDescent="0.25">
      <c r="A18" s="1" t="s">
        <v>743</v>
      </c>
      <c r="B18" s="1">
        <v>181</v>
      </c>
      <c r="C18" s="1">
        <v>26</v>
      </c>
      <c r="D18" s="1" t="s">
        <v>2804</v>
      </c>
    </row>
    <row r="19" spans="1:4" x14ac:dyDescent="0.25">
      <c r="A19" s="1" t="s">
        <v>745</v>
      </c>
      <c r="B19" s="1">
        <v>182</v>
      </c>
      <c r="C19" s="1">
        <v>26</v>
      </c>
      <c r="D19" s="1" t="s">
        <v>2805</v>
      </c>
    </row>
    <row r="20" spans="1:4" x14ac:dyDescent="0.25">
      <c r="A20" s="1" t="s">
        <v>789</v>
      </c>
      <c r="B20" s="1">
        <v>241</v>
      </c>
      <c r="C20" s="1">
        <v>18</v>
      </c>
      <c r="D20" s="1" t="s">
        <v>2806</v>
      </c>
    </row>
    <row r="21" spans="1:4" x14ac:dyDescent="0.25">
      <c r="A21" s="1" t="s">
        <v>140</v>
      </c>
      <c r="B21" s="1">
        <v>6</v>
      </c>
      <c r="C21" s="1">
        <v>4</v>
      </c>
      <c r="D21" s="1" t="s">
        <v>2807</v>
      </c>
    </row>
    <row r="22" spans="1:4" x14ac:dyDescent="0.25">
      <c r="A22" s="1" t="s">
        <v>746</v>
      </c>
      <c r="B22" s="1">
        <v>183</v>
      </c>
      <c r="C22" s="1">
        <v>26</v>
      </c>
      <c r="D22" s="1" t="s">
        <v>2808</v>
      </c>
    </row>
    <row r="23" spans="1:4" x14ac:dyDescent="0.25">
      <c r="A23" s="1" t="s">
        <v>750</v>
      </c>
      <c r="B23" s="1">
        <v>186</v>
      </c>
      <c r="C23" s="1">
        <v>26</v>
      </c>
      <c r="D23" s="1" t="s">
        <v>2809</v>
      </c>
    </row>
    <row r="24" spans="1:4" x14ac:dyDescent="0.25">
      <c r="A24" s="1" t="s">
        <v>2285</v>
      </c>
      <c r="B24" s="1">
        <v>2170</v>
      </c>
      <c r="C24" s="1">
        <v>26</v>
      </c>
      <c r="D24" s="1" t="s">
        <v>2810</v>
      </c>
    </row>
    <row r="25" spans="1:4" x14ac:dyDescent="0.25">
      <c r="A25" s="1" t="s">
        <v>749</v>
      </c>
      <c r="B25" s="1">
        <v>185</v>
      </c>
      <c r="C25" s="1">
        <v>26</v>
      </c>
      <c r="D25" s="1" t="s">
        <v>2811</v>
      </c>
    </row>
    <row r="26" spans="1:4" x14ac:dyDescent="0.25">
      <c r="A26" s="1" t="s">
        <v>744</v>
      </c>
      <c r="B26" s="1">
        <v>181</v>
      </c>
      <c r="C26" s="1">
        <v>26</v>
      </c>
      <c r="D26" s="1" t="s">
        <v>2812</v>
      </c>
    </row>
    <row r="27" spans="1:4" x14ac:dyDescent="0.25">
      <c r="A27" s="1" t="s">
        <v>19</v>
      </c>
      <c r="B27" s="1">
        <v>2</v>
      </c>
      <c r="C27" s="1">
        <v>12</v>
      </c>
      <c r="D27" s="1" t="s">
        <v>2813</v>
      </c>
    </row>
    <row r="28" spans="1:4" x14ac:dyDescent="0.25">
      <c r="A28" s="1" t="s">
        <v>790</v>
      </c>
      <c r="B28" s="1">
        <v>241</v>
      </c>
      <c r="C28" s="1">
        <v>18</v>
      </c>
      <c r="D28" s="1" t="s">
        <v>2814</v>
      </c>
    </row>
    <row r="29" spans="1:4" x14ac:dyDescent="0.25">
      <c r="A29" s="1" t="s">
        <v>100</v>
      </c>
      <c r="B29" s="1">
        <v>4</v>
      </c>
      <c r="C29" s="1">
        <v>12</v>
      </c>
      <c r="D29" s="1" t="s">
        <v>2815</v>
      </c>
    </row>
    <row r="30" spans="1:4" x14ac:dyDescent="0.25">
      <c r="A30" s="1" t="s">
        <v>141</v>
      </c>
      <c r="B30" s="1">
        <v>6</v>
      </c>
      <c r="C30" s="1">
        <v>4</v>
      </c>
      <c r="D30" s="1" t="s">
        <v>2816</v>
      </c>
    </row>
    <row r="31" spans="1:4" x14ac:dyDescent="0.25">
      <c r="A31" s="1" t="s">
        <v>1628</v>
      </c>
      <c r="B31" s="1">
        <v>949</v>
      </c>
      <c r="C31" s="1">
        <v>4</v>
      </c>
      <c r="D31" s="1" t="s">
        <v>2817</v>
      </c>
    </row>
    <row r="32" spans="1:4" x14ac:dyDescent="0.25">
      <c r="A32" s="1" t="s">
        <v>1140</v>
      </c>
      <c r="B32" s="1">
        <v>565</v>
      </c>
      <c r="C32" s="1">
        <v>20</v>
      </c>
      <c r="D32" s="1" t="s">
        <v>2818</v>
      </c>
    </row>
    <row r="33" spans="1:4" x14ac:dyDescent="0.25">
      <c r="A33" s="1" t="s">
        <v>1404</v>
      </c>
      <c r="B33" s="1">
        <v>946</v>
      </c>
      <c r="C33" s="1">
        <v>4</v>
      </c>
      <c r="D33" s="1" t="s">
        <v>2819</v>
      </c>
    </row>
    <row r="34" spans="1:4" x14ac:dyDescent="0.25">
      <c r="A34" s="1" t="s">
        <v>757</v>
      </c>
      <c r="B34" s="1">
        <v>207</v>
      </c>
      <c r="C34" s="1">
        <v>26</v>
      </c>
      <c r="D34" s="1" t="s">
        <v>2820</v>
      </c>
    </row>
    <row r="35" spans="1:4" x14ac:dyDescent="0.25">
      <c r="A35" s="1" t="s">
        <v>758</v>
      </c>
      <c r="B35" s="1">
        <v>208</v>
      </c>
      <c r="C35" s="1">
        <v>26</v>
      </c>
      <c r="D35" s="1" t="s">
        <v>2821</v>
      </c>
    </row>
    <row r="36" spans="1:4" x14ac:dyDescent="0.25">
      <c r="A36" s="1" t="s">
        <v>759</v>
      </c>
      <c r="B36" s="1">
        <v>208</v>
      </c>
      <c r="C36" s="1">
        <v>26</v>
      </c>
      <c r="D36" s="1" t="s">
        <v>2822</v>
      </c>
    </row>
    <row r="37" spans="1:4" x14ac:dyDescent="0.25">
      <c r="A37" s="1" t="s">
        <v>760</v>
      </c>
      <c r="B37" s="1">
        <v>208</v>
      </c>
      <c r="C37" s="1">
        <v>26</v>
      </c>
      <c r="D37" s="1" t="s">
        <v>2823</v>
      </c>
    </row>
    <row r="38" spans="1:4" x14ac:dyDescent="0.25">
      <c r="A38" s="1" t="s">
        <v>762</v>
      </c>
      <c r="B38" s="1">
        <v>209</v>
      </c>
      <c r="C38" s="1">
        <v>18</v>
      </c>
      <c r="D38" s="1" t="s">
        <v>2824</v>
      </c>
    </row>
    <row r="39" spans="1:4" x14ac:dyDescent="0.25">
      <c r="A39" s="1" t="s">
        <v>763</v>
      </c>
      <c r="B39" s="1">
        <v>209</v>
      </c>
      <c r="C39" s="1">
        <v>18</v>
      </c>
      <c r="D39" s="1" t="s">
        <v>2825</v>
      </c>
    </row>
    <row r="40" spans="1:4" x14ac:dyDescent="0.25">
      <c r="A40" s="1" t="s">
        <v>1070</v>
      </c>
      <c r="B40" s="1">
        <v>431</v>
      </c>
      <c r="C40" s="1">
        <v>26</v>
      </c>
      <c r="D40" s="1" t="s">
        <v>2826</v>
      </c>
    </row>
    <row r="41" spans="1:4" x14ac:dyDescent="0.25">
      <c r="A41" s="1" t="s">
        <v>791</v>
      </c>
      <c r="B41" s="1">
        <v>241</v>
      </c>
      <c r="C41" s="1">
        <v>18</v>
      </c>
      <c r="D41" s="1" t="s">
        <v>2827</v>
      </c>
    </row>
    <row r="42" spans="1:4" x14ac:dyDescent="0.25">
      <c r="A42" s="1" t="s">
        <v>1071</v>
      </c>
      <c r="B42" s="1">
        <v>432</v>
      </c>
      <c r="C42" s="1">
        <v>18</v>
      </c>
      <c r="D42" s="1" t="s">
        <v>2828</v>
      </c>
    </row>
    <row r="43" spans="1:4" x14ac:dyDescent="0.25">
      <c r="A43" s="1" t="s">
        <v>792</v>
      </c>
      <c r="B43" s="1">
        <v>241</v>
      </c>
      <c r="C43" s="1">
        <v>18</v>
      </c>
      <c r="D43" s="1" t="s">
        <v>2829</v>
      </c>
    </row>
    <row r="44" spans="1:4" x14ac:dyDescent="0.25">
      <c r="A44" s="1" t="s">
        <v>804</v>
      </c>
      <c r="B44" s="1">
        <v>248</v>
      </c>
      <c r="C44" s="1">
        <v>26</v>
      </c>
      <c r="D44" s="1" t="s">
        <v>2830</v>
      </c>
    </row>
    <row r="45" spans="1:4" x14ac:dyDescent="0.25">
      <c r="A45" s="1" t="s">
        <v>764</v>
      </c>
      <c r="B45" s="1">
        <v>209</v>
      </c>
      <c r="C45" s="1">
        <v>26</v>
      </c>
      <c r="D45" s="1" t="s">
        <v>2831</v>
      </c>
    </row>
    <row r="46" spans="1:4" x14ac:dyDescent="0.25">
      <c r="A46" s="1" t="s">
        <v>793</v>
      </c>
      <c r="B46" s="1">
        <v>241</v>
      </c>
      <c r="C46" s="1">
        <v>18</v>
      </c>
      <c r="D46" s="1" t="s">
        <v>2832</v>
      </c>
    </row>
    <row r="47" spans="1:4" x14ac:dyDescent="0.25">
      <c r="A47" s="1" t="s">
        <v>794</v>
      </c>
      <c r="B47" s="1">
        <v>241</v>
      </c>
      <c r="C47" s="1">
        <v>18</v>
      </c>
      <c r="D47" s="1" t="s">
        <v>2833</v>
      </c>
    </row>
    <row r="48" spans="1:4" x14ac:dyDescent="0.25">
      <c r="A48" s="1" t="s">
        <v>795</v>
      </c>
      <c r="B48" s="1">
        <v>241</v>
      </c>
      <c r="C48" s="1">
        <v>18</v>
      </c>
      <c r="D48" s="1" t="s">
        <v>2834</v>
      </c>
    </row>
    <row r="49" spans="1:4" x14ac:dyDescent="0.25">
      <c r="A49" s="1" t="s">
        <v>805</v>
      </c>
      <c r="B49" s="1">
        <v>248</v>
      </c>
      <c r="C49" s="1">
        <v>18</v>
      </c>
      <c r="D49" s="1" t="s">
        <v>2835</v>
      </c>
    </row>
    <row r="50" spans="1:4" x14ac:dyDescent="0.25">
      <c r="A50" s="1" t="s">
        <v>796</v>
      </c>
      <c r="B50" s="1">
        <v>241</v>
      </c>
      <c r="C50" s="1">
        <v>18</v>
      </c>
      <c r="D50" s="1" t="s">
        <v>2836</v>
      </c>
    </row>
    <row r="51" spans="1:4" x14ac:dyDescent="0.25">
      <c r="A51" s="1" t="s">
        <v>797</v>
      </c>
      <c r="B51" s="1">
        <v>241</v>
      </c>
      <c r="C51" s="1">
        <v>18</v>
      </c>
      <c r="D51" s="1" t="s">
        <v>2837</v>
      </c>
    </row>
    <row r="52" spans="1:4" x14ac:dyDescent="0.25">
      <c r="A52" s="1" t="s">
        <v>798</v>
      </c>
      <c r="B52" s="1">
        <v>241</v>
      </c>
      <c r="C52" s="1">
        <v>26</v>
      </c>
      <c r="D52" s="1" t="s">
        <v>2838</v>
      </c>
    </row>
    <row r="53" spans="1:4" x14ac:dyDescent="0.25">
      <c r="A53" s="1" t="s">
        <v>142</v>
      </c>
      <c r="B53" s="1">
        <v>6</v>
      </c>
      <c r="C53" s="1">
        <v>12</v>
      </c>
      <c r="D53" s="1" t="s">
        <v>2839</v>
      </c>
    </row>
    <row r="54" spans="1:4" x14ac:dyDescent="0.25">
      <c r="A54" s="1" t="s">
        <v>1141</v>
      </c>
      <c r="B54" s="1">
        <v>567</v>
      </c>
      <c r="C54" s="1">
        <v>26</v>
      </c>
      <c r="D54" s="1" t="s">
        <v>2840</v>
      </c>
    </row>
    <row r="55" spans="1:4" x14ac:dyDescent="0.25">
      <c r="A55" s="1" t="s">
        <v>710</v>
      </c>
      <c r="B55" s="1">
        <v>158</v>
      </c>
      <c r="C55" s="1">
        <v>26</v>
      </c>
      <c r="D55" s="1" t="s">
        <v>2841</v>
      </c>
    </row>
    <row r="56" spans="1:4" x14ac:dyDescent="0.25">
      <c r="A56" s="1" t="s">
        <v>714</v>
      </c>
      <c r="B56" s="1">
        <v>160</v>
      </c>
      <c r="C56" s="1">
        <v>26</v>
      </c>
      <c r="D56" s="1" t="s">
        <v>2842</v>
      </c>
    </row>
    <row r="57" spans="1:4" x14ac:dyDescent="0.25">
      <c r="A57" s="1" t="s">
        <v>716</v>
      </c>
      <c r="B57" s="1">
        <v>161</v>
      </c>
      <c r="C57" s="1">
        <v>26</v>
      </c>
      <c r="D57" s="1" t="s">
        <v>2843</v>
      </c>
    </row>
    <row r="58" spans="1:4" x14ac:dyDescent="0.25">
      <c r="A58" s="1" t="s">
        <v>711</v>
      </c>
      <c r="B58" s="1">
        <v>158</v>
      </c>
      <c r="C58" s="1">
        <v>26</v>
      </c>
      <c r="D58" s="1" t="s">
        <v>2844</v>
      </c>
    </row>
    <row r="59" spans="1:4" x14ac:dyDescent="0.25">
      <c r="A59" s="1" t="s">
        <v>1144</v>
      </c>
      <c r="B59" s="1">
        <v>570</v>
      </c>
      <c r="C59" s="1">
        <v>12</v>
      </c>
      <c r="D59" s="1" t="s">
        <v>2845</v>
      </c>
    </row>
    <row r="60" spans="1:4" x14ac:dyDescent="0.25">
      <c r="A60" s="1" t="s">
        <v>348</v>
      </c>
      <c r="B60" s="1">
        <v>57</v>
      </c>
      <c r="C60" s="1">
        <v>26</v>
      </c>
      <c r="D60" s="1" t="s">
        <v>2846</v>
      </c>
    </row>
    <row r="61" spans="1:4" x14ac:dyDescent="0.25">
      <c r="A61" s="1" t="s">
        <v>349</v>
      </c>
      <c r="B61" s="1">
        <v>57</v>
      </c>
      <c r="C61" s="1">
        <v>26</v>
      </c>
      <c r="D61" s="1" t="s">
        <v>2847</v>
      </c>
    </row>
    <row r="62" spans="1:4" x14ac:dyDescent="0.25">
      <c r="A62" s="1" t="s">
        <v>20</v>
      </c>
      <c r="B62" s="1">
        <v>2</v>
      </c>
      <c r="C62" s="1">
        <v>4</v>
      </c>
      <c r="D62" s="1" t="s">
        <v>2848</v>
      </c>
    </row>
    <row r="63" spans="1:4" x14ac:dyDescent="0.25">
      <c r="A63" s="1" t="s">
        <v>350</v>
      </c>
      <c r="B63" s="1">
        <v>57</v>
      </c>
      <c r="C63" s="1">
        <v>26</v>
      </c>
      <c r="D63" s="1" t="s">
        <v>2849</v>
      </c>
    </row>
    <row r="64" spans="1:4" x14ac:dyDescent="0.25">
      <c r="A64" s="1" t="s">
        <v>351</v>
      </c>
      <c r="B64" s="1">
        <v>57</v>
      </c>
      <c r="C64" s="1">
        <v>26</v>
      </c>
      <c r="D64" s="1" t="s">
        <v>2850</v>
      </c>
    </row>
    <row r="65" spans="1:4" x14ac:dyDescent="0.25">
      <c r="A65" s="1" t="s">
        <v>352</v>
      </c>
      <c r="B65" s="1">
        <v>57</v>
      </c>
      <c r="C65" s="1">
        <v>26</v>
      </c>
      <c r="D65" s="1" t="s">
        <v>2851</v>
      </c>
    </row>
    <row r="66" spans="1:4" x14ac:dyDescent="0.25">
      <c r="A66" s="1" t="s">
        <v>353</v>
      </c>
      <c r="B66" s="1">
        <v>57</v>
      </c>
      <c r="C66" s="1">
        <v>26</v>
      </c>
      <c r="D66" s="1" t="s">
        <v>2852</v>
      </c>
    </row>
    <row r="67" spans="1:4" x14ac:dyDescent="0.25">
      <c r="A67" s="1" t="s">
        <v>143</v>
      </c>
      <c r="B67" s="1">
        <v>6</v>
      </c>
      <c r="C67" s="1">
        <v>4</v>
      </c>
      <c r="D67" s="1" t="s">
        <v>2853</v>
      </c>
    </row>
    <row r="68" spans="1:4" x14ac:dyDescent="0.25">
      <c r="A68" s="1" t="s">
        <v>354</v>
      </c>
      <c r="B68" s="1">
        <v>57</v>
      </c>
      <c r="C68" s="1">
        <v>26</v>
      </c>
      <c r="D68" s="1" t="s">
        <v>2854</v>
      </c>
    </row>
    <row r="69" spans="1:4" x14ac:dyDescent="0.25">
      <c r="A69" s="1" t="s">
        <v>355</v>
      </c>
      <c r="B69" s="1">
        <v>57</v>
      </c>
      <c r="C69" s="1">
        <v>26</v>
      </c>
      <c r="D69" s="1" t="s">
        <v>2855</v>
      </c>
    </row>
    <row r="70" spans="1:4" x14ac:dyDescent="0.25">
      <c r="A70" s="1" t="s">
        <v>356</v>
      </c>
      <c r="B70" s="1">
        <v>57</v>
      </c>
      <c r="C70" s="1">
        <v>26</v>
      </c>
      <c r="D70" s="1" t="s">
        <v>2856</v>
      </c>
    </row>
    <row r="71" spans="1:4" x14ac:dyDescent="0.25">
      <c r="A71" s="1" t="s">
        <v>357</v>
      </c>
      <c r="B71" s="1">
        <v>57</v>
      </c>
      <c r="C71" s="1">
        <v>26</v>
      </c>
      <c r="D71" s="1" t="s">
        <v>2857</v>
      </c>
    </row>
    <row r="72" spans="1:4" x14ac:dyDescent="0.25">
      <c r="A72" s="1" t="s">
        <v>434</v>
      </c>
      <c r="B72" s="1">
        <v>92</v>
      </c>
      <c r="C72" s="1">
        <v>12</v>
      </c>
      <c r="D72" s="1" t="s">
        <v>2858</v>
      </c>
    </row>
    <row r="73" spans="1:4" x14ac:dyDescent="0.25">
      <c r="A73" s="1" t="s">
        <v>1629</v>
      </c>
      <c r="B73" s="1">
        <v>949</v>
      </c>
      <c r="C73" s="1">
        <v>27</v>
      </c>
      <c r="D73" s="1" t="s">
        <v>2859</v>
      </c>
    </row>
    <row r="74" spans="1:4" x14ac:dyDescent="0.25">
      <c r="A74" s="1" t="s">
        <v>1630</v>
      </c>
      <c r="B74" s="1">
        <v>949</v>
      </c>
      <c r="C74" s="1">
        <v>16</v>
      </c>
      <c r="D74" s="1" t="s">
        <v>2860</v>
      </c>
    </row>
    <row r="75" spans="1:4" x14ac:dyDescent="0.25">
      <c r="A75" s="1" t="s">
        <v>1478</v>
      </c>
      <c r="B75" s="1">
        <v>947</v>
      </c>
      <c r="C75" s="1">
        <v>4</v>
      </c>
      <c r="D75" s="1" t="s">
        <v>2861</v>
      </c>
    </row>
    <row r="76" spans="1:4" x14ac:dyDescent="0.25">
      <c r="A76" s="1" t="s">
        <v>1405</v>
      </c>
      <c r="B76" s="1">
        <v>946</v>
      </c>
      <c r="C76" s="1">
        <v>4</v>
      </c>
      <c r="D76" s="1" t="s">
        <v>2862</v>
      </c>
    </row>
    <row r="77" spans="1:4" x14ac:dyDescent="0.25">
      <c r="A77" s="1" t="s">
        <v>734</v>
      </c>
      <c r="B77" s="1">
        <v>173</v>
      </c>
      <c r="C77" s="1">
        <v>26</v>
      </c>
      <c r="D77" s="1" t="s">
        <v>2863</v>
      </c>
    </row>
    <row r="78" spans="1:4" x14ac:dyDescent="0.25">
      <c r="A78" s="1" t="s">
        <v>358</v>
      </c>
      <c r="B78" s="1">
        <v>57</v>
      </c>
      <c r="C78" s="1">
        <v>26</v>
      </c>
      <c r="D78" s="1" t="s">
        <v>2864</v>
      </c>
    </row>
    <row r="79" spans="1:4" x14ac:dyDescent="0.25">
      <c r="A79" s="1" t="s">
        <v>359</v>
      </c>
      <c r="B79" s="1">
        <v>57</v>
      </c>
      <c r="C79" s="1">
        <v>26</v>
      </c>
      <c r="D79" s="1" t="s">
        <v>2865</v>
      </c>
    </row>
    <row r="80" spans="1:4" x14ac:dyDescent="0.25">
      <c r="A80" s="1" t="s">
        <v>1631</v>
      </c>
      <c r="B80" s="1">
        <v>949</v>
      </c>
      <c r="C80" s="1">
        <v>4</v>
      </c>
      <c r="D80" s="1" t="s">
        <v>2866</v>
      </c>
    </row>
    <row r="81" spans="1:4" x14ac:dyDescent="0.25">
      <c r="A81" s="1" t="s">
        <v>1632</v>
      </c>
      <c r="B81" s="1">
        <v>949</v>
      </c>
      <c r="C81" s="1">
        <v>4</v>
      </c>
      <c r="D81" s="1" t="s">
        <v>2867</v>
      </c>
    </row>
    <row r="82" spans="1:4" x14ac:dyDescent="0.25">
      <c r="A82" s="1" t="s">
        <v>360</v>
      </c>
      <c r="B82" s="1">
        <v>57</v>
      </c>
      <c r="C82" s="1">
        <v>26</v>
      </c>
      <c r="D82" s="1" t="s">
        <v>2868</v>
      </c>
    </row>
    <row r="83" spans="1:4" x14ac:dyDescent="0.25">
      <c r="A83" s="1" t="s">
        <v>361</v>
      </c>
      <c r="B83" s="1">
        <v>57</v>
      </c>
      <c r="C83" s="1">
        <v>26</v>
      </c>
      <c r="D83" s="1" t="s">
        <v>2869</v>
      </c>
    </row>
    <row r="84" spans="1:4" x14ac:dyDescent="0.25">
      <c r="A84" s="1" t="s">
        <v>1633</v>
      </c>
      <c r="B84" s="1">
        <v>949</v>
      </c>
      <c r="C84" s="1">
        <v>4</v>
      </c>
      <c r="D84" s="1" t="s">
        <v>2870</v>
      </c>
    </row>
    <row r="85" spans="1:4" x14ac:dyDescent="0.25">
      <c r="A85" s="1" t="s">
        <v>1634</v>
      </c>
      <c r="B85" s="1">
        <v>949</v>
      </c>
      <c r="C85" s="1">
        <v>4</v>
      </c>
      <c r="D85" s="1" t="s">
        <v>2871</v>
      </c>
    </row>
    <row r="86" spans="1:4" x14ac:dyDescent="0.25">
      <c r="A86" s="1" t="s">
        <v>21</v>
      </c>
      <c r="B86" s="1">
        <v>2</v>
      </c>
      <c r="C86" s="1">
        <v>4</v>
      </c>
      <c r="D86" s="1" t="s">
        <v>2872</v>
      </c>
    </row>
    <row r="87" spans="1:4" x14ac:dyDescent="0.25">
      <c r="A87" s="1" t="s">
        <v>362</v>
      </c>
      <c r="B87" s="1">
        <v>57</v>
      </c>
      <c r="C87" s="1">
        <v>26</v>
      </c>
      <c r="D87" s="1" t="s">
        <v>2873</v>
      </c>
    </row>
    <row r="88" spans="1:4" x14ac:dyDescent="0.25">
      <c r="A88" s="1" t="s">
        <v>1635</v>
      </c>
      <c r="B88" s="1">
        <v>949</v>
      </c>
      <c r="C88" s="1">
        <v>4</v>
      </c>
      <c r="D88" s="1" t="s">
        <v>2874</v>
      </c>
    </row>
    <row r="89" spans="1:4" x14ac:dyDescent="0.25">
      <c r="A89" s="1" t="s">
        <v>1636</v>
      </c>
      <c r="B89" s="1">
        <v>949</v>
      </c>
      <c r="C89" s="1">
        <v>20</v>
      </c>
      <c r="D89" s="1" t="s">
        <v>2875</v>
      </c>
    </row>
    <row r="90" spans="1:4" x14ac:dyDescent="0.25">
      <c r="A90" s="1" t="s">
        <v>1637</v>
      </c>
      <c r="B90" s="1">
        <v>949</v>
      </c>
      <c r="C90" s="1">
        <v>4</v>
      </c>
      <c r="D90" s="1" t="s">
        <v>2876</v>
      </c>
    </row>
    <row r="91" spans="1:4" x14ac:dyDescent="0.25">
      <c r="A91" s="1" t="s">
        <v>1638</v>
      </c>
      <c r="B91" s="1">
        <v>949</v>
      </c>
      <c r="C91" s="1">
        <v>4</v>
      </c>
      <c r="D91" s="1" t="s">
        <v>2877</v>
      </c>
    </row>
    <row r="92" spans="1:4" x14ac:dyDescent="0.25">
      <c r="A92" s="1" t="s">
        <v>1639</v>
      </c>
      <c r="B92" s="1">
        <v>949</v>
      </c>
      <c r="C92" s="1">
        <v>8</v>
      </c>
      <c r="D92" s="1" t="s">
        <v>2878</v>
      </c>
    </row>
    <row r="93" spans="1:4" x14ac:dyDescent="0.25">
      <c r="A93" s="1" t="s">
        <v>1640</v>
      </c>
      <c r="B93" s="1">
        <v>949</v>
      </c>
      <c r="C93" s="1">
        <v>4</v>
      </c>
      <c r="D93" s="1" t="s">
        <v>2879</v>
      </c>
    </row>
    <row r="94" spans="1:4" x14ac:dyDescent="0.25">
      <c r="A94" s="1" t="s">
        <v>1641</v>
      </c>
      <c r="B94" s="1">
        <v>949</v>
      </c>
      <c r="C94" s="1">
        <v>13</v>
      </c>
      <c r="D94" s="1" t="s">
        <v>2880</v>
      </c>
    </row>
    <row r="95" spans="1:4" x14ac:dyDescent="0.25">
      <c r="A95" s="1" t="s">
        <v>1642</v>
      </c>
      <c r="B95" s="1">
        <v>949</v>
      </c>
      <c r="C95" s="1">
        <v>9</v>
      </c>
      <c r="D95" s="1" t="s">
        <v>2881</v>
      </c>
    </row>
    <row r="96" spans="1:4" x14ac:dyDescent="0.25">
      <c r="A96" s="1" t="s">
        <v>1643</v>
      </c>
      <c r="B96" s="1">
        <v>949</v>
      </c>
      <c r="C96" s="1">
        <v>4</v>
      </c>
      <c r="D96" s="1" t="s">
        <v>2882</v>
      </c>
    </row>
    <row r="97" spans="1:4" x14ac:dyDescent="0.25">
      <c r="A97" s="1" t="s">
        <v>1644</v>
      </c>
      <c r="B97" s="1">
        <v>949</v>
      </c>
      <c r="C97" s="1">
        <v>6</v>
      </c>
      <c r="D97" s="1" t="s">
        <v>2883</v>
      </c>
    </row>
    <row r="98" spans="1:4" x14ac:dyDescent="0.25">
      <c r="A98" s="1" t="s">
        <v>1645</v>
      </c>
      <c r="B98" s="1">
        <v>949</v>
      </c>
      <c r="C98" s="1">
        <v>4</v>
      </c>
      <c r="D98" s="1" t="s">
        <v>2884</v>
      </c>
    </row>
    <row r="99" spans="1:4" x14ac:dyDescent="0.25">
      <c r="A99" s="1" t="s">
        <v>1646</v>
      </c>
      <c r="B99" s="1">
        <v>949</v>
      </c>
      <c r="C99" s="1">
        <v>4</v>
      </c>
      <c r="D99" s="1" t="s">
        <v>2885</v>
      </c>
    </row>
    <row r="100" spans="1:4" x14ac:dyDescent="0.25">
      <c r="A100" s="1" t="s">
        <v>1647</v>
      </c>
      <c r="B100" s="1">
        <v>949</v>
      </c>
      <c r="C100" s="1">
        <v>4</v>
      </c>
      <c r="D100" s="1" t="s">
        <v>2886</v>
      </c>
    </row>
    <row r="101" spans="1:4" x14ac:dyDescent="0.25">
      <c r="A101" s="1" t="s">
        <v>363</v>
      </c>
      <c r="B101" s="1">
        <v>57</v>
      </c>
      <c r="C101" s="1">
        <v>26</v>
      </c>
      <c r="D101" s="1" t="s">
        <v>2887</v>
      </c>
    </row>
    <row r="102" spans="1:4" x14ac:dyDescent="0.25">
      <c r="A102" s="1" t="s">
        <v>364</v>
      </c>
      <c r="B102" s="1">
        <v>57</v>
      </c>
      <c r="C102" s="1">
        <v>26</v>
      </c>
      <c r="D102" s="1" t="s">
        <v>2888</v>
      </c>
    </row>
    <row r="103" spans="1:4" x14ac:dyDescent="0.25">
      <c r="A103" s="1" t="s">
        <v>365</v>
      </c>
      <c r="B103" s="1">
        <v>57</v>
      </c>
      <c r="C103" s="1">
        <v>26</v>
      </c>
      <c r="D103" s="1" t="s">
        <v>2889</v>
      </c>
    </row>
    <row r="104" spans="1:4" x14ac:dyDescent="0.25">
      <c r="A104" s="1" t="s">
        <v>1648</v>
      </c>
      <c r="B104" s="1">
        <v>949</v>
      </c>
      <c r="C104" s="1">
        <v>19</v>
      </c>
      <c r="D104" s="1" t="s">
        <v>2890</v>
      </c>
    </row>
    <row r="105" spans="1:4" x14ac:dyDescent="0.25">
      <c r="A105" s="1" t="s">
        <v>1649</v>
      </c>
      <c r="B105" s="1">
        <v>949</v>
      </c>
      <c r="C105" s="1">
        <v>4</v>
      </c>
      <c r="D105" s="1" t="s">
        <v>2891</v>
      </c>
    </row>
    <row r="106" spans="1:4" x14ac:dyDescent="0.25">
      <c r="A106" s="1" t="s">
        <v>1650</v>
      </c>
      <c r="B106" s="1">
        <v>949</v>
      </c>
      <c r="C106" s="1">
        <v>4</v>
      </c>
      <c r="D106" s="1" t="s">
        <v>2892</v>
      </c>
    </row>
    <row r="107" spans="1:4" x14ac:dyDescent="0.25">
      <c r="A107" s="1" t="s">
        <v>1651</v>
      </c>
      <c r="B107" s="1">
        <v>949</v>
      </c>
      <c r="C107" s="1">
        <v>12</v>
      </c>
      <c r="D107" s="1" t="s">
        <v>2893</v>
      </c>
    </row>
    <row r="108" spans="1:4" x14ac:dyDescent="0.25">
      <c r="A108" s="1" t="s">
        <v>1652</v>
      </c>
      <c r="B108" s="1">
        <v>949</v>
      </c>
      <c r="C108" s="1">
        <v>4</v>
      </c>
      <c r="D108" s="1" t="s">
        <v>2894</v>
      </c>
    </row>
    <row r="109" spans="1:4" x14ac:dyDescent="0.25">
      <c r="A109" s="1" t="s">
        <v>1009</v>
      </c>
      <c r="B109" s="1">
        <v>356</v>
      </c>
      <c r="C109" s="1">
        <v>11</v>
      </c>
      <c r="D109" s="1" t="s">
        <v>2895</v>
      </c>
    </row>
    <row r="110" spans="1:4" x14ac:dyDescent="0.25">
      <c r="A110" s="1" t="s">
        <v>1653</v>
      </c>
      <c r="B110" s="1">
        <v>949</v>
      </c>
      <c r="C110" s="1">
        <v>20</v>
      </c>
      <c r="D110" s="1" t="s">
        <v>2896</v>
      </c>
    </row>
    <row r="111" spans="1:4" x14ac:dyDescent="0.25">
      <c r="A111" s="1" t="s">
        <v>1654</v>
      </c>
      <c r="B111" s="1">
        <v>949</v>
      </c>
      <c r="C111" s="1">
        <v>18</v>
      </c>
      <c r="D111" s="1" t="s">
        <v>2897</v>
      </c>
    </row>
    <row r="112" spans="1:4" x14ac:dyDescent="0.25">
      <c r="A112" s="1" t="s">
        <v>1655</v>
      </c>
      <c r="B112" s="1">
        <v>949</v>
      </c>
      <c r="C112" s="1">
        <v>23</v>
      </c>
      <c r="D112" s="1" t="s">
        <v>2898</v>
      </c>
    </row>
    <row r="113" spans="1:4" x14ac:dyDescent="0.25">
      <c r="A113" s="1" t="s">
        <v>366</v>
      </c>
      <c r="B113" s="1">
        <v>57</v>
      </c>
      <c r="C113" s="1">
        <v>26</v>
      </c>
      <c r="D113" s="1" t="s">
        <v>2899</v>
      </c>
    </row>
    <row r="114" spans="1:4" x14ac:dyDescent="0.25">
      <c r="A114" s="1" t="s">
        <v>1012</v>
      </c>
      <c r="B114" s="1">
        <v>357</v>
      </c>
      <c r="C114" s="1">
        <v>11</v>
      </c>
      <c r="D114" s="1" t="s">
        <v>2900</v>
      </c>
    </row>
    <row r="115" spans="1:4" x14ac:dyDescent="0.25">
      <c r="A115" s="1" t="s">
        <v>1656</v>
      </c>
      <c r="B115" s="1">
        <v>949</v>
      </c>
      <c r="C115" s="1">
        <v>4</v>
      </c>
      <c r="D115" s="1" t="s">
        <v>2901</v>
      </c>
    </row>
    <row r="116" spans="1:4" x14ac:dyDescent="0.25">
      <c r="A116" s="1" t="s">
        <v>1657</v>
      </c>
      <c r="B116" s="1">
        <v>949</v>
      </c>
      <c r="C116" s="1">
        <v>26</v>
      </c>
      <c r="D116" s="1" t="s">
        <v>2902</v>
      </c>
    </row>
    <row r="117" spans="1:4" x14ac:dyDescent="0.25">
      <c r="A117" s="1" t="s">
        <v>1658</v>
      </c>
      <c r="B117" s="1">
        <v>949</v>
      </c>
      <c r="C117" s="1">
        <v>4</v>
      </c>
      <c r="D117" s="1" t="s">
        <v>2903</v>
      </c>
    </row>
    <row r="118" spans="1:4" x14ac:dyDescent="0.25">
      <c r="A118" s="1" t="s">
        <v>1013</v>
      </c>
      <c r="B118" s="1">
        <v>359</v>
      </c>
      <c r="C118" s="1">
        <v>11</v>
      </c>
      <c r="D118" s="1" t="s">
        <v>2904</v>
      </c>
    </row>
    <row r="119" spans="1:4" x14ac:dyDescent="0.25">
      <c r="A119" s="1" t="s">
        <v>22</v>
      </c>
      <c r="B119" s="1">
        <v>2</v>
      </c>
      <c r="C119" s="1">
        <v>4</v>
      </c>
      <c r="D119" s="1" t="s">
        <v>2905</v>
      </c>
    </row>
    <row r="120" spans="1:4" x14ac:dyDescent="0.25">
      <c r="A120" s="1" t="s">
        <v>1659</v>
      </c>
      <c r="B120" s="1">
        <v>949</v>
      </c>
      <c r="C120" s="1">
        <v>4</v>
      </c>
      <c r="D120" s="1" t="s">
        <v>2906</v>
      </c>
    </row>
    <row r="121" spans="1:4" x14ac:dyDescent="0.25">
      <c r="A121" s="1" t="s">
        <v>1660</v>
      </c>
      <c r="B121" s="1">
        <v>949</v>
      </c>
      <c r="C121" s="1">
        <v>4</v>
      </c>
      <c r="D121" s="1" t="s">
        <v>2907</v>
      </c>
    </row>
    <row r="122" spans="1:4" x14ac:dyDescent="0.25">
      <c r="A122" s="1" t="s">
        <v>1014</v>
      </c>
      <c r="B122" s="1">
        <v>360</v>
      </c>
      <c r="C122" s="1">
        <v>11</v>
      </c>
      <c r="D122" s="1" t="s">
        <v>2908</v>
      </c>
    </row>
    <row r="123" spans="1:4" x14ac:dyDescent="0.25">
      <c r="A123" s="1" t="s">
        <v>144</v>
      </c>
      <c r="B123" s="1">
        <v>6</v>
      </c>
      <c r="C123" s="1">
        <v>4</v>
      </c>
      <c r="D123" s="1" t="s">
        <v>2909</v>
      </c>
    </row>
    <row r="124" spans="1:4" x14ac:dyDescent="0.25">
      <c r="A124" s="1" t="s">
        <v>1661</v>
      </c>
      <c r="B124" s="1">
        <v>949</v>
      </c>
      <c r="C124" s="1">
        <v>4</v>
      </c>
      <c r="D124" s="1" t="s">
        <v>2910</v>
      </c>
    </row>
    <row r="125" spans="1:4" x14ac:dyDescent="0.25">
      <c r="A125" s="1" t="s">
        <v>934</v>
      </c>
      <c r="B125" s="1">
        <v>274</v>
      </c>
      <c r="C125" s="1">
        <v>4</v>
      </c>
      <c r="D125" s="1" t="s">
        <v>2911</v>
      </c>
    </row>
    <row r="126" spans="1:4" x14ac:dyDescent="0.25">
      <c r="A126" s="1" t="s">
        <v>1010</v>
      </c>
      <c r="B126" s="1">
        <v>356</v>
      </c>
      <c r="C126" s="1">
        <v>11</v>
      </c>
      <c r="D126" s="1" t="s">
        <v>2912</v>
      </c>
    </row>
    <row r="127" spans="1:4" x14ac:dyDescent="0.25">
      <c r="A127" s="1" t="s">
        <v>1662</v>
      </c>
      <c r="B127" s="1">
        <v>949</v>
      </c>
      <c r="C127" s="1">
        <v>4</v>
      </c>
      <c r="D127" s="1" t="s">
        <v>2913</v>
      </c>
    </row>
    <row r="128" spans="1:4" x14ac:dyDescent="0.25">
      <c r="A128" s="1" t="s">
        <v>4</v>
      </c>
      <c r="B128" s="1">
        <v>949</v>
      </c>
      <c r="C128" s="1">
        <v>4</v>
      </c>
      <c r="D128" s="1" t="s">
        <v>2914</v>
      </c>
    </row>
    <row r="129" spans="1:4" x14ac:dyDescent="0.25">
      <c r="A129" s="1" t="s">
        <v>1663</v>
      </c>
      <c r="B129" s="1">
        <v>949</v>
      </c>
      <c r="C129" s="1">
        <v>4</v>
      </c>
      <c r="D129" s="1" t="s">
        <v>2915</v>
      </c>
    </row>
    <row r="130" spans="1:4" x14ac:dyDescent="0.25">
      <c r="A130" s="1" t="s">
        <v>1664</v>
      </c>
      <c r="B130" s="1">
        <v>949</v>
      </c>
      <c r="C130" s="1">
        <v>18</v>
      </c>
      <c r="D130" s="1" t="s">
        <v>2916</v>
      </c>
    </row>
    <row r="131" spans="1:4" x14ac:dyDescent="0.25">
      <c r="A131" s="1" t="s">
        <v>1665</v>
      </c>
      <c r="B131" s="1">
        <v>949</v>
      </c>
      <c r="C131" s="1">
        <v>4</v>
      </c>
      <c r="D131" s="1" t="s">
        <v>2917</v>
      </c>
    </row>
    <row r="132" spans="1:4" x14ac:dyDescent="0.25">
      <c r="A132" s="1" t="s">
        <v>1666</v>
      </c>
      <c r="B132" s="1">
        <v>949</v>
      </c>
      <c r="C132" s="1">
        <v>12</v>
      </c>
      <c r="D132" s="1" t="s">
        <v>2918</v>
      </c>
    </row>
    <row r="133" spans="1:4" x14ac:dyDescent="0.25">
      <c r="A133" s="1" t="s">
        <v>1667</v>
      </c>
      <c r="B133" s="1">
        <v>949</v>
      </c>
      <c r="C133" s="1">
        <v>12</v>
      </c>
      <c r="D133" s="1" t="s">
        <v>2919</v>
      </c>
    </row>
    <row r="134" spans="1:4" x14ac:dyDescent="0.25">
      <c r="A134" s="1" t="s">
        <v>1668</v>
      </c>
      <c r="B134" s="1">
        <v>949</v>
      </c>
      <c r="C134" s="1">
        <v>10</v>
      </c>
      <c r="D134" s="1" t="s">
        <v>2920</v>
      </c>
    </row>
    <row r="135" spans="1:4" x14ac:dyDescent="0.25">
      <c r="A135" s="1" t="s">
        <v>145</v>
      </c>
      <c r="B135" s="1">
        <v>6</v>
      </c>
      <c r="C135" s="1">
        <v>4</v>
      </c>
      <c r="D135" s="1" t="s">
        <v>2921</v>
      </c>
    </row>
    <row r="136" spans="1:4" x14ac:dyDescent="0.25">
      <c r="A136" s="1" t="s">
        <v>1669</v>
      </c>
      <c r="B136" s="1">
        <v>949</v>
      </c>
      <c r="C136" s="1">
        <v>4</v>
      </c>
      <c r="D136" s="1" t="s">
        <v>2922</v>
      </c>
    </row>
    <row r="137" spans="1:4" x14ac:dyDescent="0.25">
      <c r="A137" s="1" t="s">
        <v>1670</v>
      </c>
      <c r="B137" s="1">
        <v>949</v>
      </c>
      <c r="C137" s="1">
        <v>12</v>
      </c>
      <c r="D137" s="1" t="s">
        <v>2923</v>
      </c>
    </row>
    <row r="138" spans="1:4" x14ac:dyDescent="0.25">
      <c r="A138" s="1" t="s">
        <v>1671</v>
      </c>
      <c r="B138" s="1">
        <v>949</v>
      </c>
      <c r="C138" s="1">
        <v>4</v>
      </c>
      <c r="D138" s="1" t="s">
        <v>2924</v>
      </c>
    </row>
    <row r="139" spans="1:4" x14ac:dyDescent="0.25">
      <c r="A139" s="1" t="s">
        <v>1672</v>
      </c>
      <c r="B139" s="1">
        <v>949</v>
      </c>
      <c r="C139" s="1">
        <v>4</v>
      </c>
      <c r="D139" s="1" t="s">
        <v>2925</v>
      </c>
    </row>
    <row r="140" spans="1:4" x14ac:dyDescent="0.25">
      <c r="A140" s="1" t="s">
        <v>1673</v>
      </c>
      <c r="B140" s="1">
        <v>949</v>
      </c>
      <c r="C140" s="1">
        <v>4</v>
      </c>
      <c r="D140" s="1" t="s">
        <v>2926</v>
      </c>
    </row>
    <row r="141" spans="1:4" x14ac:dyDescent="0.25">
      <c r="A141" s="1" t="s">
        <v>1674</v>
      </c>
      <c r="B141" s="1">
        <v>949</v>
      </c>
      <c r="C141" s="1">
        <v>4</v>
      </c>
      <c r="D141" s="1" t="s">
        <v>2927</v>
      </c>
    </row>
    <row r="142" spans="1:4" x14ac:dyDescent="0.25">
      <c r="A142" s="1" t="s">
        <v>1675</v>
      </c>
      <c r="B142" s="1">
        <v>949</v>
      </c>
      <c r="C142" s="1">
        <v>4</v>
      </c>
      <c r="D142" s="1" t="s">
        <v>2928</v>
      </c>
    </row>
    <row r="143" spans="1:4" x14ac:dyDescent="0.25">
      <c r="A143" s="1" t="s">
        <v>689</v>
      </c>
      <c r="B143" s="1">
        <v>144</v>
      </c>
      <c r="C143" s="1">
        <v>4</v>
      </c>
      <c r="D143" s="1" t="s">
        <v>2929</v>
      </c>
    </row>
    <row r="144" spans="1:4" x14ac:dyDescent="0.25">
      <c r="A144" s="1" t="s">
        <v>1676</v>
      </c>
      <c r="B144" s="1">
        <v>949</v>
      </c>
      <c r="C144" s="1">
        <v>4</v>
      </c>
      <c r="D144" s="1" t="s">
        <v>2930</v>
      </c>
    </row>
    <row r="145" spans="1:4" x14ac:dyDescent="0.25">
      <c r="A145" s="1" t="s">
        <v>690</v>
      </c>
      <c r="B145" s="1">
        <v>144</v>
      </c>
      <c r="C145" s="1">
        <v>4</v>
      </c>
      <c r="D145" s="1" t="s">
        <v>2931</v>
      </c>
    </row>
    <row r="146" spans="1:4" x14ac:dyDescent="0.25">
      <c r="A146" s="1" t="s">
        <v>691</v>
      </c>
      <c r="B146" s="1">
        <v>144</v>
      </c>
      <c r="C146" s="1">
        <v>4</v>
      </c>
      <c r="D146" s="1" t="s">
        <v>2932</v>
      </c>
    </row>
    <row r="147" spans="1:4" x14ac:dyDescent="0.25">
      <c r="A147" s="1" t="s">
        <v>692</v>
      </c>
      <c r="B147" s="1">
        <v>144</v>
      </c>
      <c r="C147" s="1">
        <v>4</v>
      </c>
      <c r="D147" s="1" t="s">
        <v>2933</v>
      </c>
    </row>
    <row r="148" spans="1:4" x14ac:dyDescent="0.25">
      <c r="A148" s="1" t="s">
        <v>693</v>
      </c>
      <c r="B148" s="1">
        <v>144</v>
      </c>
      <c r="C148" s="1">
        <v>4</v>
      </c>
      <c r="D148" s="1" t="s">
        <v>2934</v>
      </c>
    </row>
    <row r="149" spans="1:4" x14ac:dyDescent="0.25">
      <c r="A149" s="1" t="s">
        <v>694</v>
      </c>
      <c r="B149" s="1">
        <v>144</v>
      </c>
      <c r="C149" s="1">
        <v>4</v>
      </c>
      <c r="D149" s="1" t="s">
        <v>2935</v>
      </c>
    </row>
    <row r="150" spans="1:4" x14ac:dyDescent="0.25">
      <c r="A150" s="1" t="s">
        <v>695</v>
      </c>
      <c r="B150" s="1">
        <v>144</v>
      </c>
      <c r="C150" s="1">
        <v>4</v>
      </c>
      <c r="D150" s="1" t="s">
        <v>2936</v>
      </c>
    </row>
    <row r="151" spans="1:4" x14ac:dyDescent="0.25">
      <c r="A151" s="1" t="s">
        <v>696</v>
      </c>
      <c r="B151" s="1">
        <v>144</v>
      </c>
      <c r="C151" s="1">
        <v>4</v>
      </c>
      <c r="D151" s="1" t="s">
        <v>2937</v>
      </c>
    </row>
    <row r="152" spans="1:4" x14ac:dyDescent="0.25">
      <c r="A152" s="1" t="s">
        <v>697</v>
      </c>
      <c r="B152" s="1">
        <v>144</v>
      </c>
      <c r="C152" s="1">
        <v>4</v>
      </c>
      <c r="D152" s="1" t="s">
        <v>2938</v>
      </c>
    </row>
    <row r="153" spans="1:4" x14ac:dyDescent="0.25">
      <c r="A153" s="1" t="s">
        <v>698</v>
      </c>
      <c r="B153" s="1">
        <v>144</v>
      </c>
      <c r="C153" s="1">
        <v>4</v>
      </c>
      <c r="D153" s="1" t="s">
        <v>2939</v>
      </c>
    </row>
    <row r="154" spans="1:4" x14ac:dyDescent="0.25">
      <c r="A154" s="1" t="s">
        <v>699</v>
      </c>
      <c r="B154" s="1">
        <v>144</v>
      </c>
      <c r="C154" s="1">
        <v>4</v>
      </c>
      <c r="D154" s="1" t="s">
        <v>2940</v>
      </c>
    </row>
    <row r="155" spans="1:4" x14ac:dyDescent="0.25">
      <c r="A155" s="1" t="s">
        <v>700</v>
      </c>
      <c r="B155" s="1">
        <v>144</v>
      </c>
      <c r="C155" s="1">
        <v>4</v>
      </c>
      <c r="D155" s="1" t="s">
        <v>2941</v>
      </c>
    </row>
    <row r="156" spans="1:4" x14ac:dyDescent="0.25">
      <c r="A156" s="1" t="s">
        <v>701</v>
      </c>
      <c r="B156" s="1">
        <v>144</v>
      </c>
      <c r="C156" s="1">
        <v>4</v>
      </c>
      <c r="D156" s="1" t="s">
        <v>2942</v>
      </c>
    </row>
    <row r="157" spans="1:4" x14ac:dyDescent="0.25">
      <c r="A157" s="1" t="s">
        <v>1677</v>
      </c>
      <c r="B157" s="1">
        <v>949</v>
      </c>
      <c r="C157" s="1">
        <v>4</v>
      </c>
      <c r="D157" s="1" t="s">
        <v>2943</v>
      </c>
    </row>
    <row r="158" spans="1:4" x14ac:dyDescent="0.25">
      <c r="A158" s="1" t="s">
        <v>1406</v>
      </c>
      <c r="B158" s="1">
        <v>946</v>
      </c>
      <c r="C158" s="1">
        <v>4</v>
      </c>
      <c r="D158" s="1" t="s">
        <v>2944</v>
      </c>
    </row>
    <row r="159" spans="1:4" x14ac:dyDescent="0.25">
      <c r="A159" s="1" t="s">
        <v>1479</v>
      </c>
      <c r="B159" s="1">
        <v>947</v>
      </c>
      <c r="C159" s="1">
        <v>4</v>
      </c>
      <c r="D159" s="1" t="s">
        <v>2945</v>
      </c>
    </row>
    <row r="160" spans="1:4" x14ac:dyDescent="0.25">
      <c r="A160" s="1" t="s">
        <v>367</v>
      </c>
      <c r="B160" s="1">
        <v>57</v>
      </c>
      <c r="C160" s="1">
        <v>26</v>
      </c>
      <c r="D160" s="1" t="s">
        <v>2946</v>
      </c>
    </row>
    <row r="161" spans="1:4" x14ac:dyDescent="0.25">
      <c r="A161" s="1" t="s">
        <v>368</v>
      </c>
      <c r="B161" s="1">
        <v>57</v>
      </c>
      <c r="C161" s="1">
        <v>26</v>
      </c>
      <c r="D161" s="1" t="s">
        <v>2947</v>
      </c>
    </row>
    <row r="162" spans="1:4" x14ac:dyDescent="0.25">
      <c r="A162" s="1" t="s">
        <v>369</v>
      </c>
      <c r="B162" s="1">
        <v>57</v>
      </c>
      <c r="C162" s="1">
        <v>26</v>
      </c>
      <c r="D162" s="1" t="s">
        <v>2948</v>
      </c>
    </row>
    <row r="163" spans="1:4" x14ac:dyDescent="0.25">
      <c r="A163" s="1" t="s">
        <v>370</v>
      </c>
      <c r="B163" s="1">
        <v>57</v>
      </c>
      <c r="C163" s="1">
        <v>26</v>
      </c>
      <c r="D163" s="1" t="s">
        <v>2949</v>
      </c>
    </row>
    <row r="164" spans="1:4" x14ac:dyDescent="0.25">
      <c r="A164" s="1" t="s">
        <v>371</v>
      </c>
      <c r="B164" s="1">
        <v>57</v>
      </c>
      <c r="C164" s="1">
        <v>26</v>
      </c>
      <c r="D164" s="1" t="s">
        <v>2950</v>
      </c>
    </row>
    <row r="165" spans="1:4" x14ac:dyDescent="0.25">
      <c r="A165" s="1" t="s">
        <v>1678</v>
      </c>
      <c r="B165" s="1">
        <v>949</v>
      </c>
      <c r="C165" s="1">
        <v>4</v>
      </c>
      <c r="D165" s="1" t="s">
        <v>2951</v>
      </c>
    </row>
    <row r="166" spans="1:4" x14ac:dyDescent="0.25">
      <c r="A166" s="1" t="s">
        <v>372</v>
      </c>
      <c r="B166" s="1">
        <v>57</v>
      </c>
      <c r="C166" s="1">
        <v>26</v>
      </c>
      <c r="D166" s="1" t="s">
        <v>2952</v>
      </c>
    </row>
    <row r="167" spans="1:4" x14ac:dyDescent="0.25">
      <c r="A167" s="1" t="s">
        <v>1679</v>
      </c>
      <c r="B167" s="1">
        <v>949</v>
      </c>
      <c r="C167" s="1">
        <v>20</v>
      </c>
      <c r="D167" s="1" t="s">
        <v>2953</v>
      </c>
    </row>
    <row r="168" spans="1:4" x14ac:dyDescent="0.25">
      <c r="A168" s="1" t="s">
        <v>510</v>
      </c>
      <c r="B168" s="1">
        <v>104</v>
      </c>
      <c r="C168" s="1">
        <v>12</v>
      </c>
      <c r="D168" s="1" t="s">
        <v>2954</v>
      </c>
    </row>
    <row r="169" spans="1:4" x14ac:dyDescent="0.25">
      <c r="A169" s="1" t="s">
        <v>373</v>
      </c>
      <c r="B169" s="1">
        <v>57</v>
      </c>
      <c r="C169" s="1">
        <v>26</v>
      </c>
      <c r="D169" s="1" t="s">
        <v>2955</v>
      </c>
    </row>
    <row r="170" spans="1:4" x14ac:dyDescent="0.25">
      <c r="A170" s="1" t="s">
        <v>976</v>
      </c>
      <c r="B170" s="1">
        <v>318</v>
      </c>
      <c r="C170" s="1">
        <v>1</v>
      </c>
      <c r="D170" s="1" t="s">
        <v>2956</v>
      </c>
    </row>
    <row r="171" spans="1:4" x14ac:dyDescent="0.25">
      <c r="A171" s="1" t="s">
        <v>977</v>
      </c>
      <c r="B171" s="1">
        <v>319</v>
      </c>
      <c r="C171" s="1">
        <v>1</v>
      </c>
      <c r="D171" s="1" t="s">
        <v>2957</v>
      </c>
    </row>
    <row r="172" spans="1:4" x14ac:dyDescent="0.25">
      <c r="A172" s="1" t="s">
        <v>374</v>
      </c>
      <c r="B172" s="1">
        <v>57</v>
      </c>
      <c r="C172" s="1">
        <v>26</v>
      </c>
      <c r="D172" s="1" t="s">
        <v>2958</v>
      </c>
    </row>
    <row r="173" spans="1:4" x14ac:dyDescent="0.25">
      <c r="A173" s="1" t="s">
        <v>23</v>
      </c>
      <c r="B173" s="1">
        <v>2</v>
      </c>
      <c r="C173" s="1">
        <v>20</v>
      </c>
      <c r="D173" s="1" t="s">
        <v>2959</v>
      </c>
    </row>
    <row r="174" spans="1:4" x14ac:dyDescent="0.25">
      <c r="A174" s="1" t="s">
        <v>978</v>
      </c>
      <c r="B174" s="1">
        <v>320</v>
      </c>
      <c r="C174" s="1">
        <v>1</v>
      </c>
      <c r="D174" s="1" t="s">
        <v>2960</v>
      </c>
    </row>
    <row r="175" spans="1:4" x14ac:dyDescent="0.25">
      <c r="A175" s="1" t="s">
        <v>1407</v>
      </c>
      <c r="B175" s="1">
        <v>946</v>
      </c>
      <c r="C175" s="1">
        <v>20</v>
      </c>
      <c r="D175" s="1" t="s">
        <v>2961</v>
      </c>
    </row>
    <row r="176" spans="1:4" x14ac:dyDescent="0.25">
      <c r="A176" s="1" t="s">
        <v>1251</v>
      </c>
      <c r="B176" s="1">
        <v>704</v>
      </c>
      <c r="C176" s="1">
        <v>1</v>
      </c>
      <c r="D176" s="1" t="s">
        <v>2962</v>
      </c>
    </row>
    <row r="177" spans="1:4" x14ac:dyDescent="0.25">
      <c r="A177" s="1" t="s">
        <v>1680</v>
      </c>
      <c r="B177" s="1">
        <v>949</v>
      </c>
      <c r="C177" s="1">
        <v>4</v>
      </c>
      <c r="D177" s="1" t="s">
        <v>2963</v>
      </c>
    </row>
    <row r="178" spans="1:4" x14ac:dyDescent="0.25">
      <c r="A178" s="1" t="s">
        <v>1052</v>
      </c>
      <c r="B178" s="1">
        <v>415</v>
      </c>
      <c r="C178" s="1">
        <v>1</v>
      </c>
      <c r="D178" s="1" t="s">
        <v>2964</v>
      </c>
    </row>
    <row r="179" spans="1:4" x14ac:dyDescent="0.25">
      <c r="A179" s="1" t="s">
        <v>1054</v>
      </c>
      <c r="B179" s="1">
        <v>416</v>
      </c>
      <c r="C179" s="1">
        <v>1</v>
      </c>
      <c r="D179" s="1" t="s">
        <v>2965</v>
      </c>
    </row>
    <row r="180" spans="1:4" x14ac:dyDescent="0.25">
      <c r="A180" s="1" t="s">
        <v>778</v>
      </c>
      <c r="B180" s="1">
        <v>227</v>
      </c>
      <c r="C180" s="1">
        <v>1</v>
      </c>
      <c r="D180" s="1" t="s">
        <v>2966</v>
      </c>
    </row>
    <row r="181" spans="1:4" x14ac:dyDescent="0.25">
      <c r="A181" s="1" t="s">
        <v>780</v>
      </c>
      <c r="B181" s="1">
        <v>228</v>
      </c>
      <c r="C181" s="1">
        <v>1</v>
      </c>
      <c r="D181" s="1" t="s">
        <v>2967</v>
      </c>
    </row>
    <row r="182" spans="1:4" x14ac:dyDescent="0.25">
      <c r="A182" s="1" t="s">
        <v>781</v>
      </c>
      <c r="B182" s="1">
        <v>229</v>
      </c>
      <c r="C182" s="1">
        <v>1</v>
      </c>
      <c r="D182" s="1" t="s">
        <v>2968</v>
      </c>
    </row>
    <row r="183" spans="1:4" x14ac:dyDescent="0.25">
      <c r="A183" s="1" t="s">
        <v>782</v>
      </c>
      <c r="B183" s="1">
        <v>230</v>
      </c>
      <c r="C183" s="1">
        <v>1</v>
      </c>
      <c r="D183" s="1" t="s">
        <v>2969</v>
      </c>
    </row>
    <row r="184" spans="1:4" x14ac:dyDescent="0.25">
      <c r="A184" s="1" t="s">
        <v>1681</v>
      </c>
      <c r="B184" s="1">
        <v>949</v>
      </c>
      <c r="C184" s="1">
        <v>12</v>
      </c>
      <c r="D184" s="1" t="s">
        <v>2970</v>
      </c>
    </row>
    <row r="185" spans="1:4" x14ac:dyDescent="0.25">
      <c r="A185" s="1" t="s">
        <v>375</v>
      </c>
      <c r="B185" s="1">
        <v>57</v>
      </c>
      <c r="C185" s="1">
        <v>26</v>
      </c>
      <c r="D185" s="1" t="s">
        <v>2971</v>
      </c>
    </row>
    <row r="186" spans="1:4" x14ac:dyDescent="0.25">
      <c r="A186" s="1" t="s">
        <v>376</v>
      </c>
      <c r="B186" s="1">
        <v>57</v>
      </c>
      <c r="C186" s="1">
        <v>26</v>
      </c>
      <c r="D186" s="1" t="s">
        <v>2972</v>
      </c>
    </row>
    <row r="187" spans="1:4" x14ac:dyDescent="0.25">
      <c r="A187" s="1" t="s">
        <v>1682</v>
      </c>
      <c r="B187" s="1">
        <v>949</v>
      </c>
      <c r="C187" s="1">
        <v>26</v>
      </c>
      <c r="D187" s="1" t="s">
        <v>2973</v>
      </c>
    </row>
    <row r="188" spans="1:4" x14ac:dyDescent="0.25">
      <c r="A188" s="1" t="s">
        <v>1683</v>
      </c>
      <c r="B188" s="1">
        <v>949</v>
      </c>
      <c r="C188" s="1">
        <v>4</v>
      </c>
      <c r="D188" s="1" t="s">
        <v>2974</v>
      </c>
    </row>
    <row r="189" spans="1:4" x14ac:dyDescent="0.25">
      <c r="A189" s="1" t="s">
        <v>1552</v>
      </c>
      <c r="B189" s="1">
        <v>948</v>
      </c>
      <c r="C189" s="1">
        <v>4</v>
      </c>
      <c r="D189" s="1" t="s">
        <v>2975</v>
      </c>
    </row>
    <row r="190" spans="1:4" x14ac:dyDescent="0.25">
      <c r="A190" s="1" t="s">
        <v>377</v>
      </c>
      <c r="B190" s="1">
        <v>57</v>
      </c>
      <c r="C190" s="1">
        <v>26</v>
      </c>
      <c r="D190" s="1" t="s">
        <v>2976</v>
      </c>
    </row>
    <row r="191" spans="1:4" x14ac:dyDescent="0.25">
      <c r="A191" s="1" t="s">
        <v>146</v>
      </c>
      <c r="B191" s="1">
        <v>6</v>
      </c>
      <c r="C191" s="1">
        <v>4</v>
      </c>
      <c r="D191" s="1" t="s">
        <v>2977</v>
      </c>
    </row>
    <row r="192" spans="1:4" x14ac:dyDescent="0.25">
      <c r="A192" s="1" t="s">
        <v>24</v>
      </c>
      <c r="B192" s="1">
        <v>2</v>
      </c>
      <c r="C192" s="1">
        <v>4</v>
      </c>
      <c r="D192" s="1" t="s">
        <v>2978</v>
      </c>
    </row>
    <row r="193" spans="1:4" x14ac:dyDescent="0.25">
      <c r="A193" s="1" t="s">
        <v>378</v>
      </c>
      <c r="B193" s="1">
        <v>57</v>
      </c>
      <c r="C193" s="1">
        <v>26</v>
      </c>
      <c r="D193" s="1" t="s">
        <v>2979</v>
      </c>
    </row>
    <row r="194" spans="1:4" x14ac:dyDescent="0.25">
      <c r="A194" s="1" t="s">
        <v>1684</v>
      </c>
      <c r="B194" s="1">
        <v>949</v>
      </c>
      <c r="C194" s="1">
        <v>4</v>
      </c>
      <c r="D194" s="1" t="s">
        <v>2980</v>
      </c>
    </row>
    <row r="195" spans="1:4" x14ac:dyDescent="0.25">
      <c r="A195" s="1" t="s">
        <v>435</v>
      </c>
      <c r="B195" s="1">
        <v>92</v>
      </c>
      <c r="C195" s="1">
        <v>12</v>
      </c>
      <c r="D195" s="1" t="s">
        <v>2981</v>
      </c>
    </row>
    <row r="196" spans="1:4" x14ac:dyDescent="0.25">
      <c r="A196" s="1" t="s">
        <v>1685</v>
      </c>
      <c r="B196" s="1">
        <v>949</v>
      </c>
      <c r="C196" s="1">
        <v>4</v>
      </c>
      <c r="D196" s="1" t="s">
        <v>2982</v>
      </c>
    </row>
    <row r="197" spans="1:4" x14ac:dyDescent="0.25">
      <c r="A197" s="1" t="s">
        <v>379</v>
      </c>
      <c r="B197" s="1">
        <v>57</v>
      </c>
      <c r="C197" s="1">
        <v>26</v>
      </c>
      <c r="D197" s="1" t="s">
        <v>2983</v>
      </c>
    </row>
    <row r="198" spans="1:4" x14ac:dyDescent="0.25">
      <c r="A198" s="1" t="s">
        <v>380</v>
      </c>
      <c r="B198" s="1">
        <v>57</v>
      </c>
      <c r="C198" s="1">
        <v>26</v>
      </c>
      <c r="D198" s="1" t="s">
        <v>2984</v>
      </c>
    </row>
    <row r="199" spans="1:4" x14ac:dyDescent="0.25">
      <c r="A199" s="1" t="s">
        <v>783</v>
      </c>
      <c r="B199" s="1">
        <v>231</v>
      </c>
      <c r="C199" s="1">
        <v>1</v>
      </c>
      <c r="D199" s="1" t="s">
        <v>2985</v>
      </c>
    </row>
    <row r="200" spans="1:4" x14ac:dyDescent="0.25">
      <c r="A200" s="1" t="s">
        <v>147</v>
      </c>
      <c r="B200" s="1">
        <v>6</v>
      </c>
      <c r="C200" s="1">
        <v>20</v>
      </c>
      <c r="D200" s="1" t="s">
        <v>2986</v>
      </c>
    </row>
    <row r="201" spans="1:4" x14ac:dyDescent="0.25">
      <c r="A201" s="1" t="s">
        <v>25</v>
      </c>
      <c r="B201" s="1">
        <v>2</v>
      </c>
      <c r="C201" s="1">
        <v>4</v>
      </c>
      <c r="D201" s="1" t="s">
        <v>2987</v>
      </c>
    </row>
    <row r="202" spans="1:4" x14ac:dyDescent="0.25">
      <c r="A202" s="1" t="s">
        <v>381</v>
      </c>
      <c r="B202" s="1">
        <v>57</v>
      </c>
      <c r="C202" s="1">
        <v>26</v>
      </c>
      <c r="D202" s="1" t="s">
        <v>2988</v>
      </c>
    </row>
    <row r="203" spans="1:4" x14ac:dyDescent="0.25">
      <c r="A203" s="1" t="s">
        <v>148</v>
      </c>
      <c r="B203" s="1">
        <v>6</v>
      </c>
      <c r="C203" s="1">
        <v>4</v>
      </c>
      <c r="D203" s="1" t="s">
        <v>2989</v>
      </c>
    </row>
    <row r="204" spans="1:4" x14ac:dyDescent="0.25">
      <c r="A204" s="1" t="s">
        <v>382</v>
      </c>
      <c r="B204" s="1">
        <v>57</v>
      </c>
      <c r="C204" s="1">
        <v>26</v>
      </c>
      <c r="D204" s="1" t="s">
        <v>2990</v>
      </c>
    </row>
    <row r="205" spans="1:4" x14ac:dyDescent="0.25">
      <c r="A205" s="1" t="s">
        <v>383</v>
      </c>
      <c r="B205" s="1">
        <v>57</v>
      </c>
      <c r="C205" s="1">
        <v>26</v>
      </c>
      <c r="D205" s="1" t="s">
        <v>2991</v>
      </c>
    </row>
    <row r="206" spans="1:4" x14ac:dyDescent="0.25">
      <c r="A206" s="1" t="s">
        <v>384</v>
      </c>
      <c r="B206" s="1">
        <v>57</v>
      </c>
      <c r="C206" s="1">
        <v>26</v>
      </c>
      <c r="D206" s="1" t="s">
        <v>2992</v>
      </c>
    </row>
    <row r="207" spans="1:4" x14ac:dyDescent="0.25">
      <c r="A207" s="1" t="s">
        <v>717</v>
      </c>
      <c r="B207" s="1">
        <v>161</v>
      </c>
      <c r="C207" s="1">
        <v>26</v>
      </c>
      <c r="D207" s="1" t="s">
        <v>2993</v>
      </c>
    </row>
    <row r="208" spans="1:4" x14ac:dyDescent="0.25">
      <c r="A208" s="1" t="s">
        <v>709</v>
      </c>
      <c r="B208" s="1">
        <v>156</v>
      </c>
      <c r="C208" s="1">
        <v>26</v>
      </c>
      <c r="D208" s="1" t="s">
        <v>2994</v>
      </c>
    </row>
    <row r="209" spans="1:4" x14ac:dyDescent="0.25">
      <c r="A209" s="1" t="s">
        <v>999</v>
      </c>
      <c r="B209" s="1">
        <v>345</v>
      </c>
      <c r="C209" s="1">
        <v>16</v>
      </c>
      <c r="D209" s="1" t="s">
        <v>2995</v>
      </c>
    </row>
    <row r="210" spans="1:4" x14ac:dyDescent="0.25">
      <c r="A210" s="1" t="s">
        <v>1686</v>
      </c>
      <c r="B210" s="1">
        <v>949</v>
      </c>
      <c r="C210" s="1">
        <v>4</v>
      </c>
      <c r="D210" s="1" t="s">
        <v>2996</v>
      </c>
    </row>
    <row r="211" spans="1:4" x14ac:dyDescent="0.25">
      <c r="A211" s="1" t="s">
        <v>1687</v>
      </c>
      <c r="B211" s="1">
        <v>949</v>
      </c>
      <c r="C211" s="1">
        <v>4</v>
      </c>
      <c r="D211" s="1" t="s">
        <v>2997</v>
      </c>
    </row>
    <row r="212" spans="1:4" x14ac:dyDescent="0.25">
      <c r="A212" s="1" t="s">
        <v>1190</v>
      </c>
      <c r="B212" s="1">
        <v>669</v>
      </c>
      <c r="C212" s="1">
        <v>12</v>
      </c>
      <c r="D212" s="1" t="s">
        <v>2998</v>
      </c>
    </row>
    <row r="213" spans="1:4" x14ac:dyDescent="0.25">
      <c r="A213" s="1" t="s">
        <v>436</v>
      </c>
      <c r="B213" s="1">
        <v>92</v>
      </c>
      <c r="C213" s="1">
        <v>12</v>
      </c>
      <c r="D213" s="1" t="s">
        <v>2999</v>
      </c>
    </row>
    <row r="214" spans="1:4" x14ac:dyDescent="0.25">
      <c r="A214" s="1" t="s">
        <v>471</v>
      </c>
      <c r="B214" s="1">
        <v>93</v>
      </c>
      <c r="C214" s="1">
        <v>12</v>
      </c>
      <c r="D214" s="1" t="s">
        <v>3000</v>
      </c>
    </row>
    <row r="215" spans="1:4" x14ac:dyDescent="0.25">
      <c r="A215" s="1" t="s">
        <v>26</v>
      </c>
      <c r="B215" s="1">
        <v>2</v>
      </c>
      <c r="C215" s="1">
        <v>16</v>
      </c>
      <c r="D215" s="1" t="s">
        <v>3001</v>
      </c>
    </row>
    <row r="216" spans="1:4" x14ac:dyDescent="0.25">
      <c r="A216" s="1" t="s">
        <v>1553</v>
      </c>
      <c r="B216" s="1">
        <v>948</v>
      </c>
      <c r="C216" s="1">
        <v>16</v>
      </c>
      <c r="D216" s="1" t="s">
        <v>3002</v>
      </c>
    </row>
    <row r="217" spans="1:4" x14ac:dyDescent="0.25">
      <c r="A217" s="1" t="s">
        <v>1554</v>
      </c>
      <c r="B217" s="1">
        <v>948</v>
      </c>
      <c r="C217" s="1">
        <v>4</v>
      </c>
      <c r="D217" s="1" t="s">
        <v>3003</v>
      </c>
    </row>
    <row r="218" spans="1:4" x14ac:dyDescent="0.25">
      <c r="A218" s="1" t="s">
        <v>1408</v>
      </c>
      <c r="B218" s="1">
        <v>946</v>
      </c>
      <c r="C218" s="1">
        <v>4</v>
      </c>
      <c r="D218" s="1" t="s">
        <v>3004</v>
      </c>
    </row>
    <row r="219" spans="1:4" x14ac:dyDescent="0.25">
      <c r="A219" s="1" t="s">
        <v>1480</v>
      </c>
      <c r="B219" s="1">
        <v>947</v>
      </c>
      <c r="C219" s="1">
        <v>4</v>
      </c>
      <c r="D219" s="1" t="s">
        <v>3005</v>
      </c>
    </row>
    <row r="220" spans="1:4" x14ac:dyDescent="0.25">
      <c r="A220" s="1" t="s">
        <v>511</v>
      </c>
      <c r="B220" s="1">
        <v>104</v>
      </c>
      <c r="C220" s="1">
        <v>12</v>
      </c>
      <c r="D220" s="1" t="s">
        <v>3006</v>
      </c>
    </row>
    <row r="221" spans="1:4" x14ac:dyDescent="0.25">
      <c r="A221" s="1" t="s">
        <v>881</v>
      </c>
      <c r="B221" s="1">
        <v>266</v>
      </c>
      <c r="C221" s="1">
        <v>26</v>
      </c>
      <c r="D221" s="1" t="s">
        <v>3007</v>
      </c>
    </row>
    <row r="222" spans="1:4" x14ac:dyDescent="0.25">
      <c r="A222" s="1" t="s">
        <v>882</v>
      </c>
      <c r="B222" s="1">
        <v>266</v>
      </c>
      <c r="C222" s="1">
        <v>26</v>
      </c>
      <c r="D222" s="1" t="s">
        <v>3008</v>
      </c>
    </row>
    <row r="223" spans="1:4" x14ac:dyDescent="0.25">
      <c r="A223" s="1" t="s">
        <v>883</v>
      </c>
      <c r="B223" s="1">
        <v>266</v>
      </c>
      <c r="C223" s="1">
        <v>26</v>
      </c>
      <c r="D223" s="1" t="s">
        <v>3009</v>
      </c>
    </row>
    <row r="224" spans="1:4" x14ac:dyDescent="0.25">
      <c r="A224" s="1" t="s">
        <v>437</v>
      </c>
      <c r="B224" s="1">
        <v>92</v>
      </c>
      <c r="C224" s="1">
        <v>12</v>
      </c>
      <c r="D224" s="1" t="s">
        <v>3010</v>
      </c>
    </row>
    <row r="225" spans="1:4" x14ac:dyDescent="0.25">
      <c r="A225" s="1" t="s">
        <v>1688</v>
      </c>
      <c r="B225" s="1">
        <v>949</v>
      </c>
      <c r="C225" s="1">
        <v>4</v>
      </c>
      <c r="D225" s="1" t="s">
        <v>3011</v>
      </c>
    </row>
    <row r="226" spans="1:4" x14ac:dyDescent="0.25">
      <c r="A226" s="1" t="s">
        <v>1689</v>
      </c>
      <c r="B226" s="1">
        <v>949</v>
      </c>
      <c r="C226" s="1">
        <v>4</v>
      </c>
      <c r="D226" s="1" t="s">
        <v>3012</v>
      </c>
    </row>
    <row r="227" spans="1:4" x14ac:dyDescent="0.25">
      <c r="A227" s="1" t="s">
        <v>512</v>
      </c>
      <c r="B227" s="1">
        <v>104</v>
      </c>
      <c r="C227" s="1">
        <v>12</v>
      </c>
      <c r="D227" s="1" t="s">
        <v>3013</v>
      </c>
    </row>
    <row r="228" spans="1:4" x14ac:dyDescent="0.25">
      <c r="A228" s="1" t="s">
        <v>1690</v>
      </c>
      <c r="B228" s="1">
        <v>949</v>
      </c>
      <c r="C228" s="1">
        <v>4</v>
      </c>
      <c r="D228" s="1" t="s">
        <v>3014</v>
      </c>
    </row>
    <row r="229" spans="1:4" x14ac:dyDescent="0.25">
      <c r="A229" s="1" t="s">
        <v>27</v>
      </c>
      <c r="B229" s="1">
        <v>2</v>
      </c>
      <c r="C229" s="1">
        <v>4</v>
      </c>
      <c r="D229" s="1" t="s">
        <v>3015</v>
      </c>
    </row>
    <row r="230" spans="1:4" x14ac:dyDescent="0.25">
      <c r="A230" s="1" t="s">
        <v>28</v>
      </c>
      <c r="B230" s="1">
        <v>2</v>
      </c>
      <c r="C230" s="1">
        <v>4</v>
      </c>
      <c r="D230" s="1" t="s">
        <v>3016</v>
      </c>
    </row>
    <row r="231" spans="1:4" x14ac:dyDescent="0.25">
      <c r="A231" s="1" t="s">
        <v>1000</v>
      </c>
      <c r="B231" s="1">
        <v>346</v>
      </c>
      <c r="C231" s="1">
        <v>16</v>
      </c>
      <c r="D231" s="1" t="s">
        <v>3017</v>
      </c>
    </row>
    <row r="232" spans="1:4" x14ac:dyDescent="0.25">
      <c r="A232" s="1" t="s">
        <v>2207</v>
      </c>
      <c r="B232" s="1">
        <v>1214</v>
      </c>
      <c r="C232" s="1">
        <v>16</v>
      </c>
      <c r="D232" s="1" t="s">
        <v>3018</v>
      </c>
    </row>
    <row r="233" spans="1:4" x14ac:dyDescent="0.25">
      <c r="A233" s="1" t="s">
        <v>1001</v>
      </c>
      <c r="B233" s="1">
        <v>348</v>
      </c>
      <c r="C233" s="1">
        <v>16</v>
      </c>
      <c r="D233" s="1" t="s">
        <v>3019</v>
      </c>
    </row>
    <row r="234" spans="1:4" x14ac:dyDescent="0.25">
      <c r="A234" s="1" t="s">
        <v>1002</v>
      </c>
      <c r="B234" s="1">
        <v>349</v>
      </c>
      <c r="C234" s="1">
        <v>16</v>
      </c>
      <c r="D234" s="1" t="s">
        <v>3020</v>
      </c>
    </row>
    <row r="235" spans="1:4" x14ac:dyDescent="0.25">
      <c r="A235" s="1" t="s">
        <v>1005</v>
      </c>
      <c r="B235" s="1">
        <v>352</v>
      </c>
      <c r="C235" s="1">
        <v>16</v>
      </c>
      <c r="D235" s="1" t="s">
        <v>3021</v>
      </c>
    </row>
    <row r="236" spans="1:4" x14ac:dyDescent="0.25">
      <c r="A236" s="1" t="s">
        <v>884</v>
      </c>
      <c r="B236" s="1">
        <v>266</v>
      </c>
      <c r="C236" s="1">
        <v>26</v>
      </c>
      <c r="D236" s="1" t="s">
        <v>3022</v>
      </c>
    </row>
    <row r="237" spans="1:4" x14ac:dyDescent="0.25">
      <c r="A237" s="1" t="s">
        <v>586</v>
      </c>
      <c r="B237" s="1">
        <v>125</v>
      </c>
      <c r="C237" s="1">
        <v>18</v>
      </c>
      <c r="D237" s="1" t="s">
        <v>3023</v>
      </c>
    </row>
    <row r="238" spans="1:4" x14ac:dyDescent="0.25">
      <c r="A238" s="1" t="s">
        <v>885</v>
      </c>
      <c r="B238" s="1">
        <v>266</v>
      </c>
      <c r="C238" s="1">
        <v>26</v>
      </c>
      <c r="D238" s="1" t="s">
        <v>3024</v>
      </c>
    </row>
    <row r="239" spans="1:4" x14ac:dyDescent="0.25">
      <c r="A239" s="1" t="s">
        <v>1481</v>
      </c>
      <c r="B239" s="1">
        <v>947</v>
      </c>
      <c r="C239" s="1">
        <v>16</v>
      </c>
      <c r="D239" s="1" t="s">
        <v>3025</v>
      </c>
    </row>
    <row r="240" spans="1:4" x14ac:dyDescent="0.25">
      <c r="A240" s="1" t="s">
        <v>29</v>
      </c>
      <c r="B240" s="1">
        <v>2</v>
      </c>
      <c r="C240" s="1">
        <v>4</v>
      </c>
      <c r="D240" s="1" t="s">
        <v>3026</v>
      </c>
    </row>
    <row r="241" spans="1:4" x14ac:dyDescent="0.25">
      <c r="A241" s="1" t="s">
        <v>101</v>
      </c>
      <c r="B241" s="1">
        <v>4</v>
      </c>
      <c r="C241" s="1">
        <v>12</v>
      </c>
      <c r="D241" s="1" t="s">
        <v>3027</v>
      </c>
    </row>
    <row r="242" spans="1:4" x14ac:dyDescent="0.25">
      <c r="A242" s="1" t="s">
        <v>1409</v>
      </c>
      <c r="B242" s="1">
        <v>946</v>
      </c>
      <c r="C242" s="1">
        <v>16</v>
      </c>
      <c r="D242" s="1" t="s">
        <v>3028</v>
      </c>
    </row>
    <row r="243" spans="1:4" x14ac:dyDescent="0.25">
      <c r="A243" s="1" t="s">
        <v>102</v>
      </c>
      <c r="B243" s="1">
        <v>4</v>
      </c>
      <c r="C243" s="1">
        <v>12</v>
      </c>
      <c r="D243" s="1" t="s">
        <v>3029</v>
      </c>
    </row>
    <row r="244" spans="1:4" x14ac:dyDescent="0.25">
      <c r="A244" s="1" t="s">
        <v>1053</v>
      </c>
      <c r="B244" s="1">
        <v>415</v>
      </c>
      <c r="C244" s="1">
        <v>9</v>
      </c>
      <c r="D244" s="1" t="s">
        <v>2964</v>
      </c>
    </row>
    <row r="245" spans="1:4" x14ac:dyDescent="0.25">
      <c r="A245" s="1" t="s">
        <v>223</v>
      </c>
      <c r="B245" s="1">
        <v>28</v>
      </c>
      <c r="C245" s="1">
        <v>20</v>
      </c>
      <c r="D245" s="1" t="s">
        <v>3030</v>
      </c>
    </row>
    <row r="246" spans="1:4" x14ac:dyDescent="0.25">
      <c r="A246" s="1" t="s">
        <v>149</v>
      </c>
      <c r="B246" s="1">
        <v>6</v>
      </c>
      <c r="C246" s="1">
        <v>4</v>
      </c>
      <c r="D246" s="1" t="s">
        <v>3031</v>
      </c>
    </row>
    <row r="247" spans="1:4" x14ac:dyDescent="0.25">
      <c r="A247" s="1" t="s">
        <v>1253</v>
      </c>
      <c r="B247" s="1">
        <v>707</v>
      </c>
      <c r="C247" s="1">
        <v>23</v>
      </c>
      <c r="D247" s="1" t="s">
        <v>3032</v>
      </c>
    </row>
    <row r="248" spans="1:4" x14ac:dyDescent="0.25">
      <c r="A248" s="1" t="s">
        <v>150</v>
      </c>
      <c r="B248" s="1">
        <v>6</v>
      </c>
      <c r="C248" s="1">
        <v>4</v>
      </c>
      <c r="D248" s="1" t="s">
        <v>3033</v>
      </c>
    </row>
    <row r="249" spans="1:4" x14ac:dyDescent="0.25">
      <c r="A249" s="1" t="s">
        <v>1056</v>
      </c>
      <c r="B249" s="1">
        <v>418</v>
      </c>
      <c r="C249" s="1">
        <v>1</v>
      </c>
      <c r="D249" s="1" t="s">
        <v>3034</v>
      </c>
    </row>
    <row r="250" spans="1:4" x14ac:dyDescent="0.25">
      <c r="A250" s="1" t="s">
        <v>1055</v>
      </c>
      <c r="B250" s="1">
        <v>416</v>
      </c>
      <c r="C250" s="1">
        <v>1</v>
      </c>
      <c r="D250" s="1" t="s">
        <v>2965</v>
      </c>
    </row>
    <row r="251" spans="1:4" x14ac:dyDescent="0.25">
      <c r="A251" s="1" t="s">
        <v>1057</v>
      </c>
      <c r="B251" s="1">
        <v>419</v>
      </c>
      <c r="C251" s="1">
        <v>1</v>
      </c>
      <c r="D251" s="1" t="s">
        <v>3035</v>
      </c>
    </row>
    <row r="252" spans="1:4" x14ac:dyDescent="0.25">
      <c r="A252" s="1" t="s">
        <v>1058</v>
      </c>
      <c r="B252" s="1">
        <v>420</v>
      </c>
      <c r="C252" s="1">
        <v>1</v>
      </c>
      <c r="D252" s="1" t="s">
        <v>3036</v>
      </c>
    </row>
    <row r="253" spans="1:4" x14ac:dyDescent="0.25">
      <c r="A253" s="1" t="s">
        <v>224</v>
      </c>
      <c r="B253" s="1">
        <v>29</v>
      </c>
      <c r="C253" s="1">
        <v>20</v>
      </c>
      <c r="D253" s="1" t="s">
        <v>3037</v>
      </c>
    </row>
    <row r="254" spans="1:4" x14ac:dyDescent="0.25">
      <c r="A254" s="1" t="s">
        <v>886</v>
      </c>
      <c r="B254" s="1">
        <v>266</v>
      </c>
      <c r="C254" s="1">
        <v>26</v>
      </c>
      <c r="D254" s="1" t="s">
        <v>3038</v>
      </c>
    </row>
    <row r="255" spans="1:4" x14ac:dyDescent="0.25">
      <c r="A255" s="1" t="s">
        <v>887</v>
      </c>
      <c r="B255" s="1">
        <v>266</v>
      </c>
      <c r="C255" s="1">
        <v>26</v>
      </c>
      <c r="D255" s="1" t="s">
        <v>3039</v>
      </c>
    </row>
    <row r="256" spans="1:4" x14ac:dyDescent="0.25">
      <c r="A256" s="1" t="s">
        <v>1254</v>
      </c>
      <c r="B256" s="1">
        <v>710</v>
      </c>
      <c r="C256" s="1">
        <v>14</v>
      </c>
      <c r="D256" s="1" t="s">
        <v>3040</v>
      </c>
    </row>
    <row r="257" spans="1:4" x14ac:dyDescent="0.25">
      <c r="A257" s="1" t="s">
        <v>1270</v>
      </c>
      <c r="B257" s="1">
        <v>723</v>
      </c>
      <c r="C257" s="1">
        <v>14</v>
      </c>
      <c r="D257" s="1" t="s">
        <v>3041</v>
      </c>
    </row>
    <row r="258" spans="1:4" x14ac:dyDescent="0.25">
      <c r="A258" s="1" t="s">
        <v>30</v>
      </c>
      <c r="B258" s="1">
        <v>2</v>
      </c>
      <c r="C258" s="1">
        <v>4</v>
      </c>
      <c r="D258" s="1" t="s">
        <v>3042</v>
      </c>
    </row>
    <row r="259" spans="1:4" x14ac:dyDescent="0.25">
      <c r="A259" s="1" t="s">
        <v>888</v>
      </c>
      <c r="B259" s="1">
        <v>266</v>
      </c>
      <c r="C259" s="1">
        <v>26</v>
      </c>
      <c r="D259" s="1" t="s">
        <v>3043</v>
      </c>
    </row>
    <row r="260" spans="1:4" x14ac:dyDescent="0.25">
      <c r="A260" s="1" t="s">
        <v>1271</v>
      </c>
      <c r="B260" s="1">
        <v>724</v>
      </c>
      <c r="C260" s="1">
        <v>14</v>
      </c>
      <c r="D260" s="1" t="s">
        <v>3044</v>
      </c>
    </row>
    <row r="261" spans="1:4" x14ac:dyDescent="0.25">
      <c r="A261" s="1" t="s">
        <v>889</v>
      </c>
      <c r="B261" s="1">
        <v>266</v>
      </c>
      <c r="C261" s="1">
        <v>26</v>
      </c>
      <c r="D261" s="1" t="s">
        <v>3045</v>
      </c>
    </row>
    <row r="262" spans="1:4" x14ac:dyDescent="0.25">
      <c r="A262" s="1" t="s">
        <v>890</v>
      </c>
      <c r="B262" s="1">
        <v>266</v>
      </c>
      <c r="C262" s="1">
        <v>26</v>
      </c>
      <c r="D262" s="1" t="s">
        <v>3046</v>
      </c>
    </row>
    <row r="263" spans="1:4" x14ac:dyDescent="0.25">
      <c r="A263" s="1" t="s">
        <v>2313</v>
      </c>
      <c r="B263" s="1">
        <v>2194</v>
      </c>
      <c r="C263" s="1">
        <v>14</v>
      </c>
      <c r="D263" s="1" t="s">
        <v>3047</v>
      </c>
    </row>
    <row r="264" spans="1:4" x14ac:dyDescent="0.25">
      <c r="A264" s="1" t="s">
        <v>891</v>
      </c>
      <c r="B264" s="1">
        <v>266</v>
      </c>
      <c r="C264" s="1">
        <v>26</v>
      </c>
      <c r="D264" s="1" t="s">
        <v>3048</v>
      </c>
    </row>
    <row r="265" spans="1:4" x14ac:dyDescent="0.25">
      <c r="A265" s="1" t="s">
        <v>892</v>
      </c>
      <c r="B265" s="1">
        <v>266</v>
      </c>
      <c r="C265" s="1">
        <v>26</v>
      </c>
      <c r="D265" s="1" t="s">
        <v>3049</v>
      </c>
    </row>
    <row r="266" spans="1:4" x14ac:dyDescent="0.25">
      <c r="A266" s="1" t="s">
        <v>893</v>
      </c>
      <c r="B266" s="1">
        <v>266</v>
      </c>
      <c r="C266" s="1">
        <v>26</v>
      </c>
      <c r="D266" s="1" t="s">
        <v>3050</v>
      </c>
    </row>
    <row r="267" spans="1:4" x14ac:dyDescent="0.25">
      <c r="A267" s="1" t="s">
        <v>773</v>
      </c>
      <c r="B267" s="1">
        <v>219</v>
      </c>
      <c r="C267" s="1">
        <v>8</v>
      </c>
      <c r="D267" s="1" t="s">
        <v>3051</v>
      </c>
    </row>
    <row r="268" spans="1:4" x14ac:dyDescent="0.25">
      <c r="A268" s="1" t="s">
        <v>1272</v>
      </c>
      <c r="B268" s="1">
        <v>726</v>
      </c>
      <c r="C268" s="1">
        <v>8</v>
      </c>
      <c r="D268" s="1" t="s">
        <v>3052</v>
      </c>
    </row>
    <row r="269" spans="1:4" x14ac:dyDescent="0.25">
      <c r="A269" s="1" t="s">
        <v>1273</v>
      </c>
      <c r="B269" s="1">
        <v>727</v>
      </c>
      <c r="C269" s="1">
        <v>8</v>
      </c>
      <c r="D269" s="1" t="s">
        <v>3053</v>
      </c>
    </row>
    <row r="270" spans="1:4" x14ac:dyDescent="0.25">
      <c r="A270" s="1" t="s">
        <v>1275</v>
      </c>
      <c r="B270" s="1">
        <v>729</v>
      </c>
      <c r="C270" s="1">
        <v>8</v>
      </c>
      <c r="D270" s="1" t="s">
        <v>3054</v>
      </c>
    </row>
    <row r="271" spans="1:4" x14ac:dyDescent="0.25">
      <c r="A271" s="1" t="s">
        <v>1276</v>
      </c>
      <c r="B271" s="1">
        <v>730</v>
      </c>
      <c r="C271" s="1">
        <v>8</v>
      </c>
      <c r="D271" s="1" t="s">
        <v>3055</v>
      </c>
    </row>
    <row r="272" spans="1:4" x14ac:dyDescent="0.25">
      <c r="A272" s="1" t="s">
        <v>894</v>
      </c>
      <c r="B272" s="1">
        <v>266</v>
      </c>
      <c r="C272" s="1">
        <v>26</v>
      </c>
      <c r="D272" s="1" t="s">
        <v>3056</v>
      </c>
    </row>
    <row r="273" spans="1:4" x14ac:dyDescent="0.25">
      <c r="A273" s="1" t="s">
        <v>31</v>
      </c>
      <c r="B273" s="1">
        <v>2</v>
      </c>
      <c r="C273" s="1">
        <v>4</v>
      </c>
      <c r="D273" s="1" t="s">
        <v>3057</v>
      </c>
    </row>
    <row r="274" spans="1:4" x14ac:dyDescent="0.25">
      <c r="A274" s="1" t="s">
        <v>961</v>
      </c>
      <c r="B274" s="1">
        <v>303</v>
      </c>
      <c r="C274" s="1">
        <v>8</v>
      </c>
      <c r="D274" s="1" t="s">
        <v>3058</v>
      </c>
    </row>
    <row r="275" spans="1:4" x14ac:dyDescent="0.25">
      <c r="A275" s="1" t="s">
        <v>151</v>
      </c>
      <c r="B275" s="1">
        <v>6</v>
      </c>
      <c r="C275" s="1">
        <v>9</v>
      </c>
      <c r="D275" s="1" t="s">
        <v>3059</v>
      </c>
    </row>
    <row r="276" spans="1:4" x14ac:dyDescent="0.25">
      <c r="A276" s="1" t="s">
        <v>1152</v>
      </c>
      <c r="B276" s="1">
        <v>580</v>
      </c>
      <c r="C276" s="1">
        <v>8</v>
      </c>
      <c r="D276" s="1" t="s">
        <v>3060</v>
      </c>
    </row>
    <row r="277" spans="1:4" x14ac:dyDescent="0.25">
      <c r="A277" s="1" t="s">
        <v>979</v>
      </c>
      <c r="B277" s="1">
        <v>321</v>
      </c>
      <c r="C277" s="1">
        <v>20</v>
      </c>
      <c r="D277" s="1" t="s">
        <v>3061</v>
      </c>
    </row>
    <row r="278" spans="1:4" x14ac:dyDescent="0.25">
      <c r="A278" s="1" t="s">
        <v>1147</v>
      </c>
      <c r="B278" s="1">
        <v>576</v>
      </c>
      <c r="C278" s="1">
        <v>8</v>
      </c>
      <c r="D278" s="1" t="s">
        <v>3062</v>
      </c>
    </row>
    <row r="279" spans="1:4" x14ac:dyDescent="0.25">
      <c r="A279" s="1" t="s">
        <v>895</v>
      </c>
      <c r="B279" s="1">
        <v>266</v>
      </c>
      <c r="C279" s="1">
        <v>26</v>
      </c>
      <c r="D279" s="1" t="s">
        <v>3063</v>
      </c>
    </row>
    <row r="280" spans="1:4" x14ac:dyDescent="0.25">
      <c r="A280" s="1" t="s">
        <v>962</v>
      </c>
      <c r="B280" s="1">
        <v>311</v>
      </c>
      <c r="C280" s="1">
        <v>24</v>
      </c>
      <c r="D280" s="1" t="s">
        <v>3064</v>
      </c>
    </row>
    <row r="281" spans="1:4" x14ac:dyDescent="0.25">
      <c r="A281" s="1" t="s">
        <v>896</v>
      </c>
      <c r="B281" s="1">
        <v>266</v>
      </c>
      <c r="C281" s="1">
        <v>26</v>
      </c>
      <c r="D281" s="1" t="s">
        <v>3065</v>
      </c>
    </row>
    <row r="282" spans="1:4" x14ac:dyDescent="0.25">
      <c r="A282" s="1" t="s">
        <v>980</v>
      </c>
      <c r="B282" s="1">
        <v>322</v>
      </c>
      <c r="C282" s="1">
        <v>20</v>
      </c>
      <c r="D282" s="1" t="s">
        <v>3066</v>
      </c>
    </row>
    <row r="283" spans="1:4" x14ac:dyDescent="0.25">
      <c r="A283" s="1" t="s">
        <v>897</v>
      </c>
      <c r="B283" s="1">
        <v>266</v>
      </c>
      <c r="C283" s="1">
        <v>26</v>
      </c>
      <c r="D283" s="1" t="s">
        <v>3067</v>
      </c>
    </row>
    <row r="284" spans="1:4" x14ac:dyDescent="0.25">
      <c r="A284" s="1" t="s">
        <v>32</v>
      </c>
      <c r="B284" s="1">
        <v>2</v>
      </c>
      <c r="C284" s="1">
        <v>4</v>
      </c>
      <c r="D284" s="1" t="s">
        <v>3068</v>
      </c>
    </row>
    <row r="285" spans="1:4" x14ac:dyDescent="0.25">
      <c r="A285" s="1" t="s">
        <v>1691</v>
      </c>
      <c r="B285" s="1">
        <v>949</v>
      </c>
      <c r="C285" s="1">
        <v>4</v>
      </c>
      <c r="D285" s="1" t="s">
        <v>3069</v>
      </c>
    </row>
    <row r="286" spans="1:4" x14ac:dyDescent="0.25">
      <c r="A286" s="1" t="s">
        <v>898</v>
      </c>
      <c r="B286" s="1">
        <v>266</v>
      </c>
      <c r="C286" s="1">
        <v>26</v>
      </c>
      <c r="D286" s="1" t="s">
        <v>3070</v>
      </c>
    </row>
    <row r="287" spans="1:4" x14ac:dyDescent="0.25">
      <c r="A287" s="1" t="s">
        <v>1299</v>
      </c>
      <c r="B287" s="1">
        <v>762</v>
      </c>
      <c r="C287" s="1">
        <v>20</v>
      </c>
      <c r="D287" s="1" t="s">
        <v>3071</v>
      </c>
    </row>
    <row r="288" spans="1:4" x14ac:dyDescent="0.25">
      <c r="A288" s="1" t="s">
        <v>225</v>
      </c>
      <c r="B288" s="1">
        <v>30</v>
      </c>
      <c r="C288" s="1">
        <v>20</v>
      </c>
      <c r="D288" s="1" t="s">
        <v>3072</v>
      </c>
    </row>
    <row r="289" spans="1:4" x14ac:dyDescent="0.25">
      <c r="A289" s="1" t="s">
        <v>899</v>
      </c>
      <c r="B289" s="1">
        <v>266</v>
      </c>
      <c r="C289" s="1">
        <v>26</v>
      </c>
      <c r="D289" s="1" t="s">
        <v>3073</v>
      </c>
    </row>
    <row r="290" spans="1:4" x14ac:dyDescent="0.25">
      <c r="A290" s="1" t="s">
        <v>900</v>
      </c>
      <c r="B290" s="1">
        <v>266</v>
      </c>
      <c r="C290" s="1">
        <v>26</v>
      </c>
      <c r="D290" s="1" t="s">
        <v>3074</v>
      </c>
    </row>
    <row r="291" spans="1:4" x14ac:dyDescent="0.25">
      <c r="A291" s="1" t="s">
        <v>1692</v>
      </c>
      <c r="B291" s="1">
        <v>949</v>
      </c>
      <c r="C291" s="1">
        <v>4</v>
      </c>
      <c r="D291" s="1" t="s">
        <v>3075</v>
      </c>
    </row>
    <row r="292" spans="1:4" x14ac:dyDescent="0.25">
      <c r="A292" s="1" t="s">
        <v>938</v>
      </c>
      <c r="B292" s="1">
        <v>277</v>
      </c>
      <c r="C292" s="1">
        <v>9</v>
      </c>
      <c r="D292" s="1" t="s">
        <v>3076</v>
      </c>
    </row>
    <row r="293" spans="1:4" x14ac:dyDescent="0.25">
      <c r="A293" s="1" t="s">
        <v>939</v>
      </c>
      <c r="B293" s="1">
        <v>278</v>
      </c>
      <c r="C293" s="1">
        <v>9</v>
      </c>
      <c r="D293" s="1" t="s">
        <v>3077</v>
      </c>
    </row>
    <row r="294" spans="1:4" x14ac:dyDescent="0.25">
      <c r="A294" s="1" t="s">
        <v>1041</v>
      </c>
      <c r="B294" s="1">
        <v>401</v>
      </c>
      <c r="C294" s="1">
        <v>8</v>
      </c>
      <c r="D294" s="1" t="s">
        <v>3078</v>
      </c>
    </row>
    <row r="295" spans="1:4" x14ac:dyDescent="0.25">
      <c r="A295" s="1" t="s">
        <v>901</v>
      </c>
      <c r="B295" s="1">
        <v>266</v>
      </c>
      <c r="C295" s="1">
        <v>26</v>
      </c>
      <c r="D295" s="1" t="s">
        <v>3079</v>
      </c>
    </row>
    <row r="296" spans="1:4" x14ac:dyDescent="0.25">
      <c r="A296" s="1" t="s">
        <v>33</v>
      </c>
      <c r="B296" s="1">
        <v>2</v>
      </c>
      <c r="C296" s="1">
        <v>9</v>
      </c>
      <c r="D296" s="1" t="s">
        <v>3080</v>
      </c>
    </row>
    <row r="297" spans="1:4" x14ac:dyDescent="0.25">
      <c r="A297" s="1" t="s">
        <v>992</v>
      </c>
      <c r="B297" s="1">
        <v>336</v>
      </c>
      <c r="C297" s="1">
        <v>8</v>
      </c>
      <c r="D297" s="1" t="s">
        <v>3081</v>
      </c>
    </row>
    <row r="298" spans="1:4" x14ac:dyDescent="0.25">
      <c r="A298" s="1" t="s">
        <v>902</v>
      </c>
      <c r="B298" s="1">
        <v>266</v>
      </c>
      <c r="C298" s="1">
        <v>26</v>
      </c>
      <c r="D298" s="1" t="s">
        <v>3082</v>
      </c>
    </row>
    <row r="299" spans="1:4" x14ac:dyDescent="0.25">
      <c r="A299" s="1" t="s">
        <v>903</v>
      </c>
      <c r="B299" s="1">
        <v>266</v>
      </c>
      <c r="C299" s="1">
        <v>26</v>
      </c>
      <c r="D299" s="1" t="s">
        <v>3083</v>
      </c>
    </row>
    <row r="300" spans="1:4" x14ac:dyDescent="0.25">
      <c r="A300" s="1" t="s">
        <v>1153</v>
      </c>
      <c r="B300" s="1">
        <v>584</v>
      </c>
      <c r="C300" s="1">
        <v>8</v>
      </c>
      <c r="D300" s="1" t="s">
        <v>3084</v>
      </c>
    </row>
    <row r="301" spans="1:4" x14ac:dyDescent="0.25">
      <c r="A301" s="1" t="s">
        <v>587</v>
      </c>
      <c r="B301" s="1">
        <v>125</v>
      </c>
      <c r="C301" s="1">
        <v>9</v>
      </c>
      <c r="D301" s="1" t="s">
        <v>3085</v>
      </c>
    </row>
    <row r="302" spans="1:4" x14ac:dyDescent="0.25">
      <c r="A302" s="1" t="s">
        <v>904</v>
      </c>
      <c r="B302" s="1">
        <v>266</v>
      </c>
      <c r="C302" s="1">
        <v>26</v>
      </c>
      <c r="D302" s="1" t="s">
        <v>3086</v>
      </c>
    </row>
    <row r="303" spans="1:4" x14ac:dyDescent="0.25">
      <c r="A303" s="1" t="s">
        <v>1300</v>
      </c>
      <c r="B303" s="1">
        <v>763</v>
      </c>
      <c r="C303" s="1">
        <v>9</v>
      </c>
      <c r="D303" s="1" t="s">
        <v>3087</v>
      </c>
    </row>
    <row r="304" spans="1:4" x14ac:dyDescent="0.25">
      <c r="A304" s="1" t="s">
        <v>905</v>
      </c>
      <c r="B304" s="1">
        <v>266</v>
      </c>
      <c r="C304" s="1">
        <v>26</v>
      </c>
      <c r="D304" s="1" t="s">
        <v>3088</v>
      </c>
    </row>
    <row r="305" spans="1:4" x14ac:dyDescent="0.25">
      <c r="A305" s="1" t="s">
        <v>1042</v>
      </c>
      <c r="B305" s="1">
        <v>401</v>
      </c>
      <c r="C305" s="1">
        <v>8</v>
      </c>
      <c r="D305" s="1" t="s">
        <v>3089</v>
      </c>
    </row>
    <row r="306" spans="1:4" x14ac:dyDescent="0.25">
      <c r="A306" s="1" t="s">
        <v>906</v>
      </c>
      <c r="B306" s="1">
        <v>266</v>
      </c>
      <c r="C306" s="1">
        <v>26</v>
      </c>
      <c r="D306" s="1" t="s">
        <v>3090</v>
      </c>
    </row>
    <row r="307" spans="1:4" x14ac:dyDescent="0.25">
      <c r="A307" s="1" t="s">
        <v>152</v>
      </c>
      <c r="B307" s="1">
        <v>6</v>
      </c>
      <c r="C307" s="1">
        <v>4</v>
      </c>
      <c r="D307" s="1" t="s">
        <v>3091</v>
      </c>
    </row>
    <row r="308" spans="1:4" x14ac:dyDescent="0.25">
      <c r="A308" s="1" t="s">
        <v>907</v>
      </c>
      <c r="B308" s="1">
        <v>266</v>
      </c>
      <c r="C308" s="1">
        <v>26</v>
      </c>
      <c r="D308" s="1" t="s">
        <v>3092</v>
      </c>
    </row>
    <row r="309" spans="1:4" x14ac:dyDescent="0.25">
      <c r="A309" s="1" t="s">
        <v>751</v>
      </c>
      <c r="B309" s="1">
        <v>189</v>
      </c>
      <c r="C309" s="1">
        <v>26</v>
      </c>
      <c r="D309" s="1" t="s">
        <v>3093</v>
      </c>
    </row>
    <row r="310" spans="1:4" x14ac:dyDescent="0.25">
      <c r="A310" s="1" t="s">
        <v>752</v>
      </c>
      <c r="B310" s="1">
        <v>190</v>
      </c>
      <c r="C310" s="1">
        <v>26</v>
      </c>
      <c r="D310" s="1" t="s">
        <v>3094</v>
      </c>
    </row>
    <row r="311" spans="1:4" x14ac:dyDescent="0.25">
      <c r="A311" s="1" t="s">
        <v>765</v>
      </c>
      <c r="B311" s="1">
        <v>211</v>
      </c>
      <c r="C311" s="1">
        <v>26</v>
      </c>
      <c r="D311" s="1" t="s">
        <v>3095</v>
      </c>
    </row>
    <row r="312" spans="1:4" x14ac:dyDescent="0.25">
      <c r="A312" s="1" t="s">
        <v>766</v>
      </c>
      <c r="B312" s="1">
        <v>212</v>
      </c>
      <c r="C312" s="1">
        <v>26</v>
      </c>
      <c r="D312" s="1" t="s">
        <v>3096</v>
      </c>
    </row>
    <row r="313" spans="1:4" x14ac:dyDescent="0.25">
      <c r="A313" s="1" t="s">
        <v>153</v>
      </c>
      <c r="B313" s="1">
        <v>6</v>
      </c>
      <c r="C313" s="1">
        <v>4</v>
      </c>
      <c r="D313" s="1" t="s">
        <v>3097</v>
      </c>
    </row>
    <row r="314" spans="1:4" x14ac:dyDescent="0.25">
      <c r="A314" s="1" t="s">
        <v>34</v>
      </c>
      <c r="B314" s="1">
        <v>2</v>
      </c>
      <c r="C314" s="1">
        <v>4</v>
      </c>
      <c r="D314" s="1" t="s">
        <v>3098</v>
      </c>
    </row>
    <row r="315" spans="1:4" x14ac:dyDescent="0.25">
      <c r="A315" s="1" t="s">
        <v>588</v>
      </c>
      <c r="B315" s="1">
        <v>125</v>
      </c>
      <c r="C315" s="1">
        <v>4</v>
      </c>
      <c r="D315" s="1" t="s">
        <v>3099</v>
      </c>
    </row>
    <row r="316" spans="1:4" x14ac:dyDescent="0.25">
      <c r="A316" s="1" t="s">
        <v>513</v>
      </c>
      <c r="B316" s="1">
        <v>104</v>
      </c>
      <c r="C316" s="1">
        <v>12</v>
      </c>
      <c r="D316" s="1" t="s">
        <v>3100</v>
      </c>
    </row>
    <row r="317" spans="1:4" x14ac:dyDescent="0.25">
      <c r="A317" s="1" t="s">
        <v>154</v>
      </c>
      <c r="B317" s="1">
        <v>6</v>
      </c>
      <c r="C317" s="1">
        <v>4</v>
      </c>
      <c r="D317" s="1" t="s">
        <v>3101</v>
      </c>
    </row>
    <row r="318" spans="1:4" x14ac:dyDescent="0.25">
      <c r="A318" s="1" t="s">
        <v>645</v>
      </c>
      <c r="B318" s="1">
        <v>133</v>
      </c>
      <c r="C318" s="1">
        <v>4</v>
      </c>
      <c r="D318" s="1" t="s">
        <v>3102</v>
      </c>
    </row>
    <row r="319" spans="1:4" x14ac:dyDescent="0.25">
      <c r="A319" s="1" t="s">
        <v>35</v>
      </c>
      <c r="B319" s="1">
        <v>2</v>
      </c>
      <c r="C319" s="1">
        <v>4</v>
      </c>
      <c r="D319" s="1" t="s">
        <v>3103</v>
      </c>
    </row>
    <row r="320" spans="1:4" x14ac:dyDescent="0.25">
      <c r="A320" s="1" t="s">
        <v>155</v>
      </c>
      <c r="B320" s="1">
        <v>6</v>
      </c>
      <c r="C320" s="1">
        <v>4</v>
      </c>
      <c r="D320" s="1" t="s">
        <v>3104</v>
      </c>
    </row>
    <row r="321" spans="1:4" x14ac:dyDescent="0.25">
      <c r="A321" s="1" t="s">
        <v>514</v>
      </c>
      <c r="B321" s="1">
        <v>104</v>
      </c>
      <c r="C321" s="1">
        <v>12</v>
      </c>
      <c r="D321" s="1" t="s">
        <v>3105</v>
      </c>
    </row>
    <row r="322" spans="1:4" x14ac:dyDescent="0.25">
      <c r="A322" s="1" t="s">
        <v>940</v>
      </c>
      <c r="B322" s="1">
        <v>280</v>
      </c>
      <c r="C322" s="1">
        <v>4</v>
      </c>
      <c r="D322" s="1" t="s">
        <v>3106</v>
      </c>
    </row>
    <row r="323" spans="1:4" x14ac:dyDescent="0.25">
      <c r="A323" s="1" t="s">
        <v>438</v>
      </c>
      <c r="B323" s="1">
        <v>92</v>
      </c>
      <c r="C323" s="1">
        <v>12</v>
      </c>
      <c r="D323" s="1" t="s">
        <v>3107</v>
      </c>
    </row>
    <row r="324" spans="1:4" x14ac:dyDescent="0.25">
      <c r="A324" s="1" t="s">
        <v>36</v>
      </c>
      <c r="B324" s="1">
        <v>2</v>
      </c>
      <c r="C324" s="1">
        <v>20</v>
      </c>
      <c r="D324" s="1" t="s">
        <v>3108</v>
      </c>
    </row>
    <row r="325" spans="1:4" x14ac:dyDescent="0.25">
      <c r="A325" s="1" t="s">
        <v>515</v>
      </c>
      <c r="B325" s="1">
        <v>104</v>
      </c>
      <c r="C325" s="1">
        <v>12</v>
      </c>
      <c r="D325" s="1" t="s">
        <v>3109</v>
      </c>
    </row>
    <row r="326" spans="1:4" x14ac:dyDescent="0.25">
      <c r="A326" s="1" t="s">
        <v>1555</v>
      </c>
      <c r="B326" s="1">
        <v>948</v>
      </c>
      <c r="C326" s="1">
        <v>4</v>
      </c>
      <c r="D326" s="1" t="s">
        <v>3110</v>
      </c>
    </row>
    <row r="327" spans="1:4" x14ac:dyDescent="0.25">
      <c r="A327" s="1" t="s">
        <v>963</v>
      </c>
      <c r="B327" s="1">
        <v>312</v>
      </c>
      <c r="C327" s="1">
        <v>24</v>
      </c>
      <c r="D327" s="1" t="s">
        <v>3111</v>
      </c>
    </row>
    <row r="328" spans="1:4" x14ac:dyDescent="0.25">
      <c r="A328" s="1" t="s">
        <v>970</v>
      </c>
      <c r="B328" s="1">
        <v>313</v>
      </c>
      <c r="C328" s="1">
        <v>24</v>
      </c>
      <c r="D328" s="1" t="s">
        <v>3112</v>
      </c>
    </row>
    <row r="329" spans="1:4" x14ac:dyDescent="0.25">
      <c r="A329" s="1" t="s">
        <v>156</v>
      </c>
      <c r="B329" s="1">
        <v>6</v>
      </c>
      <c r="C329" s="1">
        <v>8</v>
      </c>
      <c r="D329" s="1" t="s">
        <v>3113</v>
      </c>
    </row>
    <row r="330" spans="1:4" x14ac:dyDescent="0.25">
      <c r="A330" s="1" t="s">
        <v>767</v>
      </c>
      <c r="B330" s="1">
        <v>213</v>
      </c>
      <c r="C330" s="1">
        <v>26</v>
      </c>
      <c r="D330" s="1" t="s">
        <v>3114</v>
      </c>
    </row>
    <row r="331" spans="1:4" x14ac:dyDescent="0.25">
      <c r="A331" s="1" t="s">
        <v>589</v>
      </c>
      <c r="B331" s="1">
        <v>125</v>
      </c>
      <c r="C331" s="1">
        <v>8</v>
      </c>
      <c r="D331" s="1" t="s">
        <v>3115</v>
      </c>
    </row>
    <row r="332" spans="1:4" x14ac:dyDescent="0.25">
      <c r="A332" s="1" t="s">
        <v>157</v>
      </c>
      <c r="B332" s="1">
        <v>6</v>
      </c>
      <c r="C332" s="1">
        <v>4</v>
      </c>
      <c r="D332" s="1" t="s">
        <v>3116</v>
      </c>
    </row>
    <row r="333" spans="1:4" x14ac:dyDescent="0.25">
      <c r="A333" s="1" t="s">
        <v>1949</v>
      </c>
      <c r="B333" s="1">
        <v>1117</v>
      </c>
      <c r="C333" s="1">
        <v>20</v>
      </c>
      <c r="D333" s="1" t="s">
        <v>3117</v>
      </c>
    </row>
    <row r="334" spans="1:4" x14ac:dyDescent="0.25">
      <c r="A334" s="1" t="s">
        <v>1482</v>
      </c>
      <c r="B334" s="1">
        <v>947</v>
      </c>
      <c r="C334" s="1">
        <v>4</v>
      </c>
      <c r="D334" s="1" t="s">
        <v>3118</v>
      </c>
    </row>
    <row r="335" spans="1:4" x14ac:dyDescent="0.25">
      <c r="A335" s="1" t="s">
        <v>37</v>
      </c>
      <c r="B335" s="1">
        <v>2</v>
      </c>
      <c r="C335" s="1">
        <v>4</v>
      </c>
      <c r="D335" s="1" t="s">
        <v>3119</v>
      </c>
    </row>
    <row r="336" spans="1:4" x14ac:dyDescent="0.25">
      <c r="A336" s="1" t="s">
        <v>769</v>
      </c>
      <c r="B336" s="1">
        <v>215</v>
      </c>
      <c r="C336" s="1">
        <v>26</v>
      </c>
      <c r="D336" s="1" t="s">
        <v>3120</v>
      </c>
    </row>
    <row r="337" spans="1:4" x14ac:dyDescent="0.25">
      <c r="A337" s="1" t="s">
        <v>590</v>
      </c>
      <c r="B337" s="1">
        <v>125</v>
      </c>
      <c r="C337" s="1">
        <v>4</v>
      </c>
      <c r="D337" s="1" t="s">
        <v>3121</v>
      </c>
    </row>
    <row r="338" spans="1:4" x14ac:dyDescent="0.25">
      <c r="A338" s="1" t="s">
        <v>1281</v>
      </c>
      <c r="B338" s="1">
        <v>744</v>
      </c>
      <c r="C338" s="1">
        <v>4</v>
      </c>
      <c r="D338" s="1" t="s">
        <v>3122</v>
      </c>
    </row>
    <row r="339" spans="1:4" x14ac:dyDescent="0.25">
      <c r="A339" s="1" t="s">
        <v>1693</v>
      </c>
      <c r="B339" s="1">
        <v>949</v>
      </c>
      <c r="C339" s="1">
        <v>4</v>
      </c>
      <c r="D339" s="1" t="s">
        <v>3123</v>
      </c>
    </row>
    <row r="340" spans="1:4" x14ac:dyDescent="0.25">
      <c r="A340" s="1" t="s">
        <v>1007</v>
      </c>
      <c r="B340" s="1">
        <v>354</v>
      </c>
      <c r="C340" s="1">
        <v>4</v>
      </c>
      <c r="D340" s="1" t="s">
        <v>3124</v>
      </c>
    </row>
    <row r="341" spans="1:4" x14ac:dyDescent="0.25">
      <c r="A341" s="1" t="s">
        <v>943</v>
      </c>
      <c r="B341" s="1">
        <v>285</v>
      </c>
      <c r="C341" s="1">
        <v>4</v>
      </c>
      <c r="D341" s="1" t="s">
        <v>3125</v>
      </c>
    </row>
    <row r="342" spans="1:4" x14ac:dyDescent="0.25">
      <c r="A342" s="1" t="s">
        <v>964</v>
      </c>
      <c r="B342" s="1">
        <v>312</v>
      </c>
      <c r="C342" s="1">
        <v>26</v>
      </c>
      <c r="D342" s="1" t="s">
        <v>3126</v>
      </c>
    </row>
    <row r="343" spans="1:4" x14ac:dyDescent="0.25">
      <c r="A343" s="1" t="s">
        <v>1155</v>
      </c>
      <c r="B343" s="1">
        <v>590</v>
      </c>
      <c r="C343" s="1">
        <v>12</v>
      </c>
      <c r="D343" s="1" t="s">
        <v>3127</v>
      </c>
    </row>
    <row r="344" spans="1:4" x14ac:dyDescent="0.25">
      <c r="A344" s="1" t="s">
        <v>1556</v>
      </c>
      <c r="B344" s="1">
        <v>948</v>
      </c>
      <c r="C344" s="1">
        <v>4</v>
      </c>
      <c r="D344" s="1" t="s">
        <v>3128</v>
      </c>
    </row>
    <row r="345" spans="1:4" x14ac:dyDescent="0.25">
      <c r="A345" s="1" t="s">
        <v>771</v>
      </c>
      <c r="B345" s="1">
        <v>217</v>
      </c>
      <c r="C345" s="1">
        <v>26</v>
      </c>
      <c r="D345" s="1" t="s">
        <v>3129</v>
      </c>
    </row>
    <row r="346" spans="1:4" x14ac:dyDescent="0.25">
      <c r="A346" s="1" t="s">
        <v>1410</v>
      </c>
      <c r="B346" s="1">
        <v>946</v>
      </c>
      <c r="C346" s="1">
        <v>4</v>
      </c>
      <c r="D346" s="1" t="s">
        <v>3130</v>
      </c>
    </row>
    <row r="347" spans="1:4" x14ac:dyDescent="0.25">
      <c r="A347" s="1" t="s">
        <v>772</v>
      </c>
      <c r="B347" s="1">
        <v>218</v>
      </c>
      <c r="C347" s="1">
        <v>26</v>
      </c>
      <c r="D347" s="1" t="s">
        <v>3131</v>
      </c>
    </row>
    <row r="348" spans="1:4" x14ac:dyDescent="0.25">
      <c r="A348" s="1" t="s">
        <v>38</v>
      </c>
      <c r="B348" s="1">
        <v>2</v>
      </c>
      <c r="C348" s="1">
        <v>8</v>
      </c>
      <c r="D348" s="1" t="s">
        <v>3132</v>
      </c>
    </row>
    <row r="349" spans="1:4" x14ac:dyDescent="0.25">
      <c r="A349" s="1" t="s">
        <v>1031</v>
      </c>
      <c r="B349" s="1">
        <v>382</v>
      </c>
      <c r="C349" s="1">
        <v>18</v>
      </c>
      <c r="D349" s="1" t="s">
        <v>3133</v>
      </c>
    </row>
    <row r="350" spans="1:4" x14ac:dyDescent="0.25">
      <c r="A350" s="1" t="s">
        <v>158</v>
      </c>
      <c r="B350" s="1">
        <v>6</v>
      </c>
      <c r="C350" s="1">
        <v>26</v>
      </c>
      <c r="D350" s="1" t="s">
        <v>3134</v>
      </c>
    </row>
    <row r="351" spans="1:4" x14ac:dyDescent="0.25">
      <c r="A351" s="1" t="s">
        <v>1694</v>
      </c>
      <c r="B351" s="1">
        <v>949</v>
      </c>
      <c r="C351" s="1">
        <v>4</v>
      </c>
      <c r="D351" s="1" t="s">
        <v>3135</v>
      </c>
    </row>
    <row r="352" spans="1:4" x14ac:dyDescent="0.25">
      <c r="A352" s="1" t="s">
        <v>103</v>
      </c>
      <c r="B352" s="1">
        <v>4</v>
      </c>
      <c r="C352" s="1">
        <v>12</v>
      </c>
      <c r="D352" s="1" t="s">
        <v>3136</v>
      </c>
    </row>
    <row r="353" spans="1:4" x14ac:dyDescent="0.25">
      <c r="A353" s="1" t="s">
        <v>1483</v>
      </c>
      <c r="B353" s="1">
        <v>947</v>
      </c>
      <c r="C353" s="1">
        <v>4</v>
      </c>
      <c r="D353" s="1" t="s">
        <v>3137</v>
      </c>
    </row>
    <row r="354" spans="1:4" x14ac:dyDescent="0.25">
      <c r="A354" s="1" t="s">
        <v>1557</v>
      </c>
      <c r="B354" s="1">
        <v>948</v>
      </c>
      <c r="C354" s="1">
        <v>4</v>
      </c>
      <c r="D354" s="1" t="s">
        <v>3138</v>
      </c>
    </row>
    <row r="355" spans="1:4" x14ac:dyDescent="0.25">
      <c r="A355" s="1" t="s">
        <v>775</v>
      </c>
      <c r="B355" s="1">
        <v>222</v>
      </c>
      <c r="C355" s="1">
        <v>26</v>
      </c>
      <c r="D355" s="1" t="s">
        <v>3139</v>
      </c>
    </row>
    <row r="356" spans="1:4" x14ac:dyDescent="0.25">
      <c r="A356" s="1" t="s">
        <v>104</v>
      </c>
      <c r="B356" s="1">
        <v>4</v>
      </c>
      <c r="C356" s="1">
        <v>12</v>
      </c>
      <c r="D356" s="1" t="s">
        <v>3140</v>
      </c>
    </row>
    <row r="357" spans="1:4" x14ac:dyDescent="0.25">
      <c r="A357" s="1" t="s">
        <v>39</v>
      </c>
      <c r="B357" s="1">
        <v>2</v>
      </c>
      <c r="C357" s="1">
        <v>4</v>
      </c>
      <c r="D357" s="1" t="s">
        <v>3141</v>
      </c>
    </row>
    <row r="358" spans="1:4" x14ac:dyDescent="0.25">
      <c r="A358" s="1" t="s">
        <v>105</v>
      </c>
      <c r="B358" s="1">
        <v>4</v>
      </c>
      <c r="C358" s="1">
        <v>12</v>
      </c>
      <c r="D358" s="1" t="s">
        <v>3142</v>
      </c>
    </row>
    <row r="359" spans="1:4" x14ac:dyDescent="0.25">
      <c r="A359" s="1" t="s">
        <v>40</v>
      </c>
      <c r="B359" s="1">
        <v>2</v>
      </c>
      <c r="C359" s="1">
        <v>4</v>
      </c>
      <c r="D359" s="1" t="s">
        <v>3143</v>
      </c>
    </row>
    <row r="360" spans="1:4" x14ac:dyDescent="0.25">
      <c r="A360" s="1" t="s">
        <v>41</v>
      </c>
      <c r="B360" s="1">
        <v>2</v>
      </c>
      <c r="C360" s="1">
        <v>4</v>
      </c>
      <c r="D360" s="1" t="s">
        <v>3144</v>
      </c>
    </row>
    <row r="361" spans="1:4" x14ac:dyDescent="0.25">
      <c r="A361" s="1" t="s">
        <v>106</v>
      </c>
      <c r="B361" s="1">
        <v>4</v>
      </c>
      <c r="C361" s="1">
        <v>12</v>
      </c>
      <c r="D361" s="1" t="s">
        <v>3145</v>
      </c>
    </row>
    <row r="362" spans="1:4" x14ac:dyDescent="0.25">
      <c r="A362" s="1" t="s">
        <v>1950</v>
      </c>
      <c r="B362" s="1">
        <v>1117</v>
      </c>
      <c r="C362" s="1">
        <v>20</v>
      </c>
      <c r="D362" s="1" t="s">
        <v>3146</v>
      </c>
    </row>
    <row r="363" spans="1:4" x14ac:dyDescent="0.25">
      <c r="A363" s="1" t="s">
        <v>159</v>
      </c>
      <c r="B363" s="1">
        <v>6</v>
      </c>
      <c r="C363" s="1">
        <v>4</v>
      </c>
      <c r="D363" s="1" t="s">
        <v>3147</v>
      </c>
    </row>
    <row r="364" spans="1:4" x14ac:dyDescent="0.25">
      <c r="A364" s="1" t="s">
        <v>516</v>
      </c>
      <c r="B364" s="1">
        <v>104</v>
      </c>
      <c r="C364" s="1">
        <v>12</v>
      </c>
      <c r="D364" s="1" t="s">
        <v>3148</v>
      </c>
    </row>
    <row r="365" spans="1:4" x14ac:dyDescent="0.25">
      <c r="A365" s="1" t="s">
        <v>439</v>
      </c>
      <c r="B365" s="1">
        <v>92</v>
      </c>
      <c r="C365" s="1">
        <v>12</v>
      </c>
      <c r="D365" s="1" t="s">
        <v>3149</v>
      </c>
    </row>
    <row r="366" spans="1:4" x14ac:dyDescent="0.25">
      <c r="A366" s="1" t="s">
        <v>1411</v>
      </c>
      <c r="B366" s="1">
        <v>946</v>
      </c>
      <c r="C366" s="1">
        <v>4</v>
      </c>
      <c r="D366" s="1" t="s">
        <v>3150</v>
      </c>
    </row>
    <row r="367" spans="1:4" x14ac:dyDescent="0.25">
      <c r="A367" s="1" t="s">
        <v>1283</v>
      </c>
      <c r="B367" s="1">
        <v>747</v>
      </c>
      <c r="C367" s="1">
        <v>4</v>
      </c>
      <c r="D367" s="1" t="s">
        <v>3151</v>
      </c>
    </row>
    <row r="368" spans="1:4" x14ac:dyDescent="0.25">
      <c r="A368" s="1" t="s">
        <v>517</v>
      </c>
      <c r="B368" s="1">
        <v>104</v>
      </c>
      <c r="C368" s="1">
        <v>12</v>
      </c>
      <c r="D368" s="1" t="s">
        <v>3152</v>
      </c>
    </row>
    <row r="369" spans="1:4" x14ac:dyDescent="0.25">
      <c r="A369" s="1" t="s">
        <v>1558</v>
      </c>
      <c r="B369" s="1">
        <v>948</v>
      </c>
      <c r="C369" s="1">
        <v>4</v>
      </c>
      <c r="D369" s="1" t="s">
        <v>3153</v>
      </c>
    </row>
    <row r="370" spans="1:4" x14ac:dyDescent="0.25">
      <c r="A370" s="1" t="s">
        <v>107</v>
      </c>
      <c r="B370" s="1">
        <v>4</v>
      </c>
      <c r="C370" s="1">
        <v>12</v>
      </c>
      <c r="D370" s="1" t="s">
        <v>3154</v>
      </c>
    </row>
    <row r="371" spans="1:4" x14ac:dyDescent="0.25">
      <c r="A371" s="1" t="s">
        <v>1412</v>
      </c>
      <c r="B371" s="1">
        <v>946</v>
      </c>
      <c r="C371" s="1">
        <v>4</v>
      </c>
      <c r="D371" s="1" t="s">
        <v>3155</v>
      </c>
    </row>
    <row r="372" spans="1:4" x14ac:dyDescent="0.25">
      <c r="A372" s="1" t="s">
        <v>160</v>
      </c>
      <c r="B372" s="1">
        <v>6</v>
      </c>
      <c r="C372" s="1">
        <v>4</v>
      </c>
      <c r="D372" s="1" t="s">
        <v>3156</v>
      </c>
    </row>
    <row r="373" spans="1:4" x14ac:dyDescent="0.25">
      <c r="A373" s="1" t="s">
        <v>1484</v>
      </c>
      <c r="B373" s="1">
        <v>947</v>
      </c>
      <c r="C373" s="1">
        <v>4</v>
      </c>
      <c r="D373" s="1" t="s">
        <v>3157</v>
      </c>
    </row>
    <row r="374" spans="1:4" x14ac:dyDescent="0.25">
      <c r="A374" s="1" t="s">
        <v>440</v>
      </c>
      <c r="B374" s="1">
        <v>92</v>
      </c>
      <c r="C374" s="1">
        <v>12</v>
      </c>
      <c r="D374" s="1" t="s">
        <v>3158</v>
      </c>
    </row>
    <row r="375" spans="1:4" x14ac:dyDescent="0.25">
      <c r="A375" s="1" t="s">
        <v>1695</v>
      </c>
      <c r="B375" s="1">
        <v>949</v>
      </c>
      <c r="C375" s="1">
        <v>4</v>
      </c>
      <c r="D375" s="1" t="s">
        <v>3159</v>
      </c>
    </row>
    <row r="376" spans="1:4" x14ac:dyDescent="0.25">
      <c r="A376" s="1" t="s">
        <v>1559</v>
      </c>
      <c r="B376" s="1">
        <v>948</v>
      </c>
      <c r="C376" s="1">
        <v>4</v>
      </c>
      <c r="D376" s="1" t="s">
        <v>3160</v>
      </c>
    </row>
    <row r="377" spans="1:4" x14ac:dyDescent="0.25">
      <c r="A377" s="1" t="s">
        <v>42</v>
      </c>
      <c r="B377" s="1">
        <v>2</v>
      </c>
      <c r="C377" s="1">
        <v>4</v>
      </c>
      <c r="D377" s="1" t="s">
        <v>3161</v>
      </c>
    </row>
    <row r="378" spans="1:4" x14ac:dyDescent="0.25">
      <c r="A378" s="1" t="s">
        <v>547</v>
      </c>
      <c r="B378" s="1">
        <v>110</v>
      </c>
      <c r="C378" s="1">
        <v>12</v>
      </c>
      <c r="D378" s="1" t="s">
        <v>3162</v>
      </c>
    </row>
    <row r="379" spans="1:4" x14ac:dyDescent="0.25">
      <c r="A379" s="1" t="s">
        <v>1413</v>
      </c>
      <c r="B379" s="1">
        <v>946</v>
      </c>
      <c r="C379" s="1">
        <v>4</v>
      </c>
      <c r="D379" s="1" t="s">
        <v>3163</v>
      </c>
    </row>
    <row r="380" spans="1:4" x14ac:dyDescent="0.25">
      <c r="A380" s="1" t="s">
        <v>1414</v>
      </c>
      <c r="B380" s="1">
        <v>946</v>
      </c>
      <c r="C380" s="1">
        <v>4</v>
      </c>
      <c r="D380" s="1" t="s">
        <v>3164</v>
      </c>
    </row>
    <row r="381" spans="1:4" x14ac:dyDescent="0.25">
      <c r="A381" s="1" t="s">
        <v>1485</v>
      </c>
      <c r="B381" s="1">
        <v>947</v>
      </c>
      <c r="C381" s="1">
        <v>4</v>
      </c>
      <c r="D381" s="1" t="s">
        <v>3165</v>
      </c>
    </row>
    <row r="382" spans="1:4" x14ac:dyDescent="0.25">
      <c r="A382" s="1" t="s">
        <v>1237</v>
      </c>
      <c r="B382" s="1">
        <v>688</v>
      </c>
      <c r="C382" s="1">
        <v>12</v>
      </c>
      <c r="D382" s="1" t="s">
        <v>3166</v>
      </c>
    </row>
    <row r="383" spans="1:4" x14ac:dyDescent="0.25">
      <c r="A383" s="1" t="s">
        <v>1415</v>
      </c>
      <c r="B383" s="1">
        <v>946</v>
      </c>
      <c r="C383" s="1">
        <v>4</v>
      </c>
      <c r="D383" s="1" t="s">
        <v>3167</v>
      </c>
    </row>
    <row r="384" spans="1:4" x14ac:dyDescent="0.25">
      <c r="A384" s="1" t="s">
        <v>161</v>
      </c>
      <c r="B384" s="1">
        <v>6</v>
      </c>
      <c r="C384" s="1">
        <v>4</v>
      </c>
      <c r="D384" s="1" t="s">
        <v>3168</v>
      </c>
    </row>
    <row r="385" spans="1:4" x14ac:dyDescent="0.25">
      <c r="A385" s="1" t="s">
        <v>1238</v>
      </c>
      <c r="B385" s="1">
        <v>688</v>
      </c>
      <c r="C385" s="1">
        <v>12</v>
      </c>
      <c r="D385" s="1" t="s">
        <v>3169</v>
      </c>
    </row>
    <row r="386" spans="1:4" x14ac:dyDescent="0.25">
      <c r="A386" s="1" t="s">
        <v>43</v>
      </c>
      <c r="B386" s="1">
        <v>2</v>
      </c>
      <c r="C386" s="1">
        <v>4</v>
      </c>
      <c r="D386" s="1" t="s">
        <v>3170</v>
      </c>
    </row>
    <row r="387" spans="1:4" x14ac:dyDescent="0.25">
      <c r="A387" s="1" t="s">
        <v>44</v>
      </c>
      <c r="B387" s="1">
        <v>2</v>
      </c>
      <c r="C387" s="1">
        <v>4</v>
      </c>
      <c r="D387" s="1" t="s">
        <v>3171</v>
      </c>
    </row>
    <row r="388" spans="1:4" x14ac:dyDescent="0.25">
      <c r="A388" s="1" t="s">
        <v>1486</v>
      </c>
      <c r="B388" s="1">
        <v>947</v>
      </c>
      <c r="C388" s="1">
        <v>4</v>
      </c>
      <c r="D388" s="1" t="s">
        <v>3172</v>
      </c>
    </row>
    <row r="389" spans="1:4" x14ac:dyDescent="0.25">
      <c r="A389" s="1" t="s">
        <v>1416</v>
      </c>
      <c r="B389" s="1">
        <v>946</v>
      </c>
      <c r="C389" s="1">
        <v>4</v>
      </c>
      <c r="D389" s="1" t="s">
        <v>3173</v>
      </c>
    </row>
    <row r="390" spans="1:4" x14ac:dyDescent="0.25">
      <c r="A390" s="1" t="s">
        <v>1417</v>
      </c>
      <c r="B390" s="1">
        <v>946</v>
      </c>
      <c r="C390" s="1">
        <v>4</v>
      </c>
      <c r="D390" s="1" t="s">
        <v>3174</v>
      </c>
    </row>
    <row r="391" spans="1:4" x14ac:dyDescent="0.25">
      <c r="A391" s="1" t="s">
        <v>1560</v>
      </c>
      <c r="B391" s="1">
        <v>948</v>
      </c>
      <c r="C391" s="1">
        <v>4</v>
      </c>
      <c r="D391" s="1" t="s">
        <v>3175</v>
      </c>
    </row>
    <row r="392" spans="1:4" x14ac:dyDescent="0.25">
      <c r="A392" s="1" t="s">
        <v>1487</v>
      </c>
      <c r="B392" s="1">
        <v>947</v>
      </c>
      <c r="C392" s="1">
        <v>4</v>
      </c>
      <c r="D392" s="1" t="s">
        <v>3176</v>
      </c>
    </row>
    <row r="393" spans="1:4" x14ac:dyDescent="0.25">
      <c r="A393" s="1" t="s">
        <v>944</v>
      </c>
      <c r="B393" s="1">
        <v>287</v>
      </c>
      <c r="C393" s="1">
        <v>4</v>
      </c>
      <c r="D393" s="1" t="s">
        <v>3177</v>
      </c>
    </row>
    <row r="394" spans="1:4" x14ac:dyDescent="0.25">
      <c r="A394" s="1" t="s">
        <v>1488</v>
      </c>
      <c r="B394" s="1">
        <v>947</v>
      </c>
      <c r="C394" s="1">
        <v>4</v>
      </c>
      <c r="D394" s="1" t="s">
        <v>3178</v>
      </c>
    </row>
    <row r="395" spans="1:4" x14ac:dyDescent="0.25">
      <c r="A395" s="1" t="s">
        <v>1561</v>
      </c>
      <c r="B395" s="1">
        <v>948</v>
      </c>
      <c r="C395" s="1">
        <v>4</v>
      </c>
      <c r="D395" s="1" t="s">
        <v>3179</v>
      </c>
    </row>
    <row r="396" spans="1:4" x14ac:dyDescent="0.25">
      <c r="A396" s="1" t="s">
        <v>1306</v>
      </c>
      <c r="B396" s="1">
        <v>776</v>
      </c>
      <c r="C396" s="1">
        <v>4</v>
      </c>
      <c r="D396" s="1" t="s">
        <v>3180</v>
      </c>
    </row>
    <row r="397" spans="1:4" x14ac:dyDescent="0.25">
      <c r="A397" s="1" t="s">
        <v>162</v>
      </c>
      <c r="B397" s="1">
        <v>6</v>
      </c>
      <c r="C397" s="1">
        <v>16</v>
      </c>
      <c r="D397" s="1" t="s">
        <v>3181</v>
      </c>
    </row>
    <row r="398" spans="1:4" x14ac:dyDescent="0.25">
      <c r="A398" s="1" t="s">
        <v>45</v>
      </c>
      <c r="B398" s="1">
        <v>2</v>
      </c>
      <c r="C398" s="1">
        <v>4</v>
      </c>
      <c r="D398" s="1" t="s">
        <v>3182</v>
      </c>
    </row>
    <row r="399" spans="1:4" x14ac:dyDescent="0.25">
      <c r="A399" s="1" t="s">
        <v>1562</v>
      </c>
      <c r="B399" s="1">
        <v>948</v>
      </c>
      <c r="C399" s="1">
        <v>4</v>
      </c>
      <c r="D399" s="1" t="s">
        <v>3183</v>
      </c>
    </row>
    <row r="400" spans="1:4" x14ac:dyDescent="0.25">
      <c r="A400" s="1" t="s">
        <v>688</v>
      </c>
      <c r="B400" s="1">
        <v>143</v>
      </c>
      <c r="C400" s="1">
        <v>9</v>
      </c>
      <c r="D400" s="1" t="s">
        <v>3184</v>
      </c>
    </row>
    <row r="401" spans="1:4" x14ac:dyDescent="0.25">
      <c r="A401" s="1" t="s">
        <v>1418</v>
      </c>
      <c r="B401" s="1">
        <v>946</v>
      </c>
      <c r="C401" s="1">
        <v>4</v>
      </c>
      <c r="D401" s="1" t="s">
        <v>3185</v>
      </c>
    </row>
    <row r="402" spans="1:4" x14ac:dyDescent="0.25">
      <c r="A402" s="1" t="s">
        <v>1563</v>
      </c>
      <c r="B402" s="1">
        <v>948</v>
      </c>
      <c r="C402" s="1">
        <v>4</v>
      </c>
      <c r="D402" s="1" t="s">
        <v>3186</v>
      </c>
    </row>
    <row r="403" spans="1:4" x14ac:dyDescent="0.25">
      <c r="A403" s="1" t="s">
        <v>1564</v>
      </c>
      <c r="B403" s="1">
        <v>948</v>
      </c>
      <c r="C403" s="1">
        <v>4</v>
      </c>
      <c r="D403" s="1" t="s">
        <v>3187</v>
      </c>
    </row>
    <row r="404" spans="1:4" x14ac:dyDescent="0.25">
      <c r="A404" s="1" t="s">
        <v>1489</v>
      </c>
      <c r="B404" s="1">
        <v>947</v>
      </c>
      <c r="C404" s="1">
        <v>4</v>
      </c>
      <c r="D404" s="1" t="s">
        <v>3188</v>
      </c>
    </row>
    <row r="405" spans="1:4" x14ac:dyDescent="0.25">
      <c r="A405" s="1" t="s">
        <v>1565</v>
      </c>
      <c r="B405" s="1">
        <v>948</v>
      </c>
      <c r="C405" s="1">
        <v>4</v>
      </c>
      <c r="D405" s="1" t="s">
        <v>3189</v>
      </c>
    </row>
    <row r="406" spans="1:4" x14ac:dyDescent="0.25">
      <c r="A406" s="1" t="s">
        <v>108</v>
      </c>
      <c r="B406" s="1">
        <v>4</v>
      </c>
      <c r="C406" s="1">
        <v>12</v>
      </c>
      <c r="D406" s="1" t="s">
        <v>3190</v>
      </c>
    </row>
    <row r="407" spans="1:4" x14ac:dyDescent="0.25">
      <c r="A407" s="1" t="s">
        <v>1284</v>
      </c>
      <c r="B407" s="1">
        <v>751</v>
      </c>
      <c r="C407" s="1">
        <v>4</v>
      </c>
      <c r="D407" s="1" t="s">
        <v>3191</v>
      </c>
    </row>
    <row r="408" spans="1:4" x14ac:dyDescent="0.25">
      <c r="A408" s="1" t="s">
        <v>1419</v>
      </c>
      <c r="B408" s="1">
        <v>946</v>
      </c>
      <c r="C408" s="1">
        <v>4</v>
      </c>
      <c r="D408" s="1" t="s">
        <v>3192</v>
      </c>
    </row>
    <row r="409" spans="1:4" x14ac:dyDescent="0.25">
      <c r="A409" s="1" t="s">
        <v>995</v>
      </c>
      <c r="B409" s="1">
        <v>338</v>
      </c>
      <c r="C409" s="1">
        <v>8</v>
      </c>
      <c r="D409" s="1" t="s">
        <v>3193</v>
      </c>
    </row>
    <row r="410" spans="1:4" x14ac:dyDescent="0.25">
      <c r="A410" s="1" t="s">
        <v>163</v>
      </c>
      <c r="B410" s="1">
        <v>6</v>
      </c>
      <c r="C410" s="1">
        <v>4</v>
      </c>
      <c r="D410" s="1" t="s">
        <v>3194</v>
      </c>
    </row>
    <row r="411" spans="1:4" x14ac:dyDescent="0.25">
      <c r="A411" s="1" t="s">
        <v>996</v>
      </c>
      <c r="B411" s="1">
        <v>339</v>
      </c>
      <c r="C411" s="1">
        <v>8</v>
      </c>
      <c r="D411" s="1" t="s">
        <v>3195</v>
      </c>
    </row>
    <row r="412" spans="1:4" x14ac:dyDescent="0.25">
      <c r="A412" s="1" t="s">
        <v>1420</v>
      </c>
      <c r="B412" s="1">
        <v>946</v>
      </c>
      <c r="C412" s="1">
        <v>4</v>
      </c>
      <c r="D412" s="1" t="s">
        <v>3196</v>
      </c>
    </row>
    <row r="413" spans="1:4" x14ac:dyDescent="0.25">
      <c r="A413" s="1" t="s">
        <v>164</v>
      </c>
      <c r="B413" s="1">
        <v>6</v>
      </c>
      <c r="C413" s="1">
        <v>4</v>
      </c>
      <c r="D413" s="1" t="s">
        <v>3197</v>
      </c>
    </row>
    <row r="414" spans="1:4" x14ac:dyDescent="0.25">
      <c r="A414" s="1" t="s">
        <v>998</v>
      </c>
      <c r="B414" s="1">
        <v>341</v>
      </c>
      <c r="C414" s="1">
        <v>8</v>
      </c>
      <c r="D414" s="1" t="s">
        <v>3198</v>
      </c>
    </row>
    <row r="415" spans="1:4" x14ac:dyDescent="0.25">
      <c r="A415" s="1" t="s">
        <v>1490</v>
      </c>
      <c r="B415" s="1">
        <v>947</v>
      </c>
      <c r="C415" s="1">
        <v>4</v>
      </c>
      <c r="D415" s="1" t="s">
        <v>3199</v>
      </c>
    </row>
    <row r="416" spans="1:4" x14ac:dyDescent="0.25">
      <c r="A416" s="1" t="s">
        <v>997</v>
      </c>
      <c r="B416" s="1">
        <v>340</v>
      </c>
      <c r="C416" s="1">
        <v>8</v>
      </c>
      <c r="D416" s="1" t="s">
        <v>3200</v>
      </c>
    </row>
    <row r="417" spans="1:4" x14ac:dyDescent="0.25">
      <c r="A417" s="1" t="s">
        <v>165</v>
      </c>
      <c r="B417" s="1">
        <v>6</v>
      </c>
      <c r="C417" s="1">
        <v>4</v>
      </c>
      <c r="D417" s="1" t="s">
        <v>3201</v>
      </c>
    </row>
    <row r="418" spans="1:4" x14ac:dyDescent="0.25">
      <c r="A418" s="1" t="s">
        <v>46</v>
      </c>
      <c r="B418" s="1">
        <v>2</v>
      </c>
      <c r="C418" s="1">
        <v>4</v>
      </c>
      <c r="D418" s="1" t="s">
        <v>3202</v>
      </c>
    </row>
    <row r="419" spans="1:4" x14ac:dyDescent="0.25">
      <c r="A419" s="1" t="s">
        <v>1421</v>
      </c>
      <c r="B419" s="1">
        <v>946</v>
      </c>
      <c r="C419" s="1">
        <v>4</v>
      </c>
      <c r="D419" s="1" t="s">
        <v>3203</v>
      </c>
    </row>
    <row r="420" spans="1:4" x14ac:dyDescent="0.25">
      <c r="A420" s="1" t="s">
        <v>1287</v>
      </c>
      <c r="B420" s="1">
        <v>753</v>
      </c>
      <c r="C420" s="1">
        <v>28</v>
      </c>
      <c r="D420" s="1" t="s">
        <v>3204</v>
      </c>
    </row>
    <row r="421" spans="1:4" x14ac:dyDescent="0.25">
      <c r="A421" s="1" t="s">
        <v>1491</v>
      </c>
      <c r="B421" s="1">
        <v>947</v>
      </c>
      <c r="C421" s="1">
        <v>4</v>
      </c>
      <c r="D421" s="1" t="s">
        <v>3205</v>
      </c>
    </row>
    <row r="422" spans="1:4" x14ac:dyDescent="0.25">
      <c r="A422" s="1" t="s">
        <v>518</v>
      </c>
      <c r="B422" s="1">
        <v>104</v>
      </c>
      <c r="C422" s="1">
        <v>12</v>
      </c>
      <c r="D422" s="1" t="s">
        <v>3206</v>
      </c>
    </row>
    <row r="423" spans="1:4" x14ac:dyDescent="0.25">
      <c r="A423" s="1" t="s">
        <v>1035</v>
      </c>
      <c r="B423" s="1">
        <v>390</v>
      </c>
      <c r="C423" s="1">
        <v>8</v>
      </c>
      <c r="D423" s="1" t="s">
        <v>3207</v>
      </c>
    </row>
    <row r="424" spans="1:4" x14ac:dyDescent="0.25">
      <c r="A424" s="1" t="s">
        <v>1566</v>
      </c>
      <c r="B424" s="1">
        <v>948</v>
      </c>
      <c r="C424" s="1">
        <v>4</v>
      </c>
      <c r="D424" s="1" t="s">
        <v>3208</v>
      </c>
    </row>
    <row r="425" spans="1:4" x14ac:dyDescent="0.25">
      <c r="A425" s="1" t="s">
        <v>1696</v>
      </c>
      <c r="B425" s="1">
        <v>949</v>
      </c>
      <c r="C425" s="1">
        <v>26</v>
      </c>
      <c r="D425" s="1" t="s">
        <v>3209</v>
      </c>
    </row>
    <row r="426" spans="1:4" x14ac:dyDescent="0.25">
      <c r="A426" s="1" t="s">
        <v>47</v>
      </c>
      <c r="B426" s="1">
        <v>2</v>
      </c>
      <c r="C426" s="1">
        <v>4</v>
      </c>
      <c r="D426" s="1" t="s">
        <v>3210</v>
      </c>
    </row>
    <row r="427" spans="1:4" x14ac:dyDescent="0.25">
      <c r="A427" s="1" t="s">
        <v>166</v>
      </c>
      <c r="B427" s="1">
        <v>6</v>
      </c>
      <c r="C427" s="1">
        <v>4</v>
      </c>
      <c r="D427" s="1" t="s">
        <v>3211</v>
      </c>
    </row>
    <row r="428" spans="1:4" x14ac:dyDescent="0.25">
      <c r="A428" s="1" t="s">
        <v>1567</v>
      </c>
      <c r="B428" s="1">
        <v>948</v>
      </c>
      <c r="C428" s="1">
        <v>4</v>
      </c>
      <c r="D428" s="1" t="s">
        <v>3212</v>
      </c>
    </row>
    <row r="429" spans="1:4" x14ac:dyDescent="0.25">
      <c r="A429" s="1" t="s">
        <v>1422</v>
      </c>
      <c r="B429" s="1">
        <v>946</v>
      </c>
      <c r="C429" s="1">
        <v>4</v>
      </c>
      <c r="D429" s="1" t="s">
        <v>3213</v>
      </c>
    </row>
    <row r="430" spans="1:4" x14ac:dyDescent="0.25">
      <c r="A430" s="1" t="s">
        <v>548</v>
      </c>
      <c r="B430" s="1">
        <v>110</v>
      </c>
      <c r="C430" s="1">
        <v>12</v>
      </c>
      <c r="D430" s="1" t="s">
        <v>3214</v>
      </c>
    </row>
    <row r="431" spans="1:4" x14ac:dyDescent="0.25">
      <c r="A431" s="1" t="s">
        <v>167</v>
      </c>
      <c r="B431" s="1">
        <v>6</v>
      </c>
      <c r="C431" s="1">
        <v>20</v>
      </c>
      <c r="D431" s="1" t="s">
        <v>3215</v>
      </c>
    </row>
    <row r="432" spans="1:4" x14ac:dyDescent="0.25">
      <c r="A432" s="1" t="s">
        <v>168</v>
      </c>
      <c r="B432" s="1">
        <v>6</v>
      </c>
      <c r="C432" s="1">
        <v>4</v>
      </c>
      <c r="D432" s="1" t="s">
        <v>3216</v>
      </c>
    </row>
    <row r="433" spans="1:4" x14ac:dyDescent="0.25">
      <c r="A433" s="1" t="s">
        <v>48</v>
      </c>
      <c r="B433" s="1">
        <v>2</v>
      </c>
      <c r="C433" s="1">
        <v>4</v>
      </c>
      <c r="D433" s="1" t="s">
        <v>3217</v>
      </c>
    </row>
    <row r="434" spans="1:4" x14ac:dyDescent="0.25">
      <c r="A434" s="1" t="s">
        <v>169</v>
      </c>
      <c r="B434" s="1">
        <v>6</v>
      </c>
      <c r="C434" s="1">
        <v>4</v>
      </c>
      <c r="D434" s="1" t="s">
        <v>3218</v>
      </c>
    </row>
    <row r="435" spans="1:4" x14ac:dyDescent="0.25">
      <c r="A435" s="1" t="s">
        <v>1423</v>
      </c>
      <c r="B435" s="1">
        <v>946</v>
      </c>
      <c r="C435" s="1">
        <v>4</v>
      </c>
      <c r="D435" s="1" t="s">
        <v>3219</v>
      </c>
    </row>
    <row r="436" spans="1:4" x14ac:dyDescent="0.25">
      <c r="A436" s="1" t="s">
        <v>49</v>
      </c>
      <c r="B436" s="1">
        <v>2</v>
      </c>
      <c r="C436" s="1">
        <v>4</v>
      </c>
      <c r="D436" s="1" t="s">
        <v>3220</v>
      </c>
    </row>
    <row r="437" spans="1:4" x14ac:dyDescent="0.25">
      <c r="A437" s="1" t="s">
        <v>414</v>
      </c>
      <c r="B437" s="1">
        <v>91</v>
      </c>
      <c r="C437" s="1">
        <v>12</v>
      </c>
      <c r="D437" s="1" t="s">
        <v>3221</v>
      </c>
    </row>
    <row r="438" spans="1:4" x14ac:dyDescent="0.25">
      <c r="A438" s="1" t="s">
        <v>1424</v>
      </c>
      <c r="B438" s="1">
        <v>946</v>
      </c>
      <c r="C438" s="1">
        <v>4</v>
      </c>
      <c r="D438" s="1" t="s">
        <v>3222</v>
      </c>
    </row>
    <row r="439" spans="1:4" x14ac:dyDescent="0.25">
      <c r="A439" s="1" t="s">
        <v>50</v>
      </c>
      <c r="B439" s="1">
        <v>2</v>
      </c>
      <c r="C439" s="1">
        <v>4</v>
      </c>
      <c r="D439" s="1" t="s">
        <v>3223</v>
      </c>
    </row>
    <row r="440" spans="1:4" x14ac:dyDescent="0.25">
      <c r="A440" s="1" t="s">
        <v>1492</v>
      </c>
      <c r="B440" s="1">
        <v>947</v>
      </c>
      <c r="C440" s="1">
        <v>4</v>
      </c>
      <c r="D440" s="1" t="s">
        <v>3224</v>
      </c>
    </row>
    <row r="441" spans="1:4" x14ac:dyDescent="0.25">
      <c r="A441" s="1" t="s">
        <v>170</v>
      </c>
      <c r="B441" s="1">
        <v>6</v>
      </c>
      <c r="C441" s="1">
        <v>4</v>
      </c>
      <c r="D441" s="1" t="s">
        <v>3225</v>
      </c>
    </row>
    <row r="442" spans="1:4" x14ac:dyDescent="0.25">
      <c r="A442" s="1" t="s">
        <v>1568</v>
      </c>
      <c r="B442" s="1">
        <v>948</v>
      </c>
      <c r="C442" s="1">
        <v>4</v>
      </c>
      <c r="D442" s="1" t="s">
        <v>3226</v>
      </c>
    </row>
    <row r="443" spans="1:4" x14ac:dyDescent="0.25">
      <c r="A443" s="1" t="s">
        <v>1425</v>
      </c>
      <c r="B443" s="1">
        <v>946</v>
      </c>
      <c r="C443" s="1">
        <v>4</v>
      </c>
      <c r="D443" s="1" t="s">
        <v>3227</v>
      </c>
    </row>
    <row r="444" spans="1:4" x14ac:dyDescent="0.25">
      <c r="A444" s="1" t="s">
        <v>519</v>
      </c>
      <c r="B444" s="1">
        <v>104</v>
      </c>
      <c r="C444" s="1">
        <v>12</v>
      </c>
      <c r="D444" s="1" t="s">
        <v>3228</v>
      </c>
    </row>
    <row r="445" spans="1:4" x14ac:dyDescent="0.25">
      <c r="A445" s="1" t="s">
        <v>51</v>
      </c>
      <c r="B445" s="1">
        <v>2</v>
      </c>
      <c r="C445" s="1">
        <v>4</v>
      </c>
      <c r="D445" s="1" t="s">
        <v>3229</v>
      </c>
    </row>
    <row r="446" spans="1:4" x14ac:dyDescent="0.25">
      <c r="A446" s="1" t="s">
        <v>171</v>
      </c>
      <c r="B446" s="1">
        <v>6</v>
      </c>
      <c r="C446" s="1">
        <v>4</v>
      </c>
      <c r="D446" s="1" t="s">
        <v>3230</v>
      </c>
    </row>
    <row r="447" spans="1:4" x14ac:dyDescent="0.25">
      <c r="A447" s="1" t="s">
        <v>1493</v>
      </c>
      <c r="B447" s="1">
        <v>947</v>
      </c>
      <c r="C447" s="1">
        <v>4</v>
      </c>
      <c r="D447" s="1" t="s">
        <v>3231</v>
      </c>
    </row>
    <row r="448" spans="1:4" x14ac:dyDescent="0.25">
      <c r="A448" s="1" t="s">
        <v>1426</v>
      </c>
      <c r="B448" s="1">
        <v>946</v>
      </c>
      <c r="C448" s="1">
        <v>4</v>
      </c>
      <c r="D448" s="1" t="s">
        <v>3232</v>
      </c>
    </row>
    <row r="449" spans="1:4" x14ac:dyDescent="0.25">
      <c r="A449" s="1" t="s">
        <v>1494</v>
      </c>
      <c r="B449" s="1">
        <v>947</v>
      </c>
      <c r="C449" s="1">
        <v>4</v>
      </c>
      <c r="D449" s="1" t="s">
        <v>3233</v>
      </c>
    </row>
    <row r="450" spans="1:4" x14ac:dyDescent="0.25">
      <c r="A450" s="1" t="s">
        <v>1569</v>
      </c>
      <c r="B450" s="1">
        <v>948</v>
      </c>
      <c r="C450" s="1">
        <v>4</v>
      </c>
      <c r="D450" s="1" t="s">
        <v>3234</v>
      </c>
    </row>
    <row r="451" spans="1:4" x14ac:dyDescent="0.25">
      <c r="A451" s="1" t="s">
        <v>1570</v>
      </c>
      <c r="B451" s="1">
        <v>948</v>
      </c>
      <c r="C451" s="1">
        <v>4</v>
      </c>
      <c r="D451" s="1" t="s">
        <v>3235</v>
      </c>
    </row>
    <row r="452" spans="1:4" x14ac:dyDescent="0.25">
      <c r="A452" s="1" t="s">
        <v>1075</v>
      </c>
      <c r="B452" s="1">
        <v>458</v>
      </c>
      <c r="C452" s="1">
        <v>12</v>
      </c>
      <c r="D452" s="1" t="s">
        <v>3236</v>
      </c>
    </row>
    <row r="453" spans="1:4" x14ac:dyDescent="0.25">
      <c r="A453" s="1" t="s">
        <v>1427</v>
      </c>
      <c r="B453" s="1">
        <v>946</v>
      </c>
      <c r="C453" s="1">
        <v>4</v>
      </c>
      <c r="D453" s="1" t="s">
        <v>3237</v>
      </c>
    </row>
    <row r="454" spans="1:4" x14ac:dyDescent="0.25">
      <c r="A454" s="1" t="s">
        <v>1495</v>
      </c>
      <c r="B454" s="1">
        <v>947</v>
      </c>
      <c r="C454" s="1">
        <v>4</v>
      </c>
      <c r="D454" s="1" t="s">
        <v>3238</v>
      </c>
    </row>
    <row r="455" spans="1:4" x14ac:dyDescent="0.25">
      <c r="A455" s="1" t="s">
        <v>415</v>
      </c>
      <c r="B455" s="1">
        <v>91</v>
      </c>
      <c r="C455" s="1">
        <v>12</v>
      </c>
      <c r="D455" s="1" t="s">
        <v>3239</v>
      </c>
    </row>
    <row r="456" spans="1:4" x14ac:dyDescent="0.25">
      <c r="A456" s="1" t="s">
        <v>52</v>
      </c>
      <c r="B456" s="1">
        <v>2</v>
      </c>
      <c r="C456" s="1">
        <v>4</v>
      </c>
      <c r="D456" s="1" t="s">
        <v>3240</v>
      </c>
    </row>
    <row r="457" spans="1:4" x14ac:dyDescent="0.25">
      <c r="A457" s="1" t="s">
        <v>908</v>
      </c>
      <c r="B457" s="1">
        <v>266</v>
      </c>
      <c r="C457" s="1">
        <v>26</v>
      </c>
      <c r="D457" s="1" t="s">
        <v>3241</v>
      </c>
    </row>
    <row r="458" spans="1:4" x14ac:dyDescent="0.25">
      <c r="A458" s="1" t="s">
        <v>1571</v>
      </c>
      <c r="B458" s="1">
        <v>948</v>
      </c>
      <c r="C458" s="1">
        <v>4</v>
      </c>
      <c r="D458" s="1" t="s">
        <v>3242</v>
      </c>
    </row>
    <row r="459" spans="1:4" x14ac:dyDescent="0.25">
      <c r="A459" s="1" t="s">
        <v>1191</v>
      </c>
      <c r="B459" s="1">
        <v>669</v>
      </c>
      <c r="C459" s="1">
        <v>12</v>
      </c>
      <c r="D459" s="1" t="s">
        <v>3243</v>
      </c>
    </row>
    <row r="460" spans="1:4" x14ac:dyDescent="0.25">
      <c r="A460" s="1" t="s">
        <v>1288</v>
      </c>
      <c r="B460" s="1">
        <v>753</v>
      </c>
      <c r="C460" s="1">
        <v>28</v>
      </c>
      <c r="D460" s="1" t="s">
        <v>3244</v>
      </c>
    </row>
    <row r="461" spans="1:4" x14ac:dyDescent="0.25">
      <c r="A461" s="1" t="s">
        <v>520</v>
      </c>
      <c r="B461" s="1">
        <v>104</v>
      </c>
      <c r="C461" s="1">
        <v>12</v>
      </c>
      <c r="D461" s="1" t="s">
        <v>3245</v>
      </c>
    </row>
    <row r="462" spans="1:4" x14ac:dyDescent="0.25">
      <c r="A462" s="1" t="s">
        <v>109</v>
      </c>
      <c r="B462" s="1">
        <v>4</v>
      </c>
      <c r="C462" s="1">
        <v>12</v>
      </c>
      <c r="D462" s="1" t="s">
        <v>3246</v>
      </c>
    </row>
    <row r="463" spans="1:4" x14ac:dyDescent="0.25">
      <c r="A463" s="1" t="s">
        <v>1428</v>
      </c>
      <c r="B463" s="1">
        <v>946</v>
      </c>
      <c r="C463" s="1">
        <v>4</v>
      </c>
      <c r="D463" s="1" t="s">
        <v>3247</v>
      </c>
    </row>
    <row r="464" spans="1:4" x14ac:dyDescent="0.25">
      <c r="A464" s="1" t="s">
        <v>1496</v>
      </c>
      <c r="B464" s="1">
        <v>947</v>
      </c>
      <c r="C464" s="1">
        <v>4</v>
      </c>
      <c r="D464" s="1" t="s">
        <v>3248</v>
      </c>
    </row>
    <row r="465" spans="1:4" x14ac:dyDescent="0.25">
      <c r="A465" s="1" t="s">
        <v>1429</v>
      </c>
      <c r="B465" s="1">
        <v>946</v>
      </c>
      <c r="C465" s="1">
        <v>4</v>
      </c>
      <c r="D465" s="1" t="s">
        <v>3249</v>
      </c>
    </row>
    <row r="466" spans="1:4" x14ac:dyDescent="0.25">
      <c r="A466" s="1" t="s">
        <v>1430</v>
      </c>
      <c r="B466" s="1">
        <v>946</v>
      </c>
      <c r="C466" s="1">
        <v>4</v>
      </c>
      <c r="D466" s="1" t="s">
        <v>3250</v>
      </c>
    </row>
    <row r="467" spans="1:4" x14ac:dyDescent="0.25">
      <c r="A467" s="1" t="s">
        <v>1497</v>
      </c>
      <c r="B467" s="1">
        <v>947</v>
      </c>
      <c r="C467" s="1">
        <v>4</v>
      </c>
      <c r="D467" s="1" t="s">
        <v>3251</v>
      </c>
    </row>
    <row r="468" spans="1:4" x14ac:dyDescent="0.25">
      <c r="A468" s="1" t="s">
        <v>1498</v>
      </c>
      <c r="B468" s="1">
        <v>947</v>
      </c>
      <c r="C468" s="1">
        <v>4</v>
      </c>
      <c r="D468" s="1" t="s">
        <v>3252</v>
      </c>
    </row>
    <row r="469" spans="1:4" x14ac:dyDescent="0.25">
      <c r="A469" s="1" t="s">
        <v>1572</v>
      </c>
      <c r="B469" s="1">
        <v>948</v>
      </c>
      <c r="C469" s="1">
        <v>4</v>
      </c>
      <c r="D469" s="1" t="s">
        <v>3253</v>
      </c>
    </row>
    <row r="470" spans="1:4" x14ac:dyDescent="0.25">
      <c r="A470" s="1" t="s">
        <v>591</v>
      </c>
      <c r="B470" s="1">
        <v>125</v>
      </c>
      <c r="C470" s="1">
        <v>4</v>
      </c>
      <c r="D470" s="1" t="s">
        <v>3254</v>
      </c>
    </row>
    <row r="471" spans="1:4" x14ac:dyDescent="0.25">
      <c r="A471" s="1" t="s">
        <v>646</v>
      </c>
      <c r="B471" s="1">
        <v>136</v>
      </c>
      <c r="C471" s="1">
        <v>4</v>
      </c>
      <c r="D471" s="1" t="s">
        <v>3255</v>
      </c>
    </row>
    <row r="472" spans="1:4" x14ac:dyDescent="0.25">
      <c r="A472" s="1" t="s">
        <v>172</v>
      </c>
      <c r="B472" s="1">
        <v>6</v>
      </c>
      <c r="C472" s="1">
        <v>4</v>
      </c>
      <c r="D472" s="1" t="s">
        <v>3256</v>
      </c>
    </row>
    <row r="473" spans="1:4" x14ac:dyDescent="0.25">
      <c r="A473" s="1" t="s">
        <v>1573</v>
      </c>
      <c r="B473" s="1">
        <v>948</v>
      </c>
      <c r="C473" s="1">
        <v>4</v>
      </c>
      <c r="D473" s="1" t="s">
        <v>3257</v>
      </c>
    </row>
    <row r="474" spans="1:4" x14ac:dyDescent="0.25">
      <c r="A474" s="1" t="s">
        <v>648</v>
      </c>
      <c r="B474" s="1">
        <v>137</v>
      </c>
      <c r="C474" s="1">
        <v>4</v>
      </c>
      <c r="D474" s="1" t="s">
        <v>3258</v>
      </c>
    </row>
    <row r="475" spans="1:4" x14ac:dyDescent="0.25">
      <c r="A475" s="1" t="s">
        <v>1574</v>
      </c>
      <c r="B475" s="1">
        <v>948</v>
      </c>
      <c r="C475" s="1">
        <v>4</v>
      </c>
      <c r="D475" s="1" t="s">
        <v>3259</v>
      </c>
    </row>
    <row r="476" spans="1:4" x14ac:dyDescent="0.25">
      <c r="A476" s="1" t="s">
        <v>549</v>
      </c>
      <c r="B476" s="1">
        <v>110</v>
      </c>
      <c r="C476" s="1">
        <v>12</v>
      </c>
      <c r="D476" s="1" t="s">
        <v>3260</v>
      </c>
    </row>
    <row r="477" spans="1:4" x14ac:dyDescent="0.25">
      <c r="A477" s="1" t="s">
        <v>1431</v>
      </c>
      <c r="B477" s="1">
        <v>946</v>
      </c>
      <c r="C477" s="1">
        <v>4</v>
      </c>
      <c r="D477" s="1" t="s">
        <v>3261</v>
      </c>
    </row>
    <row r="478" spans="1:4" x14ac:dyDescent="0.25">
      <c r="A478" s="1" t="s">
        <v>945</v>
      </c>
      <c r="B478" s="1">
        <v>287</v>
      </c>
      <c r="C478" s="1">
        <v>4</v>
      </c>
      <c r="D478" s="1" t="s">
        <v>3262</v>
      </c>
    </row>
    <row r="479" spans="1:4" x14ac:dyDescent="0.25">
      <c r="A479" s="1" t="s">
        <v>110</v>
      </c>
      <c r="B479" s="1">
        <v>4</v>
      </c>
      <c r="C479" s="1">
        <v>12</v>
      </c>
      <c r="D479" s="1" t="s">
        <v>3263</v>
      </c>
    </row>
    <row r="480" spans="1:4" x14ac:dyDescent="0.25">
      <c r="A480" s="1" t="s">
        <v>416</v>
      </c>
      <c r="B480" s="1">
        <v>91</v>
      </c>
      <c r="C480" s="1">
        <v>12</v>
      </c>
      <c r="D480" s="1" t="s">
        <v>3264</v>
      </c>
    </row>
    <row r="481" spans="1:4" x14ac:dyDescent="0.25">
      <c r="A481" s="1" t="s">
        <v>1432</v>
      </c>
      <c r="B481" s="1">
        <v>946</v>
      </c>
      <c r="C481" s="1">
        <v>8</v>
      </c>
      <c r="D481" s="1" t="s">
        <v>3265</v>
      </c>
    </row>
    <row r="482" spans="1:4" x14ac:dyDescent="0.25">
      <c r="A482" s="1" t="s">
        <v>111</v>
      </c>
      <c r="B482" s="1">
        <v>4</v>
      </c>
      <c r="C482" s="1">
        <v>12</v>
      </c>
      <c r="D482" s="1" t="s">
        <v>3266</v>
      </c>
    </row>
    <row r="483" spans="1:4" x14ac:dyDescent="0.25">
      <c r="A483" s="1" t="s">
        <v>1499</v>
      </c>
      <c r="B483" s="1">
        <v>947</v>
      </c>
      <c r="C483" s="1">
        <v>8</v>
      </c>
      <c r="D483" s="1" t="s">
        <v>3267</v>
      </c>
    </row>
    <row r="484" spans="1:4" x14ac:dyDescent="0.25">
      <c r="A484" s="1" t="s">
        <v>1500</v>
      </c>
      <c r="B484" s="1">
        <v>947</v>
      </c>
      <c r="C484" s="1">
        <v>4</v>
      </c>
      <c r="D484" s="1" t="s">
        <v>3268</v>
      </c>
    </row>
    <row r="485" spans="1:4" x14ac:dyDescent="0.25">
      <c r="A485" s="1" t="s">
        <v>53</v>
      </c>
      <c r="B485" s="1">
        <v>2</v>
      </c>
      <c r="C485" s="1">
        <v>20</v>
      </c>
      <c r="D485" s="1" t="s">
        <v>3269</v>
      </c>
    </row>
    <row r="486" spans="1:4" x14ac:dyDescent="0.25">
      <c r="A486" s="1" t="s">
        <v>1433</v>
      </c>
      <c r="B486" s="1">
        <v>946</v>
      </c>
      <c r="C486" s="1">
        <v>20</v>
      </c>
      <c r="D486" s="1" t="s">
        <v>3270</v>
      </c>
    </row>
    <row r="487" spans="1:4" x14ac:dyDescent="0.25">
      <c r="A487" s="1" t="s">
        <v>1501</v>
      </c>
      <c r="B487" s="1">
        <v>947</v>
      </c>
      <c r="C487" s="1">
        <v>20</v>
      </c>
      <c r="D487" s="1" t="s">
        <v>3271</v>
      </c>
    </row>
    <row r="488" spans="1:4" x14ac:dyDescent="0.25">
      <c r="A488" s="1" t="s">
        <v>1575</v>
      </c>
      <c r="B488" s="1">
        <v>948</v>
      </c>
      <c r="C488" s="1">
        <v>8</v>
      </c>
      <c r="D488" s="1" t="s">
        <v>3272</v>
      </c>
    </row>
    <row r="489" spans="1:4" x14ac:dyDescent="0.25">
      <c r="A489" s="1" t="s">
        <v>1434</v>
      </c>
      <c r="B489" s="1">
        <v>946</v>
      </c>
      <c r="C489" s="1">
        <v>4</v>
      </c>
      <c r="D489" s="1" t="s">
        <v>3273</v>
      </c>
    </row>
    <row r="490" spans="1:4" x14ac:dyDescent="0.25">
      <c r="A490" s="1" t="s">
        <v>1576</v>
      </c>
      <c r="B490" s="1">
        <v>948</v>
      </c>
      <c r="C490" s="1">
        <v>20</v>
      </c>
      <c r="D490" s="1" t="s">
        <v>3274</v>
      </c>
    </row>
    <row r="491" spans="1:4" x14ac:dyDescent="0.25">
      <c r="A491" s="1" t="s">
        <v>965</v>
      </c>
      <c r="B491" s="1">
        <v>312</v>
      </c>
      <c r="C491" s="1">
        <v>24</v>
      </c>
      <c r="D491" s="1" t="s">
        <v>3275</v>
      </c>
    </row>
    <row r="492" spans="1:4" x14ac:dyDescent="0.25">
      <c r="A492" s="1" t="s">
        <v>1502</v>
      </c>
      <c r="B492" s="1">
        <v>947</v>
      </c>
      <c r="C492" s="1">
        <v>4</v>
      </c>
      <c r="D492" s="1" t="s">
        <v>3276</v>
      </c>
    </row>
    <row r="493" spans="1:4" x14ac:dyDescent="0.25">
      <c r="A493" s="1" t="s">
        <v>1503</v>
      </c>
      <c r="B493" s="1">
        <v>947</v>
      </c>
      <c r="C493" s="1">
        <v>4</v>
      </c>
      <c r="D493" s="1" t="s">
        <v>3277</v>
      </c>
    </row>
    <row r="494" spans="1:4" x14ac:dyDescent="0.25">
      <c r="A494" s="1" t="s">
        <v>1697</v>
      </c>
      <c r="B494" s="1">
        <v>949</v>
      </c>
      <c r="C494" s="1">
        <v>27</v>
      </c>
      <c r="D494" s="1" t="s">
        <v>3278</v>
      </c>
    </row>
    <row r="495" spans="1:4" x14ac:dyDescent="0.25">
      <c r="A495" s="1" t="s">
        <v>1504</v>
      </c>
      <c r="B495" s="1">
        <v>947</v>
      </c>
      <c r="C495" s="1">
        <v>20</v>
      </c>
      <c r="D495" s="1" t="s">
        <v>3279</v>
      </c>
    </row>
    <row r="496" spans="1:4" x14ac:dyDescent="0.25">
      <c r="A496" s="1" t="s">
        <v>1698</v>
      </c>
      <c r="B496" s="1">
        <v>949</v>
      </c>
      <c r="C496" s="1">
        <v>4</v>
      </c>
      <c r="D496" s="1" t="s">
        <v>3280</v>
      </c>
    </row>
    <row r="497" spans="1:4" x14ac:dyDescent="0.25">
      <c r="A497" s="1" t="s">
        <v>1577</v>
      </c>
      <c r="B497" s="1">
        <v>948</v>
      </c>
      <c r="C497" s="1">
        <v>20</v>
      </c>
      <c r="D497" s="1" t="s">
        <v>3281</v>
      </c>
    </row>
    <row r="498" spans="1:4" x14ac:dyDescent="0.25">
      <c r="A498" s="1" t="s">
        <v>550</v>
      </c>
      <c r="B498" s="1">
        <v>110</v>
      </c>
      <c r="C498" s="1">
        <v>12</v>
      </c>
      <c r="D498" s="1" t="s">
        <v>3282</v>
      </c>
    </row>
    <row r="499" spans="1:4" x14ac:dyDescent="0.25">
      <c r="A499" s="1" t="s">
        <v>1435</v>
      </c>
      <c r="B499" s="1">
        <v>946</v>
      </c>
      <c r="C499" s="1">
        <v>20</v>
      </c>
      <c r="D499" s="1" t="s">
        <v>3283</v>
      </c>
    </row>
    <row r="500" spans="1:4" x14ac:dyDescent="0.25">
      <c r="A500" s="1" t="s">
        <v>173</v>
      </c>
      <c r="B500" s="1">
        <v>6</v>
      </c>
      <c r="C500" s="1">
        <v>4</v>
      </c>
      <c r="D500" s="1" t="s">
        <v>3284</v>
      </c>
    </row>
    <row r="501" spans="1:4" x14ac:dyDescent="0.25">
      <c r="A501" s="1" t="s">
        <v>54</v>
      </c>
      <c r="B501" s="1">
        <v>2</v>
      </c>
      <c r="C501" s="1">
        <v>4</v>
      </c>
      <c r="D501" s="1" t="s">
        <v>3285</v>
      </c>
    </row>
    <row r="502" spans="1:4" x14ac:dyDescent="0.25">
      <c r="A502" s="1" t="s">
        <v>1436</v>
      </c>
      <c r="B502" s="1">
        <v>946</v>
      </c>
      <c r="C502" s="1">
        <v>4</v>
      </c>
      <c r="D502" s="1" t="s">
        <v>3286</v>
      </c>
    </row>
    <row r="503" spans="1:4" x14ac:dyDescent="0.25">
      <c r="A503" s="1" t="s">
        <v>1505</v>
      </c>
      <c r="B503" s="1">
        <v>947</v>
      </c>
      <c r="C503" s="1">
        <v>4</v>
      </c>
      <c r="D503" s="1" t="s">
        <v>3287</v>
      </c>
    </row>
    <row r="504" spans="1:4" x14ac:dyDescent="0.25">
      <c r="A504" s="1" t="s">
        <v>174</v>
      </c>
      <c r="B504" s="1">
        <v>6</v>
      </c>
      <c r="C504" s="1">
        <v>4</v>
      </c>
      <c r="D504" s="1" t="s">
        <v>3288</v>
      </c>
    </row>
    <row r="505" spans="1:4" x14ac:dyDescent="0.25">
      <c r="A505" s="1" t="s">
        <v>1123</v>
      </c>
      <c r="B505" s="1">
        <v>533</v>
      </c>
      <c r="C505" s="1">
        <v>10</v>
      </c>
      <c r="D505" s="1" t="s">
        <v>3289</v>
      </c>
    </row>
    <row r="506" spans="1:4" x14ac:dyDescent="0.25">
      <c r="A506" s="1" t="s">
        <v>55</v>
      </c>
      <c r="B506" s="1">
        <v>2</v>
      </c>
      <c r="C506" s="1">
        <v>4</v>
      </c>
      <c r="D506" s="1" t="s">
        <v>3290</v>
      </c>
    </row>
    <row r="507" spans="1:4" x14ac:dyDescent="0.25">
      <c r="A507" s="1" t="s">
        <v>1437</v>
      </c>
      <c r="B507" s="1">
        <v>946</v>
      </c>
      <c r="C507" s="1">
        <v>4</v>
      </c>
      <c r="D507" s="1" t="s">
        <v>3291</v>
      </c>
    </row>
    <row r="508" spans="1:4" x14ac:dyDescent="0.25">
      <c r="A508" s="1" t="s">
        <v>1506</v>
      </c>
      <c r="B508" s="1">
        <v>947</v>
      </c>
      <c r="C508" s="1">
        <v>4</v>
      </c>
      <c r="D508" s="1" t="s">
        <v>3292</v>
      </c>
    </row>
    <row r="509" spans="1:4" x14ac:dyDescent="0.25">
      <c r="A509" s="1" t="s">
        <v>1578</v>
      </c>
      <c r="B509" s="1">
        <v>948</v>
      </c>
      <c r="C509" s="1">
        <v>4</v>
      </c>
      <c r="D509" s="1" t="s">
        <v>3293</v>
      </c>
    </row>
    <row r="510" spans="1:4" x14ac:dyDescent="0.25">
      <c r="A510" s="1" t="s">
        <v>592</v>
      </c>
      <c r="B510" s="1">
        <v>125</v>
      </c>
      <c r="C510" s="1">
        <v>4</v>
      </c>
      <c r="D510" s="1" t="s">
        <v>3294</v>
      </c>
    </row>
    <row r="511" spans="1:4" x14ac:dyDescent="0.25">
      <c r="A511" s="1" t="s">
        <v>1579</v>
      </c>
      <c r="B511" s="1">
        <v>948</v>
      </c>
      <c r="C511" s="1">
        <v>4</v>
      </c>
      <c r="D511" s="1" t="s">
        <v>3295</v>
      </c>
    </row>
    <row r="512" spans="1:4" x14ac:dyDescent="0.25">
      <c r="A512" s="1" t="s">
        <v>1134</v>
      </c>
      <c r="B512" s="1">
        <v>549</v>
      </c>
      <c r="C512" s="1">
        <v>26</v>
      </c>
      <c r="D512" s="1" t="s">
        <v>3296</v>
      </c>
    </row>
    <row r="513" spans="1:4" x14ac:dyDescent="0.25">
      <c r="A513" s="1" t="s">
        <v>1171</v>
      </c>
      <c r="B513" s="1">
        <v>626</v>
      </c>
      <c r="C513" s="1">
        <v>4</v>
      </c>
      <c r="D513" s="1" t="s">
        <v>3297</v>
      </c>
    </row>
    <row r="514" spans="1:4" x14ac:dyDescent="0.25">
      <c r="A514" s="1" t="s">
        <v>175</v>
      </c>
      <c r="B514" s="1">
        <v>6</v>
      </c>
      <c r="C514" s="1">
        <v>4</v>
      </c>
      <c r="D514" s="1" t="s">
        <v>3298</v>
      </c>
    </row>
    <row r="515" spans="1:4" x14ac:dyDescent="0.25">
      <c r="A515" s="1" t="s">
        <v>56</v>
      </c>
      <c r="B515" s="1">
        <v>2</v>
      </c>
      <c r="C515" s="1">
        <v>4</v>
      </c>
      <c r="D515" s="1" t="s">
        <v>3299</v>
      </c>
    </row>
    <row r="516" spans="1:4" x14ac:dyDescent="0.25">
      <c r="A516" s="1" t="s">
        <v>1438</v>
      </c>
      <c r="B516" s="1">
        <v>946</v>
      </c>
      <c r="C516" s="1">
        <v>4</v>
      </c>
      <c r="D516" s="1" t="s">
        <v>3300</v>
      </c>
    </row>
    <row r="517" spans="1:4" x14ac:dyDescent="0.25">
      <c r="A517" s="1" t="s">
        <v>1507</v>
      </c>
      <c r="B517" s="1">
        <v>947</v>
      </c>
      <c r="C517" s="1">
        <v>4</v>
      </c>
      <c r="D517" s="1" t="s">
        <v>3301</v>
      </c>
    </row>
    <row r="518" spans="1:4" x14ac:dyDescent="0.25">
      <c r="A518" s="1" t="s">
        <v>1508</v>
      </c>
      <c r="B518" s="1">
        <v>947</v>
      </c>
      <c r="C518" s="1">
        <v>4</v>
      </c>
      <c r="D518" s="1" t="s">
        <v>3302</v>
      </c>
    </row>
    <row r="519" spans="1:4" x14ac:dyDescent="0.25">
      <c r="A519" s="1" t="s">
        <v>57</v>
      </c>
      <c r="B519" s="1">
        <v>2</v>
      </c>
      <c r="C519" s="1">
        <v>26</v>
      </c>
      <c r="D519" s="1" t="s">
        <v>3303</v>
      </c>
    </row>
    <row r="520" spans="1:4" x14ac:dyDescent="0.25">
      <c r="A520" s="1" t="s">
        <v>176</v>
      </c>
      <c r="B520" s="1">
        <v>6</v>
      </c>
      <c r="C520" s="1">
        <v>4</v>
      </c>
      <c r="D520" s="1" t="s">
        <v>3304</v>
      </c>
    </row>
    <row r="521" spans="1:4" x14ac:dyDescent="0.25">
      <c r="A521" s="1" t="s">
        <v>58</v>
      </c>
      <c r="B521" s="1">
        <v>2</v>
      </c>
      <c r="C521" s="1">
        <v>4</v>
      </c>
      <c r="D521" s="1" t="s">
        <v>3305</v>
      </c>
    </row>
    <row r="522" spans="1:4" x14ac:dyDescent="0.25">
      <c r="A522" s="1" t="s">
        <v>59</v>
      </c>
      <c r="B522" s="1">
        <v>2</v>
      </c>
      <c r="C522" s="1">
        <v>4</v>
      </c>
      <c r="D522" s="1" t="s">
        <v>3306</v>
      </c>
    </row>
    <row r="523" spans="1:4" x14ac:dyDescent="0.25">
      <c r="A523" s="1" t="s">
        <v>177</v>
      </c>
      <c r="B523" s="1">
        <v>6</v>
      </c>
      <c r="C523" s="1">
        <v>4</v>
      </c>
      <c r="D523" s="1" t="s">
        <v>3307</v>
      </c>
    </row>
    <row r="524" spans="1:4" x14ac:dyDescent="0.25">
      <c r="A524" s="1" t="s">
        <v>1439</v>
      </c>
      <c r="B524" s="1">
        <v>946</v>
      </c>
      <c r="C524" s="1">
        <v>4</v>
      </c>
      <c r="D524" s="1" t="s">
        <v>3308</v>
      </c>
    </row>
    <row r="525" spans="1:4" x14ac:dyDescent="0.25">
      <c r="A525" s="1" t="s">
        <v>1509</v>
      </c>
      <c r="B525" s="1">
        <v>947</v>
      </c>
      <c r="C525" s="1">
        <v>4</v>
      </c>
      <c r="D525" s="1" t="s">
        <v>3309</v>
      </c>
    </row>
    <row r="526" spans="1:4" x14ac:dyDescent="0.25">
      <c r="A526" s="1" t="s">
        <v>1580</v>
      </c>
      <c r="B526" s="1">
        <v>948</v>
      </c>
      <c r="C526" s="1">
        <v>4</v>
      </c>
      <c r="D526" s="1" t="s">
        <v>3310</v>
      </c>
    </row>
    <row r="527" spans="1:4" x14ac:dyDescent="0.25">
      <c r="A527" s="1" t="s">
        <v>1581</v>
      </c>
      <c r="B527" s="1">
        <v>948</v>
      </c>
      <c r="C527" s="1">
        <v>4</v>
      </c>
      <c r="D527" s="1" t="s">
        <v>3311</v>
      </c>
    </row>
    <row r="528" spans="1:4" x14ac:dyDescent="0.25">
      <c r="A528" s="1" t="s">
        <v>178</v>
      </c>
      <c r="B528" s="1">
        <v>6</v>
      </c>
      <c r="C528" s="1">
        <v>26</v>
      </c>
      <c r="D528" s="1" t="s">
        <v>3312</v>
      </c>
    </row>
    <row r="529" spans="1:4" x14ac:dyDescent="0.25">
      <c r="A529" s="1" t="s">
        <v>1440</v>
      </c>
      <c r="B529" s="1">
        <v>946</v>
      </c>
      <c r="C529" s="1">
        <v>4</v>
      </c>
      <c r="D529" s="1" t="s">
        <v>3313</v>
      </c>
    </row>
    <row r="530" spans="1:4" x14ac:dyDescent="0.25">
      <c r="A530" s="1" t="s">
        <v>593</v>
      </c>
      <c r="B530" s="1">
        <v>125</v>
      </c>
      <c r="C530" s="1">
        <v>26</v>
      </c>
      <c r="D530" s="1" t="s">
        <v>3314</v>
      </c>
    </row>
    <row r="531" spans="1:4" x14ac:dyDescent="0.25">
      <c r="A531" s="1" t="s">
        <v>179</v>
      </c>
      <c r="B531" s="1">
        <v>6</v>
      </c>
      <c r="C531" s="1">
        <v>4</v>
      </c>
      <c r="D531" s="1" t="s">
        <v>3315</v>
      </c>
    </row>
    <row r="532" spans="1:4" x14ac:dyDescent="0.25">
      <c r="A532" s="1" t="s">
        <v>1510</v>
      </c>
      <c r="B532" s="1">
        <v>947</v>
      </c>
      <c r="C532" s="1">
        <v>4</v>
      </c>
      <c r="D532" s="1" t="s">
        <v>3316</v>
      </c>
    </row>
    <row r="533" spans="1:4" x14ac:dyDescent="0.25">
      <c r="A533" s="1" t="s">
        <v>1582</v>
      </c>
      <c r="B533" s="1">
        <v>948</v>
      </c>
      <c r="C533" s="1">
        <v>4</v>
      </c>
      <c r="D533" s="1" t="s">
        <v>3317</v>
      </c>
    </row>
    <row r="534" spans="1:4" x14ac:dyDescent="0.25">
      <c r="A534" s="1" t="s">
        <v>60</v>
      </c>
      <c r="B534" s="1">
        <v>2</v>
      </c>
      <c r="C534" s="1">
        <v>4</v>
      </c>
      <c r="D534" s="1" t="s">
        <v>3318</v>
      </c>
    </row>
    <row r="535" spans="1:4" x14ac:dyDescent="0.25">
      <c r="A535" s="1" t="s">
        <v>61</v>
      </c>
      <c r="B535" s="1">
        <v>2</v>
      </c>
      <c r="C535" s="1">
        <v>6</v>
      </c>
      <c r="D535" s="1" t="s">
        <v>3319</v>
      </c>
    </row>
    <row r="536" spans="1:4" x14ac:dyDescent="0.25">
      <c r="A536" s="1" t="s">
        <v>1583</v>
      </c>
      <c r="B536" s="1">
        <v>948</v>
      </c>
      <c r="C536" s="1">
        <v>4</v>
      </c>
      <c r="D536" s="1" t="s">
        <v>3320</v>
      </c>
    </row>
    <row r="537" spans="1:4" x14ac:dyDescent="0.25">
      <c r="A537" s="1" t="s">
        <v>1584</v>
      </c>
      <c r="B537" s="1">
        <v>948</v>
      </c>
      <c r="C537" s="1">
        <v>4</v>
      </c>
      <c r="D537" s="1" t="s">
        <v>3321</v>
      </c>
    </row>
    <row r="538" spans="1:4" x14ac:dyDescent="0.25">
      <c r="A538" s="1" t="s">
        <v>180</v>
      </c>
      <c r="B538" s="1">
        <v>6</v>
      </c>
      <c r="C538" s="1">
        <v>4</v>
      </c>
      <c r="D538" s="1" t="s">
        <v>3322</v>
      </c>
    </row>
    <row r="539" spans="1:4" x14ac:dyDescent="0.25">
      <c r="A539" s="1" t="s">
        <v>62</v>
      </c>
      <c r="B539" s="1">
        <v>2</v>
      </c>
      <c r="C539" s="1">
        <v>4</v>
      </c>
      <c r="D539" s="1" t="s">
        <v>3323</v>
      </c>
    </row>
    <row r="540" spans="1:4" x14ac:dyDescent="0.25">
      <c r="A540" s="1" t="s">
        <v>472</v>
      </c>
      <c r="B540" s="1">
        <v>93</v>
      </c>
      <c r="C540" s="1">
        <v>12</v>
      </c>
      <c r="D540" s="1" t="s">
        <v>3324</v>
      </c>
    </row>
    <row r="541" spans="1:4" x14ac:dyDescent="0.25">
      <c r="A541" s="1" t="s">
        <v>181</v>
      </c>
      <c r="B541" s="1">
        <v>6</v>
      </c>
      <c r="C541" s="1">
        <v>13</v>
      </c>
      <c r="D541" s="1" t="s">
        <v>3325</v>
      </c>
    </row>
    <row r="542" spans="1:4" x14ac:dyDescent="0.25">
      <c r="A542" s="1" t="s">
        <v>1441</v>
      </c>
      <c r="B542" s="1">
        <v>946</v>
      </c>
      <c r="C542" s="1">
        <v>4</v>
      </c>
      <c r="D542" s="1" t="s">
        <v>3326</v>
      </c>
    </row>
    <row r="543" spans="1:4" x14ac:dyDescent="0.25">
      <c r="A543" s="1" t="s">
        <v>112</v>
      </c>
      <c r="B543" s="1">
        <v>4</v>
      </c>
      <c r="C543" s="1">
        <v>12</v>
      </c>
      <c r="D543" s="1" t="s">
        <v>3327</v>
      </c>
    </row>
    <row r="544" spans="1:4" x14ac:dyDescent="0.25">
      <c r="A544" s="1" t="s">
        <v>1442</v>
      </c>
      <c r="B544" s="1">
        <v>946</v>
      </c>
      <c r="C544" s="1">
        <v>4</v>
      </c>
      <c r="D544" s="1" t="s">
        <v>3328</v>
      </c>
    </row>
    <row r="545" spans="1:4" x14ac:dyDescent="0.25">
      <c r="A545" s="1" t="s">
        <v>182</v>
      </c>
      <c r="B545" s="1">
        <v>6</v>
      </c>
      <c r="C545" s="1">
        <v>26</v>
      </c>
      <c r="D545" s="1" t="s">
        <v>3329</v>
      </c>
    </row>
    <row r="546" spans="1:4" x14ac:dyDescent="0.25">
      <c r="A546" s="1" t="s">
        <v>183</v>
      </c>
      <c r="B546" s="1">
        <v>6</v>
      </c>
      <c r="C546" s="1">
        <v>4</v>
      </c>
      <c r="D546" s="1" t="s">
        <v>3330</v>
      </c>
    </row>
    <row r="547" spans="1:4" x14ac:dyDescent="0.25">
      <c r="A547" s="1" t="s">
        <v>184</v>
      </c>
      <c r="B547" s="1">
        <v>6</v>
      </c>
      <c r="C547" s="1">
        <v>4</v>
      </c>
      <c r="D547" s="1" t="s">
        <v>3331</v>
      </c>
    </row>
    <row r="548" spans="1:4" x14ac:dyDescent="0.25">
      <c r="A548" s="1" t="s">
        <v>1443</v>
      </c>
      <c r="B548" s="1">
        <v>946</v>
      </c>
      <c r="C548" s="1">
        <v>4</v>
      </c>
      <c r="D548" s="1" t="s">
        <v>3332</v>
      </c>
    </row>
    <row r="549" spans="1:4" x14ac:dyDescent="0.25">
      <c r="A549" s="1" t="s">
        <v>113</v>
      </c>
      <c r="B549" s="1">
        <v>4</v>
      </c>
      <c r="C549" s="1">
        <v>12</v>
      </c>
      <c r="D549" s="1" t="s">
        <v>3333</v>
      </c>
    </row>
    <row r="550" spans="1:4" x14ac:dyDescent="0.25">
      <c r="A550" s="1" t="s">
        <v>63</v>
      </c>
      <c r="B550" s="1">
        <v>2</v>
      </c>
      <c r="C550" s="1">
        <v>26</v>
      </c>
      <c r="D550" s="1" t="s">
        <v>3334</v>
      </c>
    </row>
    <row r="551" spans="1:4" x14ac:dyDescent="0.25">
      <c r="A551" s="1" t="s">
        <v>64</v>
      </c>
      <c r="B551" s="1">
        <v>2</v>
      </c>
      <c r="C551" s="1">
        <v>4</v>
      </c>
      <c r="D551" s="1" t="s">
        <v>3335</v>
      </c>
    </row>
    <row r="552" spans="1:4" x14ac:dyDescent="0.25">
      <c r="A552" s="1" t="s">
        <v>1444</v>
      </c>
      <c r="B552" s="1">
        <v>946</v>
      </c>
      <c r="C552" s="1">
        <v>4</v>
      </c>
      <c r="D552" s="1" t="s">
        <v>3336</v>
      </c>
    </row>
    <row r="553" spans="1:4" x14ac:dyDescent="0.25">
      <c r="A553" s="1" t="s">
        <v>1511</v>
      </c>
      <c r="B553" s="1">
        <v>947</v>
      </c>
      <c r="C553" s="1">
        <v>4</v>
      </c>
      <c r="D553" s="1" t="s">
        <v>3337</v>
      </c>
    </row>
    <row r="554" spans="1:4" x14ac:dyDescent="0.25">
      <c r="A554" s="1" t="s">
        <v>65</v>
      </c>
      <c r="B554" s="1">
        <v>2</v>
      </c>
      <c r="C554" s="1">
        <v>4</v>
      </c>
      <c r="D554" s="1" t="s">
        <v>3338</v>
      </c>
    </row>
    <row r="555" spans="1:4" x14ac:dyDescent="0.25">
      <c r="A555" s="1" t="s">
        <v>1512</v>
      </c>
      <c r="B555" s="1">
        <v>947</v>
      </c>
      <c r="C555" s="1">
        <v>4</v>
      </c>
      <c r="D555" s="1" t="s">
        <v>3339</v>
      </c>
    </row>
    <row r="556" spans="1:4" x14ac:dyDescent="0.25">
      <c r="A556" s="1" t="s">
        <v>66</v>
      </c>
      <c r="B556" s="1">
        <v>2</v>
      </c>
      <c r="C556" s="1">
        <v>4</v>
      </c>
      <c r="D556" s="1" t="s">
        <v>3340</v>
      </c>
    </row>
    <row r="557" spans="1:4" x14ac:dyDescent="0.25">
      <c r="A557" s="1" t="s">
        <v>1585</v>
      </c>
      <c r="B557" s="1">
        <v>948</v>
      </c>
      <c r="C557" s="1">
        <v>4</v>
      </c>
      <c r="D557" s="1" t="s">
        <v>3341</v>
      </c>
    </row>
    <row r="558" spans="1:4" x14ac:dyDescent="0.25">
      <c r="A558" s="1" t="s">
        <v>441</v>
      </c>
      <c r="B558" s="1">
        <v>92</v>
      </c>
      <c r="C558" s="1">
        <v>12</v>
      </c>
      <c r="D558" s="1" t="s">
        <v>3342</v>
      </c>
    </row>
    <row r="559" spans="1:4" x14ac:dyDescent="0.25">
      <c r="A559" s="1" t="s">
        <v>185</v>
      </c>
      <c r="B559" s="1">
        <v>6</v>
      </c>
      <c r="C559" s="1">
        <v>27</v>
      </c>
      <c r="D559" s="1" t="s">
        <v>3343</v>
      </c>
    </row>
    <row r="560" spans="1:4" x14ac:dyDescent="0.25">
      <c r="A560" s="1" t="s">
        <v>186</v>
      </c>
      <c r="B560" s="1">
        <v>6</v>
      </c>
      <c r="C560" s="1">
        <v>4</v>
      </c>
      <c r="D560" s="1" t="s">
        <v>3344</v>
      </c>
    </row>
    <row r="561" spans="1:4" x14ac:dyDescent="0.25">
      <c r="A561" s="1" t="s">
        <v>1445</v>
      </c>
      <c r="B561" s="1">
        <v>946</v>
      </c>
      <c r="C561" s="1">
        <v>4</v>
      </c>
      <c r="D561" s="1" t="s">
        <v>3345</v>
      </c>
    </row>
    <row r="562" spans="1:4" x14ac:dyDescent="0.25">
      <c r="A562" s="1" t="s">
        <v>1446</v>
      </c>
      <c r="B562" s="1">
        <v>946</v>
      </c>
      <c r="C562" s="1">
        <v>4</v>
      </c>
      <c r="D562" s="1" t="s">
        <v>3346</v>
      </c>
    </row>
    <row r="563" spans="1:4" x14ac:dyDescent="0.25">
      <c r="A563" s="1" t="s">
        <v>67</v>
      </c>
      <c r="B563" s="1">
        <v>2</v>
      </c>
      <c r="C563" s="1">
        <v>27</v>
      </c>
      <c r="D563" s="1" t="s">
        <v>3347</v>
      </c>
    </row>
    <row r="564" spans="1:4" x14ac:dyDescent="0.25">
      <c r="A564" s="1" t="s">
        <v>1513</v>
      </c>
      <c r="B564" s="1">
        <v>947</v>
      </c>
      <c r="C564" s="1">
        <v>4</v>
      </c>
      <c r="D564" s="1" t="s">
        <v>3348</v>
      </c>
    </row>
    <row r="565" spans="1:4" x14ac:dyDescent="0.25">
      <c r="A565" s="1" t="s">
        <v>114</v>
      </c>
      <c r="B565" s="1">
        <v>4</v>
      </c>
      <c r="C565" s="1">
        <v>12</v>
      </c>
      <c r="D565" s="1" t="s">
        <v>3349</v>
      </c>
    </row>
    <row r="566" spans="1:4" x14ac:dyDescent="0.25">
      <c r="A566" s="1" t="s">
        <v>1447</v>
      </c>
      <c r="B566" s="1">
        <v>946</v>
      </c>
      <c r="C566" s="1">
        <v>4</v>
      </c>
      <c r="D566" s="1" t="s">
        <v>3350</v>
      </c>
    </row>
    <row r="567" spans="1:4" x14ac:dyDescent="0.25">
      <c r="A567" s="1" t="s">
        <v>68</v>
      </c>
      <c r="B567" s="1">
        <v>2</v>
      </c>
      <c r="C567" s="1">
        <v>6</v>
      </c>
      <c r="D567" s="1" t="s">
        <v>3351</v>
      </c>
    </row>
    <row r="568" spans="1:4" x14ac:dyDescent="0.25">
      <c r="A568" s="1" t="s">
        <v>1586</v>
      </c>
      <c r="B568" s="1">
        <v>948</v>
      </c>
      <c r="C568" s="1">
        <v>4</v>
      </c>
      <c r="D568" s="1" t="s">
        <v>3352</v>
      </c>
    </row>
    <row r="569" spans="1:4" x14ac:dyDescent="0.25">
      <c r="A569" s="1" t="s">
        <v>1448</v>
      </c>
      <c r="B569" s="1">
        <v>946</v>
      </c>
      <c r="C569" s="1">
        <v>4</v>
      </c>
      <c r="D569" s="1" t="s">
        <v>3353</v>
      </c>
    </row>
    <row r="570" spans="1:4" x14ac:dyDescent="0.25">
      <c r="A570" s="1" t="s">
        <v>1514</v>
      </c>
      <c r="B570" s="1">
        <v>947</v>
      </c>
      <c r="C570" s="1">
        <v>4</v>
      </c>
      <c r="D570" s="1" t="s">
        <v>3354</v>
      </c>
    </row>
    <row r="571" spans="1:4" x14ac:dyDescent="0.25">
      <c r="A571" s="1" t="s">
        <v>473</v>
      </c>
      <c r="B571" s="1">
        <v>93</v>
      </c>
      <c r="C571" s="1">
        <v>12</v>
      </c>
      <c r="D571" s="1" t="s">
        <v>3355</v>
      </c>
    </row>
    <row r="572" spans="1:4" x14ac:dyDescent="0.25">
      <c r="A572" s="1" t="s">
        <v>1699</v>
      </c>
      <c r="B572" s="1">
        <v>949</v>
      </c>
      <c r="C572" s="1">
        <v>6</v>
      </c>
      <c r="D572" s="1" t="s">
        <v>3356</v>
      </c>
    </row>
    <row r="573" spans="1:4" x14ac:dyDescent="0.25">
      <c r="A573" s="1" t="s">
        <v>1587</v>
      </c>
      <c r="B573" s="1">
        <v>948</v>
      </c>
      <c r="C573" s="1">
        <v>4</v>
      </c>
      <c r="D573" s="1" t="s">
        <v>3357</v>
      </c>
    </row>
    <row r="574" spans="1:4" x14ac:dyDescent="0.25">
      <c r="A574" s="1" t="s">
        <v>69</v>
      </c>
      <c r="B574" s="1">
        <v>2</v>
      </c>
      <c r="C574" s="1">
        <v>4</v>
      </c>
      <c r="D574" s="1" t="s">
        <v>3358</v>
      </c>
    </row>
    <row r="575" spans="1:4" x14ac:dyDescent="0.25">
      <c r="A575" s="1" t="s">
        <v>115</v>
      </c>
      <c r="B575" s="1">
        <v>4</v>
      </c>
      <c r="C575" s="1">
        <v>12</v>
      </c>
      <c r="D575" s="1" t="s">
        <v>3359</v>
      </c>
    </row>
    <row r="576" spans="1:4" x14ac:dyDescent="0.25">
      <c r="A576" s="1" t="s">
        <v>1449</v>
      </c>
      <c r="B576" s="1">
        <v>946</v>
      </c>
      <c r="C576" s="1">
        <v>4</v>
      </c>
      <c r="D576" s="1" t="s">
        <v>3360</v>
      </c>
    </row>
    <row r="577" spans="1:4" x14ac:dyDescent="0.25">
      <c r="A577" s="1" t="s">
        <v>1515</v>
      </c>
      <c r="B577" s="1">
        <v>947</v>
      </c>
      <c r="C577" s="1">
        <v>4</v>
      </c>
      <c r="D577" s="1" t="s">
        <v>3361</v>
      </c>
    </row>
    <row r="578" spans="1:4" x14ac:dyDescent="0.25">
      <c r="A578" s="1" t="s">
        <v>1450</v>
      </c>
      <c r="B578" s="1">
        <v>946</v>
      </c>
      <c r="C578" s="1">
        <v>4</v>
      </c>
      <c r="D578" s="1" t="s">
        <v>3362</v>
      </c>
    </row>
    <row r="579" spans="1:4" x14ac:dyDescent="0.25">
      <c r="A579" s="1" t="s">
        <v>1516</v>
      </c>
      <c r="B579" s="1">
        <v>947</v>
      </c>
      <c r="C579" s="1">
        <v>4</v>
      </c>
      <c r="D579" s="1" t="s">
        <v>3363</v>
      </c>
    </row>
    <row r="580" spans="1:4" x14ac:dyDescent="0.25">
      <c r="A580" s="1" t="s">
        <v>1588</v>
      </c>
      <c r="B580" s="1">
        <v>948</v>
      </c>
      <c r="C580" s="1">
        <v>4</v>
      </c>
      <c r="D580" s="1" t="s">
        <v>3364</v>
      </c>
    </row>
    <row r="581" spans="1:4" x14ac:dyDescent="0.25">
      <c r="A581" s="1" t="s">
        <v>70</v>
      </c>
      <c r="B581" s="1">
        <v>2</v>
      </c>
      <c r="C581" s="1">
        <v>23</v>
      </c>
      <c r="D581" s="1" t="s">
        <v>3365</v>
      </c>
    </row>
    <row r="582" spans="1:4" x14ac:dyDescent="0.25">
      <c r="A582" s="1" t="s">
        <v>187</v>
      </c>
      <c r="B582" s="1">
        <v>6</v>
      </c>
      <c r="C582" s="1">
        <v>23</v>
      </c>
      <c r="D582" s="1" t="s">
        <v>3366</v>
      </c>
    </row>
    <row r="583" spans="1:4" x14ac:dyDescent="0.25">
      <c r="A583" s="1" t="s">
        <v>594</v>
      </c>
      <c r="B583" s="1">
        <v>125</v>
      </c>
      <c r="C583" s="1">
        <v>23</v>
      </c>
      <c r="D583" s="1" t="s">
        <v>3367</v>
      </c>
    </row>
    <row r="584" spans="1:4" x14ac:dyDescent="0.25">
      <c r="A584" s="1" t="s">
        <v>1589</v>
      </c>
      <c r="B584" s="1">
        <v>948</v>
      </c>
      <c r="C584" s="1">
        <v>23</v>
      </c>
      <c r="D584" s="1" t="s">
        <v>3368</v>
      </c>
    </row>
    <row r="585" spans="1:4" x14ac:dyDescent="0.25">
      <c r="A585" s="1" t="s">
        <v>1451</v>
      </c>
      <c r="B585" s="1">
        <v>946</v>
      </c>
      <c r="C585" s="1">
        <v>23</v>
      </c>
      <c r="D585" s="1" t="s">
        <v>3369</v>
      </c>
    </row>
    <row r="586" spans="1:4" x14ac:dyDescent="0.25">
      <c r="A586" s="1" t="s">
        <v>1517</v>
      </c>
      <c r="B586" s="1">
        <v>947</v>
      </c>
      <c r="C586" s="1">
        <v>23</v>
      </c>
      <c r="D586" s="1" t="s">
        <v>3370</v>
      </c>
    </row>
    <row r="587" spans="1:4" x14ac:dyDescent="0.25">
      <c r="A587" s="1" t="s">
        <v>1452</v>
      </c>
      <c r="B587" s="1">
        <v>946</v>
      </c>
      <c r="C587" s="1">
        <v>4</v>
      </c>
      <c r="D587" s="1" t="s">
        <v>3371</v>
      </c>
    </row>
    <row r="588" spans="1:4" x14ac:dyDescent="0.25">
      <c r="A588" s="1" t="s">
        <v>188</v>
      </c>
      <c r="B588" s="1">
        <v>6</v>
      </c>
      <c r="C588" s="1">
        <v>10</v>
      </c>
      <c r="D588" s="1" t="s">
        <v>3372</v>
      </c>
    </row>
    <row r="589" spans="1:4" x14ac:dyDescent="0.25">
      <c r="A589" s="1" t="s">
        <v>71</v>
      </c>
      <c r="B589" s="1">
        <v>2</v>
      </c>
      <c r="C589" s="1">
        <v>13</v>
      </c>
      <c r="D589" s="1" t="s">
        <v>3373</v>
      </c>
    </row>
    <row r="590" spans="1:4" x14ac:dyDescent="0.25">
      <c r="A590" s="1" t="s">
        <v>1453</v>
      </c>
      <c r="B590" s="1">
        <v>946</v>
      </c>
      <c r="C590" s="1">
        <v>27</v>
      </c>
      <c r="D590" s="1" t="s">
        <v>3374</v>
      </c>
    </row>
    <row r="591" spans="1:4" x14ac:dyDescent="0.25">
      <c r="A591" s="1" t="s">
        <v>1590</v>
      </c>
      <c r="B591" s="1">
        <v>948</v>
      </c>
      <c r="C591" s="1">
        <v>4</v>
      </c>
      <c r="D591" s="1" t="s">
        <v>3375</v>
      </c>
    </row>
    <row r="592" spans="1:4" x14ac:dyDescent="0.25">
      <c r="A592" s="1" t="s">
        <v>1518</v>
      </c>
      <c r="B592" s="1">
        <v>947</v>
      </c>
      <c r="C592" s="1">
        <v>4</v>
      </c>
      <c r="D592" s="1" t="s">
        <v>3376</v>
      </c>
    </row>
    <row r="593" spans="1:4" x14ac:dyDescent="0.25">
      <c r="A593" s="1" t="s">
        <v>1519</v>
      </c>
      <c r="B593" s="1">
        <v>947</v>
      </c>
      <c r="C593" s="1">
        <v>27</v>
      </c>
      <c r="D593" s="1" t="s">
        <v>3377</v>
      </c>
    </row>
    <row r="594" spans="1:4" x14ac:dyDescent="0.25">
      <c r="A594" s="1" t="s">
        <v>189</v>
      </c>
      <c r="B594" s="1">
        <v>6</v>
      </c>
      <c r="C594" s="1">
        <v>4</v>
      </c>
      <c r="D594" s="1" t="s">
        <v>3378</v>
      </c>
    </row>
    <row r="595" spans="1:4" x14ac:dyDescent="0.25">
      <c r="A595" s="1" t="s">
        <v>10</v>
      </c>
      <c r="B595" s="1">
        <v>2</v>
      </c>
      <c r="C595" s="1">
        <v>10</v>
      </c>
      <c r="D595" s="1" t="s">
        <v>3379</v>
      </c>
    </row>
    <row r="596" spans="1:4" x14ac:dyDescent="0.25">
      <c r="A596" s="1" t="s">
        <v>1520</v>
      </c>
      <c r="B596" s="1">
        <v>947</v>
      </c>
      <c r="C596" s="1">
        <v>4</v>
      </c>
      <c r="D596" s="1" t="s">
        <v>3380</v>
      </c>
    </row>
    <row r="597" spans="1:4" x14ac:dyDescent="0.25">
      <c r="A597" s="1" t="s">
        <v>1591</v>
      </c>
      <c r="B597" s="1">
        <v>948</v>
      </c>
      <c r="C597" s="1">
        <v>4</v>
      </c>
      <c r="D597" s="1" t="s">
        <v>3381</v>
      </c>
    </row>
    <row r="598" spans="1:4" x14ac:dyDescent="0.25">
      <c r="A598" s="1" t="s">
        <v>1454</v>
      </c>
      <c r="B598" s="1">
        <v>946</v>
      </c>
      <c r="C598" s="1">
        <v>4</v>
      </c>
      <c r="D598" s="1" t="s">
        <v>3382</v>
      </c>
    </row>
    <row r="599" spans="1:4" x14ac:dyDescent="0.25">
      <c r="A599" s="1" t="s">
        <v>1455</v>
      </c>
      <c r="B599" s="1">
        <v>946</v>
      </c>
      <c r="C599" s="1">
        <v>4</v>
      </c>
      <c r="D599" s="1" t="s">
        <v>3383</v>
      </c>
    </row>
    <row r="600" spans="1:4" x14ac:dyDescent="0.25">
      <c r="A600" s="1" t="s">
        <v>1592</v>
      </c>
      <c r="B600" s="1">
        <v>948</v>
      </c>
      <c r="C600" s="1">
        <v>27</v>
      </c>
      <c r="D600" s="1" t="s">
        <v>3384</v>
      </c>
    </row>
    <row r="601" spans="1:4" x14ac:dyDescent="0.25">
      <c r="A601" s="1" t="s">
        <v>1456</v>
      </c>
      <c r="B601" s="1">
        <v>946</v>
      </c>
      <c r="C601" s="1">
        <v>13</v>
      </c>
      <c r="D601" s="1" t="s">
        <v>3385</v>
      </c>
    </row>
    <row r="602" spans="1:4" x14ac:dyDescent="0.25">
      <c r="A602" s="1" t="s">
        <v>72</v>
      </c>
      <c r="B602" s="1">
        <v>2</v>
      </c>
      <c r="C602" s="1">
        <v>4</v>
      </c>
      <c r="D602" s="1" t="s">
        <v>3386</v>
      </c>
    </row>
    <row r="603" spans="1:4" x14ac:dyDescent="0.25">
      <c r="A603" s="1" t="s">
        <v>1593</v>
      </c>
      <c r="B603" s="1">
        <v>948</v>
      </c>
      <c r="C603" s="1">
        <v>4</v>
      </c>
      <c r="D603" s="1" t="s">
        <v>3387</v>
      </c>
    </row>
    <row r="604" spans="1:4" x14ac:dyDescent="0.25">
      <c r="A604" s="1" t="s">
        <v>722</v>
      </c>
      <c r="B604" s="1">
        <v>165</v>
      </c>
      <c r="C604" s="1">
        <v>26</v>
      </c>
      <c r="D604" s="1" t="s">
        <v>3388</v>
      </c>
    </row>
    <row r="605" spans="1:4" x14ac:dyDescent="0.25">
      <c r="A605" s="1" t="s">
        <v>190</v>
      </c>
      <c r="B605" s="1">
        <v>6</v>
      </c>
      <c r="C605" s="1">
        <v>4</v>
      </c>
      <c r="D605" s="1" t="s">
        <v>3389</v>
      </c>
    </row>
    <row r="606" spans="1:4" x14ac:dyDescent="0.25">
      <c r="A606" s="1" t="s">
        <v>73</v>
      </c>
      <c r="B606" s="1">
        <v>2</v>
      </c>
      <c r="C606" s="1">
        <v>4</v>
      </c>
      <c r="D606" s="1" t="s">
        <v>3390</v>
      </c>
    </row>
    <row r="607" spans="1:4" x14ac:dyDescent="0.25">
      <c r="A607" s="1" t="s">
        <v>595</v>
      </c>
      <c r="B607" s="1">
        <v>125</v>
      </c>
      <c r="C607" s="1">
        <v>4</v>
      </c>
      <c r="D607" s="1" t="s">
        <v>3391</v>
      </c>
    </row>
    <row r="608" spans="1:4" x14ac:dyDescent="0.25">
      <c r="A608" s="1" t="s">
        <v>1521</v>
      </c>
      <c r="B608" s="1">
        <v>947</v>
      </c>
      <c r="C608" s="1">
        <v>4</v>
      </c>
      <c r="D608" s="1" t="s">
        <v>3392</v>
      </c>
    </row>
    <row r="609" spans="1:4" x14ac:dyDescent="0.25">
      <c r="A609" s="1" t="s">
        <v>1522</v>
      </c>
      <c r="B609" s="1">
        <v>947</v>
      </c>
      <c r="C609" s="1">
        <v>4</v>
      </c>
      <c r="D609" s="1" t="s">
        <v>3393</v>
      </c>
    </row>
    <row r="610" spans="1:4" x14ac:dyDescent="0.25">
      <c r="A610" s="1" t="s">
        <v>191</v>
      </c>
      <c r="B610" s="1">
        <v>6</v>
      </c>
      <c r="C610" s="1">
        <v>4</v>
      </c>
      <c r="D610" s="1" t="s">
        <v>3394</v>
      </c>
    </row>
    <row r="611" spans="1:4" x14ac:dyDescent="0.25">
      <c r="A611" s="1" t="s">
        <v>1594</v>
      </c>
      <c r="B611" s="1">
        <v>948</v>
      </c>
      <c r="C611" s="1">
        <v>10</v>
      </c>
      <c r="D611" s="1" t="s">
        <v>3395</v>
      </c>
    </row>
    <row r="612" spans="1:4" x14ac:dyDescent="0.25">
      <c r="A612" s="1" t="s">
        <v>1595</v>
      </c>
      <c r="B612" s="1">
        <v>948</v>
      </c>
      <c r="C612" s="1">
        <v>13</v>
      </c>
      <c r="D612" s="1" t="s">
        <v>3396</v>
      </c>
    </row>
    <row r="613" spans="1:4" x14ac:dyDescent="0.25">
      <c r="A613" s="1" t="s">
        <v>1457</v>
      </c>
      <c r="B613" s="1">
        <v>946</v>
      </c>
      <c r="C613" s="1">
        <v>26</v>
      </c>
      <c r="D613" s="1" t="s">
        <v>3397</v>
      </c>
    </row>
    <row r="614" spans="1:4" x14ac:dyDescent="0.25">
      <c r="A614" s="1" t="s">
        <v>596</v>
      </c>
      <c r="B614" s="1">
        <v>125</v>
      </c>
      <c r="C614" s="1">
        <v>26</v>
      </c>
      <c r="D614" s="1" t="s">
        <v>3398</v>
      </c>
    </row>
    <row r="615" spans="1:4" x14ac:dyDescent="0.25">
      <c r="A615" s="1" t="s">
        <v>74</v>
      </c>
      <c r="B615" s="1">
        <v>2</v>
      </c>
      <c r="C615" s="1">
        <v>4</v>
      </c>
      <c r="D615" s="1" t="s">
        <v>3399</v>
      </c>
    </row>
    <row r="616" spans="1:4" x14ac:dyDescent="0.25">
      <c r="A616" s="1" t="s">
        <v>1523</v>
      </c>
      <c r="B616" s="1">
        <v>947</v>
      </c>
      <c r="C616" s="1">
        <v>26</v>
      </c>
      <c r="D616" s="1" t="s">
        <v>3400</v>
      </c>
    </row>
    <row r="617" spans="1:4" x14ac:dyDescent="0.25">
      <c r="A617" s="1" t="s">
        <v>1458</v>
      </c>
      <c r="B617" s="1">
        <v>946</v>
      </c>
      <c r="C617" s="1">
        <v>26</v>
      </c>
      <c r="D617" s="1" t="s">
        <v>3401</v>
      </c>
    </row>
    <row r="618" spans="1:4" x14ac:dyDescent="0.25">
      <c r="A618" s="1" t="s">
        <v>1459</v>
      </c>
      <c r="B618" s="1">
        <v>946</v>
      </c>
      <c r="C618" s="1">
        <v>4</v>
      </c>
      <c r="D618" s="1" t="s">
        <v>3402</v>
      </c>
    </row>
    <row r="619" spans="1:4" x14ac:dyDescent="0.25">
      <c r="A619" s="1" t="s">
        <v>1524</v>
      </c>
      <c r="B619" s="1">
        <v>947</v>
      </c>
      <c r="C619" s="1">
        <v>4</v>
      </c>
      <c r="D619" s="1" t="s">
        <v>3403</v>
      </c>
    </row>
    <row r="620" spans="1:4" x14ac:dyDescent="0.25">
      <c r="A620" s="1" t="s">
        <v>1525</v>
      </c>
      <c r="B620" s="1">
        <v>947</v>
      </c>
      <c r="C620" s="1">
        <v>26</v>
      </c>
      <c r="D620" s="1" t="s">
        <v>3404</v>
      </c>
    </row>
    <row r="621" spans="1:4" x14ac:dyDescent="0.25">
      <c r="A621" s="1" t="s">
        <v>75</v>
      </c>
      <c r="B621" s="1">
        <v>2</v>
      </c>
      <c r="C621" s="1">
        <v>4</v>
      </c>
      <c r="D621" s="1" t="s">
        <v>3405</v>
      </c>
    </row>
    <row r="622" spans="1:4" x14ac:dyDescent="0.25">
      <c r="A622" s="1" t="s">
        <v>521</v>
      </c>
      <c r="B622" s="1">
        <v>104</v>
      </c>
      <c r="C622" s="1">
        <v>12</v>
      </c>
      <c r="D622" s="1" t="s">
        <v>3406</v>
      </c>
    </row>
    <row r="623" spans="1:4" x14ac:dyDescent="0.25">
      <c r="A623" s="1" t="s">
        <v>1460</v>
      </c>
      <c r="B623" s="1">
        <v>946</v>
      </c>
      <c r="C623" s="1">
        <v>12</v>
      </c>
      <c r="D623" s="1" t="s">
        <v>3407</v>
      </c>
    </row>
    <row r="624" spans="1:4" x14ac:dyDescent="0.25">
      <c r="A624" s="1" t="s">
        <v>1596</v>
      </c>
      <c r="B624" s="1">
        <v>948</v>
      </c>
      <c r="C624" s="1">
        <v>26</v>
      </c>
      <c r="D624" s="1" t="s">
        <v>3408</v>
      </c>
    </row>
    <row r="625" spans="1:4" x14ac:dyDescent="0.25">
      <c r="A625" s="1" t="s">
        <v>192</v>
      </c>
      <c r="B625" s="1">
        <v>6</v>
      </c>
      <c r="C625" s="1">
        <v>12</v>
      </c>
      <c r="D625" s="1" t="s">
        <v>3409</v>
      </c>
    </row>
    <row r="626" spans="1:4" x14ac:dyDescent="0.25">
      <c r="A626" s="1" t="s">
        <v>193</v>
      </c>
      <c r="B626" s="1">
        <v>6</v>
      </c>
      <c r="C626" s="1">
        <v>4</v>
      </c>
      <c r="D626" s="1" t="s">
        <v>3410</v>
      </c>
    </row>
    <row r="627" spans="1:4" x14ac:dyDescent="0.25">
      <c r="A627" s="1" t="s">
        <v>1597</v>
      </c>
      <c r="B627" s="1">
        <v>948</v>
      </c>
      <c r="C627" s="1">
        <v>4</v>
      </c>
      <c r="D627" s="1" t="s">
        <v>3411</v>
      </c>
    </row>
    <row r="628" spans="1:4" x14ac:dyDescent="0.25">
      <c r="A628" s="1" t="s">
        <v>194</v>
      </c>
      <c r="B628" s="1">
        <v>6</v>
      </c>
      <c r="C628" s="1">
        <v>4</v>
      </c>
      <c r="D628" s="1" t="s">
        <v>3412</v>
      </c>
    </row>
    <row r="629" spans="1:4" x14ac:dyDescent="0.25">
      <c r="A629" s="1" t="s">
        <v>76</v>
      </c>
      <c r="B629" s="1">
        <v>2</v>
      </c>
      <c r="C629" s="1">
        <v>4</v>
      </c>
      <c r="D629" s="1" t="s">
        <v>3413</v>
      </c>
    </row>
    <row r="630" spans="1:4" x14ac:dyDescent="0.25">
      <c r="A630" s="1" t="s">
        <v>77</v>
      </c>
      <c r="B630" s="1">
        <v>2</v>
      </c>
      <c r="C630" s="1">
        <v>12</v>
      </c>
      <c r="D630" s="1" t="s">
        <v>3414</v>
      </c>
    </row>
    <row r="631" spans="1:4" x14ac:dyDescent="0.25">
      <c r="A631" s="1" t="s">
        <v>1461</v>
      </c>
      <c r="B631" s="1">
        <v>946</v>
      </c>
      <c r="C631" s="1">
        <v>12</v>
      </c>
      <c r="D631" s="1" t="s">
        <v>3415</v>
      </c>
    </row>
    <row r="632" spans="1:4" x14ac:dyDescent="0.25">
      <c r="A632" s="1" t="s">
        <v>1526</v>
      </c>
      <c r="B632" s="1">
        <v>947</v>
      </c>
      <c r="C632" s="1">
        <v>4</v>
      </c>
      <c r="D632" s="1" t="s">
        <v>3416</v>
      </c>
    </row>
    <row r="633" spans="1:4" x14ac:dyDescent="0.25">
      <c r="A633" s="1" t="s">
        <v>1527</v>
      </c>
      <c r="B633" s="1">
        <v>947</v>
      </c>
      <c r="C633" s="1">
        <v>12</v>
      </c>
      <c r="D633" s="1" t="s">
        <v>3417</v>
      </c>
    </row>
    <row r="634" spans="1:4" x14ac:dyDescent="0.25">
      <c r="A634" s="1" t="s">
        <v>720</v>
      </c>
      <c r="B634" s="1">
        <v>163</v>
      </c>
      <c r="C634" s="1">
        <v>26</v>
      </c>
      <c r="D634" s="1" t="s">
        <v>3418</v>
      </c>
    </row>
    <row r="635" spans="1:4" x14ac:dyDescent="0.25">
      <c r="A635" s="1" t="s">
        <v>1528</v>
      </c>
      <c r="B635" s="1">
        <v>947</v>
      </c>
      <c r="C635" s="1">
        <v>12</v>
      </c>
      <c r="D635" s="1" t="s">
        <v>3419</v>
      </c>
    </row>
    <row r="636" spans="1:4" x14ac:dyDescent="0.25">
      <c r="A636" s="1" t="s">
        <v>1462</v>
      </c>
      <c r="B636" s="1">
        <v>946</v>
      </c>
      <c r="C636" s="1">
        <v>4</v>
      </c>
      <c r="D636" s="1" t="s">
        <v>3420</v>
      </c>
    </row>
    <row r="637" spans="1:4" x14ac:dyDescent="0.25">
      <c r="A637" s="1" t="s">
        <v>719</v>
      </c>
      <c r="B637" s="1">
        <v>162</v>
      </c>
      <c r="C637" s="1">
        <v>26</v>
      </c>
      <c r="D637" s="1" t="s">
        <v>3421</v>
      </c>
    </row>
    <row r="638" spans="1:4" x14ac:dyDescent="0.25">
      <c r="A638" s="1" t="s">
        <v>1529</v>
      </c>
      <c r="B638" s="1">
        <v>947</v>
      </c>
      <c r="C638" s="1">
        <v>4</v>
      </c>
      <c r="D638" s="1" t="s">
        <v>3422</v>
      </c>
    </row>
    <row r="639" spans="1:4" x14ac:dyDescent="0.25">
      <c r="A639" s="1" t="s">
        <v>1598</v>
      </c>
      <c r="B639" s="1">
        <v>948</v>
      </c>
      <c r="C639" s="1">
        <v>12</v>
      </c>
      <c r="D639" s="1" t="s">
        <v>3423</v>
      </c>
    </row>
    <row r="640" spans="1:4" x14ac:dyDescent="0.25">
      <c r="A640" s="1" t="s">
        <v>721</v>
      </c>
      <c r="B640" s="1">
        <v>164</v>
      </c>
      <c r="C640" s="1">
        <v>26</v>
      </c>
      <c r="D640" s="1" t="s">
        <v>3424</v>
      </c>
    </row>
    <row r="641" spans="1:4" x14ac:dyDescent="0.25">
      <c r="A641" s="1" t="s">
        <v>1599</v>
      </c>
      <c r="B641" s="1">
        <v>948</v>
      </c>
      <c r="C641" s="1">
        <v>4</v>
      </c>
      <c r="D641" s="1" t="s">
        <v>3425</v>
      </c>
    </row>
    <row r="642" spans="1:4" x14ac:dyDescent="0.25">
      <c r="A642" s="1" t="s">
        <v>723</v>
      </c>
      <c r="B642" s="1">
        <v>166</v>
      </c>
      <c r="C642" s="1">
        <v>26</v>
      </c>
      <c r="D642" s="1" t="s">
        <v>3426</v>
      </c>
    </row>
    <row r="643" spans="1:4" x14ac:dyDescent="0.25">
      <c r="A643" s="1" t="s">
        <v>1600</v>
      </c>
      <c r="B643" s="1">
        <v>948</v>
      </c>
      <c r="C643" s="1">
        <v>12</v>
      </c>
      <c r="D643" s="1" t="s">
        <v>3427</v>
      </c>
    </row>
    <row r="644" spans="1:4" x14ac:dyDescent="0.25">
      <c r="A644" s="1" t="s">
        <v>1095</v>
      </c>
      <c r="B644" s="1">
        <v>485</v>
      </c>
      <c r="C644" s="1">
        <v>12</v>
      </c>
      <c r="D644" s="1" t="s">
        <v>3428</v>
      </c>
    </row>
    <row r="645" spans="1:4" x14ac:dyDescent="0.25">
      <c r="A645" s="1" t="s">
        <v>195</v>
      </c>
      <c r="B645" s="1">
        <v>6</v>
      </c>
      <c r="C645" s="1">
        <v>12</v>
      </c>
      <c r="D645" s="1" t="s">
        <v>3429</v>
      </c>
    </row>
    <row r="646" spans="1:4" x14ac:dyDescent="0.25">
      <c r="A646" s="1" t="s">
        <v>196</v>
      </c>
      <c r="B646" s="1">
        <v>6</v>
      </c>
      <c r="C646" s="1">
        <v>18</v>
      </c>
      <c r="D646" s="1" t="s">
        <v>3430</v>
      </c>
    </row>
    <row r="647" spans="1:4" x14ac:dyDescent="0.25">
      <c r="A647" s="1" t="s">
        <v>78</v>
      </c>
      <c r="B647" s="1">
        <v>2</v>
      </c>
      <c r="C647" s="1">
        <v>18</v>
      </c>
      <c r="D647" s="1" t="s">
        <v>3431</v>
      </c>
    </row>
    <row r="648" spans="1:4" x14ac:dyDescent="0.25">
      <c r="A648" s="1" t="s">
        <v>116</v>
      </c>
      <c r="B648" s="1">
        <v>4</v>
      </c>
      <c r="C648" s="1">
        <v>12</v>
      </c>
      <c r="D648" s="1" t="s">
        <v>3432</v>
      </c>
    </row>
    <row r="649" spans="1:4" x14ac:dyDescent="0.25">
      <c r="A649" s="1" t="s">
        <v>1601</v>
      </c>
      <c r="B649" s="1">
        <v>948</v>
      </c>
      <c r="C649" s="1">
        <v>18</v>
      </c>
      <c r="D649" s="1" t="s">
        <v>3433</v>
      </c>
    </row>
    <row r="650" spans="1:4" x14ac:dyDescent="0.25">
      <c r="A650" s="1" t="s">
        <v>442</v>
      </c>
      <c r="B650" s="1">
        <v>92</v>
      </c>
      <c r="C650" s="1">
        <v>12</v>
      </c>
      <c r="D650" s="1" t="s">
        <v>3434</v>
      </c>
    </row>
    <row r="651" spans="1:4" x14ac:dyDescent="0.25">
      <c r="A651" s="1" t="s">
        <v>522</v>
      </c>
      <c r="B651" s="1">
        <v>104</v>
      </c>
      <c r="C651" s="1">
        <v>12</v>
      </c>
      <c r="D651" s="1" t="s">
        <v>3435</v>
      </c>
    </row>
    <row r="652" spans="1:4" x14ac:dyDescent="0.25">
      <c r="A652" s="1" t="s">
        <v>417</v>
      </c>
      <c r="B652" s="1">
        <v>91</v>
      </c>
      <c r="C652" s="1">
        <v>12</v>
      </c>
      <c r="D652" s="1" t="s">
        <v>3436</v>
      </c>
    </row>
    <row r="653" spans="1:4" x14ac:dyDescent="0.25">
      <c r="A653" s="1" t="s">
        <v>117</v>
      </c>
      <c r="B653" s="1">
        <v>4</v>
      </c>
      <c r="C653" s="1">
        <v>12</v>
      </c>
      <c r="D653" s="1" t="s">
        <v>3437</v>
      </c>
    </row>
    <row r="654" spans="1:4" x14ac:dyDescent="0.25">
      <c r="A654" s="1" t="s">
        <v>523</v>
      </c>
      <c r="B654" s="1">
        <v>104</v>
      </c>
      <c r="C654" s="1">
        <v>12</v>
      </c>
      <c r="D654" s="1" t="s">
        <v>3438</v>
      </c>
    </row>
    <row r="655" spans="1:4" x14ac:dyDescent="0.25">
      <c r="A655" s="1" t="s">
        <v>551</v>
      </c>
      <c r="B655" s="1">
        <v>110</v>
      </c>
      <c r="C655" s="1">
        <v>12</v>
      </c>
      <c r="D655" s="1" t="s">
        <v>3439</v>
      </c>
    </row>
    <row r="656" spans="1:4" x14ac:dyDescent="0.25">
      <c r="A656" s="1" t="s">
        <v>418</v>
      </c>
      <c r="B656" s="1">
        <v>91</v>
      </c>
      <c r="C656" s="1">
        <v>12</v>
      </c>
      <c r="D656" s="1" t="s">
        <v>3440</v>
      </c>
    </row>
    <row r="657" spans="1:4" x14ac:dyDescent="0.25">
      <c r="A657" s="1" t="s">
        <v>1530</v>
      </c>
      <c r="B657" s="1">
        <v>947</v>
      </c>
      <c r="C657" s="1">
        <v>4</v>
      </c>
      <c r="D657" s="1" t="s">
        <v>3441</v>
      </c>
    </row>
    <row r="658" spans="1:4" x14ac:dyDescent="0.25">
      <c r="A658" s="1" t="s">
        <v>197</v>
      </c>
      <c r="B658" s="1">
        <v>6</v>
      </c>
      <c r="C658" s="1">
        <v>4</v>
      </c>
      <c r="D658" s="1" t="s">
        <v>3442</v>
      </c>
    </row>
    <row r="659" spans="1:4" x14ac:dyDescent="0.25">
      <c r="A659" s="1" t="s">
        <v>198</v>
      </c>
      <c r="B659" s="1">
        <v>6</v>
      </c>
      <c r="C659" s="1">
        <v>4</v>
      </c>
      <c r="D659" s="1" t="s">
        <v>3443</v>
      </c>
    </row>
    <row r="660" spans="1:4" x14ac:dyDescent="0.25">
      <c r="A660" s="1" t="s">
        <v>199</v>
      </c>
      <c r="B660" s="1">
        <v>6</v>
      </c>
      <c r="C660" s="1">
        <v>4</v>
      </c>
      <c r="D660" s="1" t="s">
        <v>3444</v>
      </c>
    </row>
    <row r="661" spans="1:4" x14ac:dyDescent="0.25">
      <c r="A661" s="1" t="s">
        <v>552</v>
      </c>
      <c r="B661" s="1">
        <v>110</v>
      </c>
      <c r="C661" s="1">
        <v>12</v>
      </c>
      <c r="D661" s="1" t="s">
        <v>3445</v>
      </c>
    </row>
    <row r="662" spans="1:4" x14ac:dyDescent="0.25">
      <c r="A662" s="1" t="s">
        <v>524</v>
      </c>
      <c r="B662" s="1">
        <v>104</v>
      </c>
      <c r="C662" s="1">
        <v>12</v>
      </c>
      <c r="D662" s="1" t="s">
        <v>3446</v>
      </c>
    </row>
    <row r="663" spans="1:4" x14ac:dyDescent="0.25">
      <c r="A663" s="1" t="s">
        <v>79</v>
      </c>
      <c r="B663" s="1">
        <v>2</v>
      </c>
      <c r="C663" s="1">
        <v>19</v>
      </c>
      <c r="D663" s="1" t="s">
        <v>3447</v>
      </c>
    </row>
    <row r="664" spans="1:4" x14ac:dyDescent="0.25">
      <c r="A664" s="1" t="s">
        <v>1602</v>
      </c>
      <c r="B664" s="1">
        <v>948</v>
      </c>
      <c r="C664" s="1">
        <v>12</v>
      </c>
      <c r="D664" s="1" t="s">
        <v>3448</v>
      </c>
    </row>
    <row r="665" spans="1:4" x14ac:dyDescent="0.25">
      <c r="A665" s="1" t="s">
        <v>80</v>
      </c>
      <c r="B665" s="1">
        <v>2</v>
      </c>
      <c r="C665" s="1">
        <v>4</v>
      </c>
      <c r="D665" s="1" t="s">
        <v>3449</v>
      </c>
    </row>
    <row r="666" spans="1:4" x14ac:dyDescent="0.25">
      <c r="A666" s="1" t="s">
        <v>81</v>
      </c>
      <c r="B666" s="1">
        <v>2</v>
      </c>
      <c r="C666" s="1">
        <v>4</v>
      </c>
      <c r="D666" s="1" t="s">
        <v>3450</v>
      </c>
    </row>
    <row r="667" spans="1:4" x14ac:dyDescent="0.25">
      <c r="A667" s="1" t="s">
        <v>82</v>
      </c>
      <c r="B667" s="1">
        <v>2</v>
      </c>
      <c r="C667" s="1">
        <v>4</v>
      </c>
      <c r="D667" s="1" t="s">
        <v>3451</v>
      </c>
    </row>
    <row r="668" spans="1:4" x14ac:dyDescent="0.25">
      <c r="A668" s="1" t="s">
        <v>1603</v>
      </c>
      <c r="B668" s="1">
        <v>948</v>
      </c>
      <c r="C668" s="1">
        <v>20</v>
      </c>
      <c r="D668" s="1" t="s">
        <v>3452</v>
      </c>
    </row>
    <row r="669" spans="1:4" x14ac:dyDescent="0.25">
      <c r="A669" s="1" t="s">
        <v>1463</v>
      </c>
      <c r="B669" s="1">
        <v>946</v>
      </c>
      <c r="C669" s="1">
        <v>4</v>
      </c>
      <c r="D669" s="1" t="s">
        <v>3453</v>
      </c>
    </row>
    <row r="670" spans="1:4" x14ac:dyDescent="0.25">
      <c r="A670" s="1" t="s">
        <v>1604</v>
      </c>
      <c r="B670" s="1">
        <v>948</v>
      </c>
      <c r="C670" s="1">
        <v>4</v>
      </c>
      <c r="D670" s="1" t="s">
        <v>3454</v>
      </c>
    </row>
    <row r="671" spans="1:4" x14ac:dyDescent="0.25">
      <c r="A671" s="1" t="s">
        <v>1464</v>
      </c>
      <c r="B671" s="1">
        <v>946</v>
      </c>
      <c r="C671" s="1">
        <v>9</v>
      </c>
      <c r="D671" s="1" t="s">
        <v>3455</v>
      </c>
    </row>
    <row r="672" spans="1:4" x14ac:dyDescent="0.25">
      <c r="A672" s="1" t="s">
        <v>1531</v>
      </c>
      <c r="B672" s="1">
        <v>947</v>
      </c>
      <c r="C672" s="1">
        <v>4</v>
      </c>
      <c r="D672" s="1" t="s">
        <v>3456</v>
      </c>
    </row>
    <row r="673" spans="1:4" x14ac:dyDescent="0.25">
      <c r="A673" s="1" t="s">
        <v>1532</v>
      </c>
      <c r="B673" s="1">
        <v>947</v>
      </c>
      <c r="C673" s="1">
        <v>4</v>
      </c>
      <c r="D673" s="1" t="s">
        <v>3457</v>
      </c>
    </row>
    <row r="674" spans="1:4" x14ac:dyDescent="0.25">
      <c r="A674" s="1" t="s">
        <v>1240</v>
      </c>
      <c r="B674" s="1">
        <v>690</v>
      </c>
      <c r="C674" s="1">
        <v>12</v>
      </c>
      <c r="D674" s="1" t="s">
        <v>3458</v>
      </c>
    </row>
    <row r="675" spans="1:4" x14ac:dyDescent="0.25">
      <c r="A675" s="1" t="s">
        <v>1255</v>
      </c>
      <c r="B675" s="1">
        <v>711</v>
      </c>
      <c r="C675" s="1">
        <v>12</v>
      </c>
      <c r="D675" s="1" t="s">
        <v>3459</v>
      </c>
    </row>
    <row r="676" spans="1:4" x14ac:dyDescent="0.25">
      <c r="A676" s="1" t="s">
        <v>1256</v>
      </c>
      <c r="B676" s="1">
        <v>712</v>
      </c>
      <c r="C676" s="1">
        <v>12</v>
      </c>
      <c r="D676" s="1" t="s">
        <v>3460</v>
      </c>
    </row>
    <row r="677" spans="1:4" x14ac:dyDescent="0.25">
      <c r="A677" s="1" t="s">
        <v>1257</v>
      </c>
      <c r="B677" s="1">
        <v>712</v>
      </c>
      <c r="C677" s="1">
        <v>12</v>
      </c>
      <c r="D677" s="1" t="s">
        <v>3461</v>
      </c>
    </row>
    <row r="678" spans="1:4" x14ac:dyDescent="0.25">
      <c r="A678" s="1" t="s">
        <v>1258</v>
      </c>
      <c r="B678" s="1">
        <v>712</v>
      </c>
      <c r="C678" s="1">
        <v>12</v>
      </c>
      <c r="D678" s="1" t="s">
        <v>3462</v>
      </c>
    </row>
    <row r="679" spans="1:4" x14ac:dyDescent="0.25">
      <c r="A679" s="1" t="s">
        <v>1259</v>
      </c>
      <c r="B679" s="1">
        <v>712</v>
      </c>
      <c r="C679" s="1">
        <v>12</v>
      </c>
      <c r="D679" s="1" t="s">
        <v>3463</v>
      </c>
    </row>
    <row r="680" spans="1:4" x14ac:dyDescent="0.25">
      <c r="A680" s="1" t="s">
        <v>1260</v>
      </c>
      <c r="B680" s="1">
        <v>712</v>
      </c>
      <c r="C680" s="1">
        <v>12</v>
      </c>
      <c r="D680" s="1" t="s">
        <v>3464</v>
      </c>
    </row>
    <row r="681" spans="1:4" x14ac:dyDescent="0.25">
      <c r="A681" s="1" t="s">
        <v>1261</v>
      </c>
      <c r="B681" s="1">
        <v>712</v>
      </c>
      <c r="C681" s="1">
        <v>12</v>
      </c>
      <c r="D681" s="1" t="s">
        <v>3465</v>
      </c>
    </row>
    <row r="682" spans="1:4" x14ac:dyDescent="0.25">
      <c r="A682" s="1" t="s">
        <v>1262</v>
      </c>
      <c r="B682" s="1">
        <v>712</v>
      </c>
      <c r="C682" s="1">
        <v>12</v>
      </c>
      <c r="D682" s="1" t="s">
        <v>3466</v>
      </c>
    </row>
    <row r="683" spans="1:4" x14ac:dyDescent="0.25">
      <c r="A683" s="1" t="s">
        <v>1263</v>
      </c>
      <c r="B683" s="1">
        <v>712</v>
      </c>
      <c r="C683" s="1">
        <v>12</v>
      </c>
      <c r="D683" s="1" t="s">
        <v>3467</v>
      </c>
    </row>
    <row r="684" spans="1:4" x14ac:dyDescent="0.25">
      <c r="A684" s="1" t="s">
        <v>1605</v>
      </c>
      <c r="B684" s="1">
        <v>948</v>
      </c>
      <c r="C684" s="1">
        <v>4</v>
      </c>
      <c r="D684" s="1" t="s">
        <v>3468</v>
      </c>
    </row>
    <row r="685" spans="1:4" x14ac:dyDescent="0.25">
      <c r="A685" s="1" t="s">
        <v>597</v>
      </c>
      <c r="B685" s="1">
        <v>125</v>
      </c>
      <c r="C685" s="1">
        <v>4</v>
      </c>
      <c r="D685" s="1" t="s">
        <v>3469</v>
      </c>
    </row>
    <row r="686" spans="1:4" x14ac:dyDescent="0.25">
      <c r="A686" s="1" t="s">
        <v>1097</v>
      </c>
      <c r="B686" s="1">
        <v>488</v>
      </c>
      <c r="C686" s="1">
        <v>10</v>
      </c>
      <c r="D686" s="1" t="s">
        <v>3470</v>
      </c>
    </row>
    <row r="687" spans="1:4" x14ac:dyDescent="0.25">
      <c r="A687" s="1" t="s">
        <v>1465</v>
      </c>
      <c r="B687" s="1">
        <v>946</v>
      </c>
      <c r="C687" s="1">
        <v>4</v>
      </c>
      <c r="D687" s="1" t="s">
        <v>3471</v>
      </c>
    </row>
    <row r="688" spans="1:4" x14ac:dyDescent="0.25">
      <c r="A688" s="1" t="s">
        <v>724</v>
      </c>
      <c r="B688" s="1">
        <v>167</v>
      </c>
      <c r="C688" s="1">
        <v>26</v>
      </c>
      <c r="D688" s="1" t="s">
        <v>3472</v>
      </c>
    </row>
    <row r="689" spans="1:4" x14ac:dyDescent="0.25">
      <c r="A689" s="1" t="s">
        <v>813</v>
      </c>
      <c r="B689" s="1">
        <v>260</v>
      </c>
      <c r="C689" s="1">
        <v>18</v>
      </c>
      <c r="D689" s="1" t="s">
        <v>3473</v>
      </c>
    </row>
    <row r="690" spans="1:4" x14ac:dyDescent="0.25">
      <c r="A690" s="1" t="s">
        <v>1034</v>
      </c>
      <c r="B690" s="1">
        <v>389</v>
      </c>
      <c r="C690" s="1">
        <v>18</v>
      </c>
      <c r="D690" s="1" t="s">
        <v>3474</v>
      </c>
    </row>
    <row r="691" spans="1:4" x14ac:dyDescent="0.25">
      <c r="A691" s="1" t="s">
        <v>118</v>
      </c>
      <c r="B691" s="1">
        <v>4</v>
      </c>
      <c r="C691" s="1">
        <v>12</v>
      </c>
      <c r="D691" s="1" t="s">
        <v>3475</v>
      </c>
    </row>
    <row r="692" spans="1:4" x14ac:dyDescent="0.25">
      <c r="A692" s="1" t="s">
        <v>1466</v>
      </c>
      <c r="B692" s="1">
        <v>946</v>
      </c>
      <c r="C692" s="1">
        <v>18</v>
      </c>
      <c r="D692" s="1" t="s">
        <v>3476</v>
      </c>
    </row>
    <row r="693" spans="1:4" x14ac:dyDescent="0.25">
      <c r="A693" s="1" t="s">
        <v>1533</v>
      </c>
      <c r="B693" s="1">
        <v>947</v>
      </c>
      <c r="C693" s="1">
        <v>18</v>
      </c>
      <c r="D693" s="1" t="s">
        <v>3477</v>
      </c>
    </row>
    <row r="694" spans="1:4" x14ac:dyDescent="0.25">
      <c r="A694" s="1" t="s">
        <v>1313</v>
      </c>
      <c r="B694" s="1">
        <v>782</v>
      </c>
      <c r="C694" s="1">
        <v>12</v>
      </c>
      <c r="D694" s="1" t="s">
        <v>3478</v>
      </c>
    </row>
    <row r="695" spans="1:4" x14ac:dyDescent="0.25">
      <c r="A695" s="1" t="s">
        <v>1100</v>
      </c>
      <c r="B695" s="1">
        <v>489</v>
      </c>
      <c r="C695" s="1">
        <v>12</v>
      </c>
      <c r="D695" s="1" t="s">
        <v>3479</v>
      </c>
    </row>
    <row r="696" spans="1:4" x14ac:dyDescent="0.25">
      <c r="A696" s="1" t="s">
        <v>1467</v>
      </c>
      <c r="B696" s="1">
        <v>946</v>
      </c>
      <c r="C696" s="1">
        <v>10</v>
      </c>
      <c r="D696" s="1" t="s">
        <v>3480</v>
      </c>
    </row>
    <row r="697" spans="1:4" x14ac:dyDescent="0.25">
      <c r="A697" s="1" t="s">
        <v>1101</v>
      </c>
      <c r="B697" s="1">
        <v>490</v>
      </c>
      <c r="C697" s="1">
        <v>12</v>
      </c>
      <c r="D697" s="1" t="s">
        <v>3481</v>
      </c>
    </row>
    <row r="698" spans="1:4" x14ac:dyDescent="0.25">
      <c r="A698" s="1" t="s">
        <v>1534</v>
      </c>
      <c r="B698" s="1">
        <v>947</v>
      </c>
      <c r="C698" s="1">
        <v>10</v>
      </c>
      <c r="D698" s="1" t="s">
        <v>3482</v>
      </c>
    </row>
    <row r="699" spans="1:4" x14ac:dyDescent="0.25">
      <c r="A699" s="1" t="s">
        <v>1114</v>
      </c>
      <c r="B699" s="1">
        <v>507</v>
      </c>
      <c r="C699" s="1">
        <v>12</v>
      </c>
      <c r="D699" s="1" t="s">
        <v>3483</v>
      </c>
    </row>
    <row r="700" spans="1:4" x14ac:dyDescent="0.25">
      <c r="A700" s="1" t="s">
        <v>1115</v>
      </c>
      <c r="B700" s="1">
        <v>508</v>
      </c>
      <c r="C700" s="1">
        <v>12</v>
      </c>
      <c r="D700" s="1" t="s">
        <v>3484</v>
      </c>
    </row>
    <row r="701" spans="1:4" x14ac:dyDescent="0.25">
      <c r="A701" s="1" t="s">
        <v>1606</v>
      </c>
      <c r="B701" s="1">
        <v>948</v>
      </c>
      <c r="C701" s="1">
        <v>18</v>
      </c>
      <c r="D701" s="1" t="s">
        <v>3485</v>
      </c>
    </row>
    <row r="702" spans="1:4" x14ac:dyDescent="0.25">
      <c r="A702" s="1" t="s">
        <v>727</v>
      </c>
      <c r="B702" s="1">
        <v>171</v>
      </c>
      <c r="C702" s="1">
        <v>26</v>
      </c>
      <c r="D702" s="1" t="s">
        <v>3486</v>
      </c>
    </row>
    <row r="703" spans="1:4" x14ac:dyDescent="0.25">
      <c r="A703" s="1" t="s">
        <v>728</v>
      </c>
      <c r="B703" s="1">
        <v>171</v>
      </c>
      <c r="C703" s="1">
        <v>26</v>
      </c>
      <c r="D703" s="1" t="s">
        <v>3487</v>
      </c>
    </row>
    <row r="704" spans="1:4" x14ac:dyDescent="0.25">
      <c r="A704" s="1" t="s">
        <v>735</v>
      </c>
      <c r="B704" s="1">
        <v>174</v>
      </c>
      <c r="C704" s="1">
        <v>26</v>
      </c>
      <c r="D704" s="1" t="s">
        <v>3488</v>
      </c>
    </row>
    <row r="705" spans="1:4" x14ac:dyDescent="0.25">
      <c r="A705" s="1" t="s">
        <v>736</v>
      </c>
      <c r="B705" s="1">
        <v>175</v>
      </c>
      <c r="C705" s="1">
        <v>26</v>
      </c>
      <c r="D705" s="1" t="s">
        <v>3489</v>
      </c>
    </row>
    <row r="706" spans="1:4" x14ac:dyDescent="0.25">
      <c r="A706" s="1" t="s">
        <v>210</v>
      </c>
      <c r="B706" s="1">
        <v>14</v>
      </c>
      <c r="C706" s="1">
        <v>10</v>
      </c>
      <c r="D706" s="1" t="s">
        <v>3490</v>
      </c>
    </row>
    <row r="707" spans="1:4" x14ac:dyDescent="0.25">
      <c r="A707" s="1" t="s">
        <v>1168</v>
      </c>
      <c r="B707" s="1">
        <v>608</v>
      </c>
      <c r="C707" s="1">
        <v>12</v>
      </c>
      <c r="D707" s="1" t="s">
        <v>3491</v>
      </c>
    </row>
    <row r="708" spans="1:4" x14ac:dyDescent="0.25">
      <c r="A708" s="1" t="s">
        <v>419</v>
      </c>
      <c r="B708" s="1">
        <v>91</v>
      </c>
      <c r="C708" s="1">
        <v>12</v>
      </c>
      <c r="D708" s="1" t="s">
        <v>3492</v>
      </c>
    </row>
    <row r="709" spans="1:4" x14ac:dyDescent="0.25">
      <c r="A709" s="1" t="s">
        <v>598</v>
      </c>
      <c r="B709" s="1">
        <v>125</v>
      </c>
      <c r="C709" s="1">
        <v>12</v>
      </c>
      <c r="D709" s="1" t="s">
        <v>3493</v>
      </c>
    </row>
    <row r="710" spans="1:4" x14ac:dyDescent="0.25">
      <c r="A710" s="1" t="s">
        <v>216</v>
      </c>
      <c r="B710" s="1">
        <v>21</v>
      </c>
      <c r="C710" s="1">
        <v>10</v>
      </c>
      <c r="D710" s="1" t="s">
        <v>3494</v>
      </c>
    </row>
    <row r="711" spans="1:4" x14ac:dyDescent="0.25">
      <c r="A711" s="1" t="s">
        <v>217</v>
      </c>
      <c r="B711" s="1">
        <v>21</v>
      </c>
      <c r="C711" s="1">
        <v>10</v>
      </c>
      <c r="D711" s="1" t="s">
        <v>3495</v>
      </c>
    </row>
    <row r="712" spans="1:4" x14ac:dyDescent="0.25">
      <c r="A712" s="1" t="s">
        <v>218</v>
      </c>
      <c r="B712" s="1">
        <v>21</v>
      </c>
      <c r="C712" s="1">
        <v>10</v>
      </c>
      <c r="D712" s="1" t="s">
        <v>3496</v>
      </c>
    </row>
    <row r="713" spans="1:4" x14ac:dyDescent="0.25">
      <c r="A713" s="1" t="s">
        <v>219</v>
      </c>
      <c r="B713" s="1">
        <v>21</v>
      </c>
      <c r="C713" s="1">
        <v>10</v>
      </c>
      <c r="D713" s="1" t="s">
        <v>3497</v>
      </c>
    </row>
    <row r="714" spans="1:4" x14ac:dyDescent="0.25">
      <c r="A714" s="1" t="s">
        <v>200</v>
      </c>
      <c r="B714" s="1">
        <v>6</v>
      </c>
      <c r="C714" s="1">
        <v>18</v>
      </c>
      <c r="D714" s="1" t="s">
        <v>3498</v>
      </c>
    </row>
    <row r="715" spans="1:4" x14ac:dyDescent="0.25">
      <c r="A715" s="1" t="s">
        <v>1468</v>
      </c>
      <c r="B715" s="1">
        <v>946</v>
      </c>
      <c r="C715" s="1">
        <v>18</v>
      </c>
      <c r="D715" s="1" t="s">
        <v>3499</v>
      </c>
    </row>
    <row r="716" spans="1:4" x14ac:dyDescent="0.25">
      <c r="A716" s="1" t="s">
        <v>1535</v>
      </c>
      <c r="B716" s="1">
        <v>947</v>
      </c>
      <c r="C716" s="1">
        <v>18</v>
      </c>
      <c r="D716" s="1" t="s">
        <v>3500</v>
      </c>
    </row>
    <row r="717" spans="1:4" x14ac:dyDescent="0.25">
      <c r="A717" s="1" t="s">
        <v>1158</v>
      </c>
      <c r="B717" s="1">
        <v>599</v>
      </c>
      <c r="C717" s="1">
        <v>19</v>
      </c>
      <c r="D717" s="1" t="s">
        <v>3501</v>
      </c>
    </row>
    <row r="718" spans="1:4" x14ac:dyDescent="0.25">
      <c r="A718" s="1" t="s">
        <v>1037</v>
      </c>
      <c r="B718" s="1">
        <v>393</v>
      </c>
      <c r="C718" s="1">
        <v>18</v>
      </c>
      <c r="D718" s="1" t="s">
        <v>3502</v>
      </c>
    </row>
    <row r="719" spans="1:4" x14ac:dyDescent="0.25">
      <c r="A719" s="1" t="s">
        <v>1159</v>
      </c>
      <c r="B719" s="1">
        <v>600</v>
      </c>
      <c r="C719" s="1">
        <v>11</v>
      </c>
      <c r="D719" s="1" t="s">
        <v>3503</v>
      </c>
    </row>
    <row r="720" spans="1:4" x14ac:dyDescent="0.25">
      <c r="A720" s="1" t="s">
        <v>83</v>
      </c>
      <c r="B720" s="1">
        <v>2</v>
      </c>
      <c r="C720" s="1">
        <v>4</v>
      </c>
      <c r="D720" s="1" t="s">
        <v>3504</v>
      </c>
    </row>
    <row r="721" spans="1:4" x14ac:dyDescent="0.25">
      <c r="A721" s="1" t="s">
        <v>1230</v>
      </c>
      <c r="B721" s="1">
        <v>678</v>
      </c>
      <c r="C721" s="1">
        <v>12</v>
      </c>
      <c r="D721" s="1" t="s">
        <v>3505</v>
      </c>
    </row>
    <row r="722" spans="1:4" x14ac:dyDescent="0.25">
      <c r="A722" s="1" t="s">
        <v>808</v>
      </c>
      <c r="B722" s="1">
        <v>253</v>
      </c>
      <c r="C722" s="1">
        <v>18</v>
      </c>
      <c r="D722" s="1" t="s">
        <v>3506</v>
      </c>
    </row>
    <row r="723" spans="1:4" x14ac:dyDescent="0.25">
      <c r="A723" s="1" t="s">
        <v>1231</v>
      </c>
      <c r="B723" s="1">
        <v>682</v>
      </c>
      <c r="C723" s="1">
        <v>12</v>
      </c>
      <c r="D723" s="1" t="s">
        <v>3507</v>
      </c>
    </row>
    <row r="724" spans="1:4" x14ac:dyDescent="0.25">
      <c r="A724" s="1" t="s">
        <v>1356</v>
      </c>
      <c r="B724" s="1">
        <v>877</v>
      </c>
      <c r="C724" s="1">
        <v>12</v>
      </c>
      <c r="D724" s="1" t="s">
        <v>3508</v>
      </c>
    </row>
    <row r="725" spans="1:4" x14ac:dyDescent="0.25">
      <c r="A725" s="1" t="s">
        <v>201</v>
      </c>
      <c r="B725" s="1">
        <v>6</v>
      </c>
      <c r="C725" s="1">
        <v>6</v>
      </c>
      <c r="D725" s="1" t="s">
        <v>3509</v>
      </c>
    </row>
    <row r="726" spans="1:4" x14ac:dyDescent="0.25">
      <c r="A726" s="1" t="s">
        <v>814</v>
      </c>
      <c r="B726" s="1">
        <v>261</v>
      </c>
      <c r="C726" s="1">
        <v>2</v>
      </c>
      <c r="D726" s="1" t="s">
        <v>3510</v>
      </c>
    </row>
    <row r="727" spans="1:4" x14ac:dyDescent="0.25">
      <c r="A727" s="1" t="s">
        <v>801</v>
      </c>
      <c r="B727" s="1">
        <v>244</v>
      </c>
      <c r="C727" s="1">
        <v>18</v>
      </c>
      <c r="D727" s="1" t="s">
        <v>3511</v>
      </c>
    </row>
    <row r="728" spans="1:4" x14ac:dyDescent="0.25">
      <c r="A728" s="1" t="s">
        <v>786</v>
      </c>
      <c r="B728" s="1">
        <v>237</v>
      </c>
      <c r="C728" s="1">
        <v>3</v>
      </c>
      <c r="D728" s="1" t="s">
        <v>3512</v>
      </c>
    </row>
    <row r="729" spans="1:4" x14ac:dyDescent="0.25">
      <c r="A729" s="1" t="s">
        <v>799</v>
      </c>
      <c r="B729" s="1">
        <v>243</v>
      </c>
      <c r="C729" s="1">
        <v>18</v>
      </c>
      <c r="D729" s="1" t="s">
        <v>3513</v>
      </c>
    </row>
    <row r="730" spans="1:4" x14ac:dyDescent="0.25">
      <c r="A730" s="1" t="s">
        <v>84</v>
      </c>
      <c r="B730" s="1">
        <v>2</v>
      </c>
      <c r="C730" s="1">
        <v>6</v>
      </c>
      <c r="D730" s="1" t="s">
        <v>3514</v>
      </c>
    </row>
    <row r="731" spans="1:4" x14ac:dyDescent="0.25">
      <c r="A731" s="1" t="s">
        <v>810</v>
      </c>
      <c r="B731" s="1">
        <v>255</v>
      </c>
      <c r="C731" s="1">
        <v>18</v>
      </c>
      <c r="D731" s="1" t="s">
        <v>3515</v>
      </c>
    </row>
    <row r="732" spans="1:4" x14ac:dyDescent="0.25">
      <c r="A732" s="1" t="s">
        <v>787</v>
      </c>
      <c r="B732" s="1">
        <v>238</v>
      </c>
      <c r="C732" s="1">
        <v>3</v>
      </c>
      <c r="D732" s="1" t="s">
        <v>3516</v>
      </c>
    </row>
    <row r="733" spans="1:4" x14ac:dyDescent="0.25">
      <c r="A733" s="1" t="s">
        <v>800</v>
      </c>
      <c r="B733" s="1">
        <v>243</v>
      </c>
      <c r="C733" s="1">
        <v>18</v>
      </c>
      <c r="D733" s="1" t="s">
        <v>3517</v>
      </c>
    </row>
    <row r="734" spans="1:4" x14ac:dyDescent="0.25">
      <c r="A734" s="1" t="s">
        <v>202</v>
      </c>
      <c r="B734" s="1">
        <v>6</v>
      </c>
      <c r="C734" s="1">
        <v>6</v>
      </c>
      <c r="D734" s="1" t="s">
        <v>3518</v>
      </c>
    </row>
    <row r="735" spans="1:4" x14ac:dyDescent="0.25">
      <c r="A735" s="1" t="s">
        <v>802</v>
      </c>
      <c r="B735" s="1">
        <v>246</v>
      </c>
      <c r="C735" s="1">
        <v>18</v>
      </c>
      <c r="D735" s="1" t="s">
        <v>3519</v>
      </c>
    </row>
    <row r="736" spans="1:4" x14ac:dyDescent="0.25">
      <c r="A736" s="1" t="s">
        <v>753</v>
      </c>
      <c r="B736" s="1">
        <v>199</v>
      </c>
      <c r="C736" s="1">
        <v>7</v>
      </c>
      <c r="D736" s="1" t="s">
        <v>3520</v>
      </c>
    </row>
    <row r="737" spans="1:4" x14ac:dyDescent="0.25">
      <c r="A737" s="1" t="s">
        <v>839</v>
      </c>
      <c r="B737" s="1">
        <v>263</v>
      </c>
      <c r="C737" s="1">
        <v>2</v>
      </c>
      <c r="D737" s="1" t="s">
        <v>3521</v>
      </c>
    </row>
    <row r="738" spans="1:4" x14ac:dyDescent="0.25">
      <c r="A738" s="1" t="s">
        <v>815</v>
      </c>
      <c r="B738" s="1">
        <v>261</v>
      </c>
      <c r="C738" s="1">
        <v>2</v>
      </c>
      <c r="D738" s="1" t="s">
        <v>3522</v>
      </c>
    </row>
    <row r="739" spans="1:4" x14ac:dyDescent="0.25">
      <c r="A739" s="1" t="s">
        <v>1700</v>
      </c>
      <c r="B739" s="1">
        <v>949</v>
      </c>
      <c r="C739" s="1">
        <v>6</v>
      </c>
      <c r="D739" s="1" t="s">
        <v>3523</v>
      </c>
    </row>
    <row r="740" spans="1:4" x14ac:dyDescent="0.25">
      <c r="A740" s="1" t="s">
        <v>776</v>
      </c>
      <c r="B740" s="1">
        <v>225</v>
      </c>
      <c r="C740" s="1">
        <v>26</v>
      </c>
      <c r="D740" s="1" t="s">
        <v>3524</v>
      </c>
    </row>
    <row r="741" spans="1:4" x14ac:dyDescent="0.25">
      <c r="A741" s="1" t="s">
        <v>816</v>
      </c>
      <c r="B741" s="1">
        <v>261</v>
      </c>
      <c r="C741" s="1">
        <v>2</v>
      </c>
      <c r="D741" s="1" t="s">
        <v>3525</v>
      </c>
    </row>
    <row r="742" spans="1:4" x14ac:dyDescent="0.25">
      <c r="A742" s="1" t="s">
        <v>1046</v>
      </c>
      <c r="B742" s="1">
        <v>410</v>
      </c>
      <c r="C742" s="1">
        <v>3</v>
      </c>
      <c r="D742" s="1" t="s">
        <v>3526</v>
      </c>
    </row>
    <row r="743" spans="1:4" x14ac:dyDescent="0.25">
      <c r="A743" s="1" t="s">
        <v>1366</v>
      </c>
      <c r="B743" s="1">
        <v>888</v>
      </c>
      <c r="C743" s="1">
        <v>25</v>
      </c>
      <c r="D743" s="1" t="s">
        <v>3527</v>
      </c>
    </row>
    <row r="744" spans="1:4" x14ac:dyDescent="0.25">
      <c r="A744" s="1" t="s">
        <v>817</v>
      </c>
      <c r="B744" s="1">
        <v>261</v>
      </c>
      <c r="C744" s="1">
        <v>2</v>
      </c>
      <c r="D744" s="1" t="s">
        <v>3528</v>
      </c>
    </row>
    <row r="745" spans="1:4" x14ac:dyDescent="0.25">
      <c r="A745" s="1" t="s">
        <v>840</v>
      </c>
      <c r="B745" s="1">
        <v>263</v>
      </c>
      <c r="C745" s="1">
        <v>2</v>
      </c>
      <c r="D745" s="1" t="s">
        <v>3529</v>
      </c>
    </row>
    <row r="746" spans="1:4" x14ac:dyDescent="0.25">
      <c r="A746" s="1" t="s">
        <v>818</v>
      </c>
      <c r="B746" s="1">
        <v>261</v>
      </c>
      <c r="C746" s="1">
        <v>2</v>
      </c>
      <c r="D746" s="1" t="s">
        <v>3530</v>
      </c>
    </row>
    <row r="747" spans="1:4" x14ac:dyDescent="0.25">
      <c r="A747" s="1" t="s">
        <v>1076</v>
      </c>
      <c r="B747" s="1">
        <v>460</v>
      </c>
      <c r="C747" s="1">
        <v>18</v>
      </c>
      <c r="D747" s="1" t="s">
        <v>3531</v>
      </c>
    </row>
    <row r="748" spans="1:4" x14ac:dyDescent="0.25">
      <c r="A748" s="1" t="s">
        <v>385</v>
      </c>
      <c r="B748" s="1">
        <v>57</v>
      </c>
      <c r="C748" s="1">
        <v>26</v>
      </c>
      <c r="D748" s="1" t="s">
        <v>3532</v>
      </c>
    </row>
    <row r="749" spans="1:4" x14ac:dyDescent="0.25">
      <c r="A749" s="1" t="s">
        <v>1904</v>
      </c>
      <c r="B749" s="1">
        <v>1060</v>
      </c>
      <c r="C749" s="1">
        <v>19</v>
      </c>
      <c r="D749" s="1" t="s">
        <v>3533</v>
      </c>
    </row>
    <row r="750" spans="1:4" x14ac:dyDescent="0.25">
      <c r="A750" s="1" t="s">
        <v>1247</v>
      </c>
      <c r="B750" s="1">
        <v>702</v>
      </c>
      <c r="C750" s="1">
        <v>2</v>
      </c>
      <c r="D750" s="1" t="s">
        <v>3534</v>
      </c>
    </row>
    <row r="751" spans="1:4" x14ac:dyDescent="0.25">
      <c r="A751" s="1" t="s">
        <v>841</v>
      </c>
      <c r="B751" s="1">
        <v>263</v>
      </c>
      <c r="C751" s="1">
        <v>2</v>
      </c>
      <c r="D751" s="1" t="s">
        <v>3535</v>
      </c>
    </row>
    <row r="752" spans="1:4" x14ac:dyDescent="0.25">
      <c r="A752" s="1" t="s">
        <v>819</v>
      </c>
      <c r="B752" s="1">
        <v>261</v>
      </c>
      <c r="C752" s="1">
        <v>2</v>
      </c>
      <c r="D752" s="1" t="s">
        <v>3536</v>
      </c>
    </row>
    <row r="753" spans="1:4" x14ac:dyDescent="0.25">
      <c r="A753" s="1" t="s">
        <v>842</v>
      </c>
      <c r="B753" s="1">
        <v>263</v>
      </c>
      <c r="C753" s="1">
        <v>2</v>
      </c>
      <c r="D753" s="1" t="s">
        <v>3537</v>
      </c>
    </row>
    <row r="754" spans="1:4" x14ac:dyDescent="0.25">
      <c r="A754" s="1" t="s">
        <v>820</v>
      </c>
      <c r="B754" s="1">
        <v>261</v>
      </c>
      <c r="C754" s="1">
        <v>2</v>
      </c>
      <c r="D754" s="1" t="s">
        <v>3538</v>
      </c>
    </row>
    <row r="755" spans="1:4" x14ac:dyDescent="0.25">
      <c r="A755" s="1" t="s">
        <v>843</v>
      </c>
      <c r="B755" s="1">
        <v>263</v>
      </c>
      <c r="C755" s="1">
        <v>2</v>
      </c>
      <c r="D755" s="1" t="s">
        <v>3539</v>
      </c>
    </row>
    <row r="756" spans="1:4" x14ac:dyDescent="0.25">
      <c r="A756" s="1" t="s">
        <v>821</v>
      </c>
      <c r="B756" s="1">
        <v>261</v>
      </c>
      <c r="C756" s="1">
        <v>2</v>
      </c>
      <c r="D756" s="1" t="s">
        <v>3540</v>
      </c>
    </row>
    <row r="757" spans="1:4" x14ac:dyDescent="0.25">
      <c r="A757" s="1" t="s">
        <v>822</v>
      </c>
      <c r="B757" s="1">
        <v>261</v>
      </c>
      <c r="C757" s="1">
        <v>2</v>
      </c>
      <c r="D757" s="1" t="s">
        <v>3541</v>
      </c>
    </row>
    <row r="758" spans="1:4" x14ac:dyDescent="0.25">
      <c r="A758" s="1" t="s">
        <v>823</v>
      </c>
      <c r="B758" s="1">
        <v>261</v>
      </c>
      <c r="C758" s="1">
        <v>2</v>
      </c>
      <c r="D758" s="1" t="s">
        <v>3542</v>
      </c>
    </row>
    <row r="759" spans="1:4" x14ac:dyDescent="0.25">
      <c r="A759" s="1" t="s">
        <v>824</v>
      </c>
      <c r="B759" s="1">
        <v>261</v>
      </c>
      <c r="C759" s="1">
        <v>2</v>
      </c>
      <c r="D759" s="1" t="s">
        <v>3543</v>
      </c>
    </row>
    <row r="760" spans="1:4" x14ac:dyDescent="0.25">
      <c r="A760" s="1" t="s">
        <v>844</v>
      </c>
      <c r="B760" s="1">
        <v>263</v>
      </c>
      <c r="C760" s="1">
        <v>2</v>
      </c>
      <c r="D760" s="1" t="s">
        <v>3544</v>
      </c>
    </row>
    <row r="761" spans="1:4" x14ac:dyDescent="0.25">
      <c r="A761" s="1" t="s">
        <v>845</v>
      </c>
      <c r="B761" s="1">
        <v>263</v>
      </c>
      <c r="C761" s="1">
        <v>2</v>
      </c>
      <c r="D761" s="1" t="s">
        <v>3545</v>
      </c>
    </row>
    <row r="762" spans="1:4" x14ac:dyDescent="0.25">
      <c r="A762" s="1" t="s">
        <v>825</v>
      </c>
      <c r="B762" s="1">
        <v>261</v>
      </c>
      <c r="C762" s="1">
        <v>2</v>
      </c>
      <c r="D762" s="1" t="s">
        <v>3546</v>
      </c>
    </row>
    <row r="763" spans="1:4" x14ac:dyDescent="0.25">
      <c r="A763" s="1" t="s">
        <v>1701</v>
      </c>
      <c r="B763" s="1">
        <v>949</v>
      </c>
      <c r="C763" s="1">
        <v>6</v>
      </c>
      <c r="D763" s="1" t="s">
        <v>3547</v>
      </c>
    </row>
    <row r="764" spans="1:4" x14ac:dyDescent="0.25">
      <c r="A764" s="1" t="s">
        <v>85</v>
      </c>
      <c r="B764" s="1">
        <v>2</v>
      </c>
      <c r="C764" s="1">
        <v>6</v>
      </c>
      <c r="D764" s="1" t="s">
        <v>3548</v>
      </c>
    </row>
    <row r="765" spans="1:4" x14ac:dyDescent="0.25">
      <c r="A765" s="1" t="s">
        <v>1050</v>
      </c>
      <c r="B765" s="1">
        <v>413</v>
      </c>
      <c r="C765" s="1">
        <v>3</v>
      </c>
      <c r="D765" s="1" t="s">
        <v>3549</v>
      </c>
    </row>
    <row r="766" spans="1:4" x14ac:dyDescent="0.25">
      <c r="A766" s="1" t="s">
        <v>785</v>
      </c>
      <c r="B766" s="1">
        <v>233</v>
      </c>
      <c r="C766" s="1">
        <v>3</v>
      </c>
      <c r="D766" s="1" t="s">
        <v>3550</v>
      </c>
    </row>
    <row r="767" spans="1:4" x14ac:dyDescent="0.25">
      <c r="A767" s="1" t="s">
        <v>784</v>
      </c>
      <c r="B767" s="1">
        <v>232</v>
      </c>
      <c r="C767" s="1">
        <v>3</v>
      </c>
      <c r="D767" s="1" t="s">
        <v>3551</v>
      </c>
    </row>
    <row r="768" spans="1:4" x14ac:dyDescent="0.25">
      <c r="A768" s="1" t="s">
        <v>1059</v>
      </c>
      <c r="B768" s="1">
        <v>421</v>
      </c>
      <c r="C768" s="1">
        <v>2</v>
      </c>
      <c r="D768" s="1" t="s">
        <v>2965</v>
      </c>
    </row>
    <row r="769" spans="1:4" x14ac:dyDescent="0.25">
      <c r="A769" s="1" t="s">
        <v>1783</v>
      </c>
      <c r="B769" s="1">
        <v>954</v>
      </c>
      <c r="C769" s="1">
        <v>2</v>
      </c>
      <c r="D769" s="1" t="s">
        <v>2962</v>
      </c>
    </row>
    <row r="770" spans="1:4" x14ac:dyDescent="0.25">
      <c r="A770" s="1" t="s">
        <v>1062</v>
      </c>
      <c r="B770" s="1">
        <v>423</v>
      </c>
      <c r="C770" s="1">
        <v>2</v>
      </c>
      <c r="D770" s="1" t="s">
        <v>3552</v>
      </c>
    </row>
    <row r="771" spans="1:4" x14ac:dyDescent="0.25">
      <c r="A771" s="1" t="s">
        <v>1063</v>
      </c>
      <c r="B771" s="1">
        <v>423</v>
      </c>
      <c r="C771" s="1">
        <v>2</v>
      </c>
      <c r="D771" s="1" t="s">
        <v>2964</v>
      </c>
    </row>
    <row r="772" spans="1:4" x14ac:dyDescent="0.25">
      <c r="A772" s="1" t="s">
        <v>1064</v>
      </c>
      <c r="B772" s="1">
        <v>424</v>
      </c>
      <c r="C772" s="1">
        <v>2</v>
      </c>
      <c r="D772" s="1" t="s">
        <v>3553</v>
      </c>
    </row>
    <row r="773" spans="1:4" x14ac:dyDescent="0.25">
      <c r="A773" s="1" t="s">
        <v>1305</v>
      </c>
      <c r="B773" s="1">
        <v>775</v>
      </c>
      <c r="C773" s="1">
        <v>28</v>
      </c>
      <c r="D773" s="1" t="s">
        <v>3554</v>
      </c>
    </row>
    <row r="774" spans="1:4" x14ac:dyDescent="0.25">
      <c r="A774" s="1" t="s">
        <v>1065</v>
      </c>
      <c r="B774" s="1">
        <v>425</v>
      </c>
      <c r="C774" s="1">
        <v>2</v>
      </c>
      <c r="D774" s="1" t="s">
        <v>3555</v>
      </c>
    </row>
    <row r="775" spans="1:4" x14ac:dyDescent="0.25">
      <c r="A775" s="1" t="s">
        <v>1060</v>
      </c>
      <c r="B775" s="1">
        <v>421</v>
      </c>
      <c r="C775" s="1">
        <v>2</v>
      </c>
      <c r="D775" s="1" t="s">
        <v>3556</v>
      </c>
    </row>
    <row r="776" spans="1:4" x14ac:dyDescent="0.25">
      <c r="A776" s="1" t="s">
        <v>1061</v>
      </c>
      <c r="B776" s="1">
        <v>421</v>
      </c>
      <c r="C776" s="1">
        <v>2</v>
      </c>
      <c r="D776" s="1" t="s">
        <v>3557</v>
      </c>
    </row>
    <row r="777" spans="1:4" x14ac:dyDescent="0.25">
      <c r="A777" s="1" t="s">
        <v>1067</v>
      </c>
      <c r="B777" s="1">
        <v>426</v>
      </c>
      <c r="C777" s="1">
        <v>2</v>
      </c>
      <c r="D777" s="1" t="s">
        <v>3558</v>
      </c>
    </row>
    <row r="778" spans="1:4" x14ac:dyDescent="0.25">
      <c r="A778" s="1" t="s">
        <v>1469</v>
      </c>
      <c r="B778" s="1">
        <v>946</v>
      </c>
      <c r="C778" s="1">
        <v>26</v>
      </c>
      <c r="D778" s="1" t="s">
        <v>3559</v>
      </c>
    </row>
    <row r="779" spans="1:4" x14ac:dyDescent="0.25">
      <c r="A779" s="1" t="s">
        <v>1536</v>
      </c>
      <c r="B779" s="1">
        <v>947</v>
      </c>
      <c r="C779" s="1">
        <v>26</v>
      </c>
      <c r="D779" s="1" t="s">
        <v>3560</v>
      </c>
    </row>
    <row r="780" spans="1:4" x14ac:dyDescent="0.25">
      <c r="A780" s="1" t="s">
        <v>1607</v>
      </c>
      <c r="B780" s="1">
        <v>948</v>
      </c>
      <c r="C780" s="1">
        <v>4</v>
      </c>
      <c r="D780" s="1" t="s">
        <v>3561</v>
      </c>
    </row>
    <row r="781" spans="1:4" x14ac:dyDescent="0.25">
      <c r="A781" s="1" t="s">
        <v>777</v>
      </c>
      <c r="B781" s="1">
        <v>226</v>
      </c>
      <c r="C781" s="1">
        <v>26</v>
      </c>
      <c r="D781" s="1" t="s">
        <v>3562</v>
      </c>
    </row>
    <row r="782" spans="1:4" x14ac:dyDescent="0.25">
      <c r="A782" s="1" t="s">
        <v>1137</v>
      </c>
      <c r="B782" s="1">
        <v>554</v>
      </c>
      <c r="C782" s="1">
        <v>26</v>
      </c>
      <c r="D782" s="1" t="s">
        <v>3563</v>
      </c>
    </row>
    <row r="783" spans="1:4" x14ac:dyDescent="0.25">
      <c r="A783" s="1" t="s">
        <v>1192</v>
      </c>
      <c r="B783" s="1">
        <v>669</v>
      </c>
      <c r="C783" s="1">
        <v>12</v>
      </c>
      <c r="D783" s="1" t="s">
        <v>3564</v>
      </c>
    </row>
    <row r="784" spans="1:4" x14ac:dyDescent="0.25">
      <c r="A784" s="1" t="s">
        <v>509</v>
      </c>
      <c r="B784" s="1">
        <v>103</v>
      </c>
      <c r="C784" s="1">
        <v>12</v>
      </c>
      <c r="D784" s="1" t="s">
        <v>3565</v>
      </c>
    </row>
    <row r="785" spans="1:4" x14ac:dyDescent="0.25">
      <c r="A785" s="1" t="s">
        <v>474</v>
      </c>
      <c r="B785" s="1">
        <v>93</v>
      </c>
      <c r="C785" s="1">
        <v>12</v>
      </c>
      <c r="D785" s="1" t="s">
        <v>3566</v>
      </c>
    </row>
    <row r="786" spans="1:4" x14ac:dyDescent="0.25">
      <c r="A786" s="1" t="s">
        <v>754</v>
      </c>
      <c r="B786" s="1">
        <v>205</v>
      </c>
      <c r="C786" s="1">
        <v>12</v>
      </c>
      <c r="D786" s="1" t="s">
        <v>3567</v>
      </c>
    </row>
    <row r="787" spans="1:4" x14ac:dyDescent="0.25">
      <c r="A787" s="1" t="s">
        <v>1234</v>
      </c>
      <c r="B787" s="1">
        <v>685</v>
      </c>
      <c r="C787" s="1">
        <v>12</v>
      </c>
      <c r="D787" s="1" t="s">
        <v>3568</v>
      </c>
    </row>
    <row r="788" spans="1:4" x14ac:dyDescent="0.25">
      <c r="A788" s="1" t="s">
        <v>1008</v>
      </c>
      <c r="B788" s="1">
        <v>355</v>
      </c>
      <c r="C788" s="1">
        <v>12</v>
      </c>
      <c r="D788" s="1" t="s">
        <v>3569</v>
      </c>
    </row>
    <row r="789" spans="1:4" x14ac:dyDescent="0.25">
      <c r="A789" s="1" t="s">
        <v>119</v>
      </c>
      <c r="B789" s="1">
        <v>4</v>
      </c>
      <c r="C789" s="1">
        <v>12</v>
      </c>
      <c r="D789" s="1" t="s">
        <v>3570</v>
      </c>
    </row>
    <row r="790" spans="1:4" x14ac:dyDescent="0.25">
      <c r="A790" s="1" t="s">
        <v>475</v>
      </c>
      <c r="B790" s="1">
        <v>93</v>
      </c>
      <c r="C790" s="1">
        <v>12</v>
      </c>
      <c r="D790" s="1" t="s">
        <v>3571</v>
      </c>
    </row>
    <row r="791" spans="1:4" x14ac:dyDescent="0.25">
      <c r="A791" s="1" t="s">
        <v>203</v>
      </c>
      <c r="B791" s="1">
        <v>6</v>
      </c>
      <c r="C791" s="1">
        <v>4</v>
      </c>
      <c r="D791" s="1" t="s">
        <v>3572</v>
      </c>
    </row>
    <row r="792" spans="1:4" x14ac:dyDescent="0.25">
      <c r="A792" s="1" t="s">
        <v>86</v>
      </c>
      <c r="B792" s="1">
        <v>2</v>
      </c>
      <c r="C792" s="1">
        <v>18</v>
      </c>
      <c r="D792" s="1" t="s">
        <v>3573</v>
      </c>
    </row>
    <row r="793" spans="1:4" x14ac:dyDescent="0.25">
      <c r="A793" s="1" t="s">
        <v>525</v>
      </c>
      <c r="B793" s="1">
        <v>104</v>
      </c>
      <c r="C793" s="1">
        <v>12</v>
      </c>
      <c r="D793" s="1" t="s">
        <v>3574</v>
      </c>
    </row>
    <row r="794" spans="1:4" x14ac:dyDescent="0.25">
      <c r="A794" s="1" t="s">
        <v>1193</v>
      </c>
      <c r="B794" s="1">
        <v>669</v>
      </c>
      <c r="C794" s="1">
        <v>12</v>
      </c>
      <c r="D794" s="1" t="s">
        <v>3575</v>
      </c>
    </row>
    <row r="795" spans="1:4" x14ac:dyDescent="0.25">
      <c r="A795" s="1" t="s">
        <v>476</v>
      </c>
      <c r="B795" s="1">
        <v>93</v>
      </c>
      <c r="C795" s="1">
        <v>12</v>
      </c>
      <c r="D795" s="1" t="s">
        <v>3576</v>
      </c>
    </row>
    <row r="796" spans="1:4" x14ac:dyDescent="0.25">
      <c r="A796" s="1" t="s">
        <v>1788</v>
      </c>
      <c r="B796" s="1">
        <v>959</v>
      </c>
      <c r="C796" s="1">
        <v>26</v>
      </c>
      <c r="D796" s="1" t="s">
        <v>3577</v>
      </c>
    </row>
    <row r="797" spans="1:4" x14ac:dyDescent="0.25">
      <c r="A797" s="1" t="s">
        <v>1789</v>
      </c>
      <c r="B797" s="1">
        <v>959</v>
      </c>
      <c r="C797" s="1">
        <v>26</v>
      </c>
      <c r="D797" s="1" t="s">
        <v>3578</v>
      </c>
    </row>
    <row r="798" spans="1:4" x14ac:dyDescent="0.25">
      <c r="A798" s="1" t="s">
        <v>1790</v>
      </c>
      <c r="B798" s="1">
        <v>959</v>
      </c>
      <c r="C798" s="1">
        <v>26</v>
      </c>
      <c r="D798" s="1" t="s">
        <v>3579</v>
      </c>
    </row>
    <row r="799" spans="1:4" x14ac:dyDescent="0.25">
      <c r="A799" s="1" t="s">
        <v>1791</v>
      </c>
      <c r="B799" s="1">
        <v>959</v>
      </c>
      <c r="C799" s="1">
        <v>26</v>
      </c>
      <c r="D799" s="1" t="s">
        <v>3580</v>
      </c>
    </row>
    <row r="800" spans="1:4" x14ac:dyDescent="0.25">
      <c r="A800" s="1" t="s">
        <v>1792</v>
      </c>
      <c r="B800" s="1">
        <v>959</v>
      </c>
      <c r="C800" s="1">
        <v>26</v>
      </c>
      <c r="D800" s="1" t="s">
        <v>3581</v>
      </c>
    </row>
    <row r="801" spans="1:4" x14ac:dyDescent="0.25">
      <c r="A801" s="1" t="s">
        <v>1793</v>
      </c>
      <c r="B801" s="1">
        <v>959</v>
      </c>
      <c r="C801" s="1">
        <v>26</v>
      </c>
      <c r="D801" s="1" t="s">
        <v>3582</v>
      </c>
    </row>
    <row r="802" spans="1:4" x14ac:dyDescent="0.25">
      <c r="A802" s="1" t="s">
        <v>1794</v>
      </c>
      <c r="B802" s="1">
        <v>959</v>
      </c>
      <c r="C802" s="1">
        <v>26</v>
      </c>
      <c r="D802" s="1" t="s">
        <v>3583</v>
      </c>
    </row>
    <row r="803" spans="1:4" x14ac:dyDescent="0.25">
      <c r="A803" s="1" t="s">
        <v>1795</v>
      </c>
      <c r="B803" s="1">
        <v>959</v>
      </c>
      <c r="C803" s="1">
        <v>26</v>
      </c>
      <c r="D803" s="1" t="s">
        <v>3584</v>
      </c>
    </row>
    <row r="804" spans="1:4" x14ac:dyDescent="0.25">
      <c r="A804" s="1" t="s">
        <v>1796</v>
      </c>
      <c r="B804" s="1">
        <v>959</v>
      </c>
      <c r="C804" s="1">
        <v>26</v>
      </c>
      <c r="D804" s="1" t="s">
        <v>3585</v>
      </c>
    </row>
    <row r="805" spans="1:4" x14ac:dyDescent="0.25">
      <c r="A805" s="1" t="s">
        <v>1797</v>
      </c>
      <c r="B805" s="1">
        <v>959</v>
      </c>
      <c r="C805" s="1">
        <v>26</v>
      </c>
      <c r="D805" s="1" t="s">
        <v>3586</v>
      </c>
    </row>
    <row r="806" spans="1:4" x14ac:dyDescent="0.25">
      <c r="A806" s="1" t="s">
        <v>1798</v>
      </c>
      <c r="B806" s="1">
        <v>959</v>
      </c>
      <c r="C806" s="1">
        <v>26</v>
      </c>
      <c r="D806" s="1" t="s">
        <v>3587</v>
      </c>
    </row>
    <row r="807" spans="1:4" x14ac:dyDescent="0.25">
      <c r="A807" s="1" t="s">
        <v>1799</v>
      </c>
      <c r="B807" s="1">
        <v>959</v>
      </c>
      <c r="C807" s="1">
        <v>26</v>
      </c>
      <c r="D807" s="1" t="s">
        <v>3588</v>
      </c>
    </row>
    <row r="808" spans="1:4" x14ac:dyDescent="0.25">
      <c r="A808" s="1" t="s">
        <v>1800</v>
      </c>
      <c r="B808" s="1">
        <v>959</v>
      </c>
      <c r="C808" s="1">
        <v>26</v>
      </c>
      <c r="D808" s="1" t="s">
        <v>3589</v>
      </c>
    </row>
    <row r="809" spans="1:4" x14ac:dyDescent="0.25">
      <c r="A809" s="1" t="s">
        <v>1801</v>
      </c>
      <c r="B809" s="1">
        <v>959</v>
      </c>
      <c r="C809" s="1">
        <v>26</v>
      </c>
      <c r="D809" s="1" t="s">
        <v>3590</v>
      </c>
    </row>
    <row r="810" spans="1:4" x14ac:dyDescent="0.25">
      <c r="A810" s="1" t="s">
        <v>1802</v>
      </c>
      <c r="B810" s="1">
        <v>959</v>
      </c>
      <c r="C810" s="1">
        <v>26</v>
      </c>
      <c r="D810" s="1" t="s">
        <v>3591</v>
      </c>
    </row>
    <row r="811" spans="1:4" x14ac:dyDescent="0.25">
      <c r="A811" s="1" t="s">
        <v>1803</v>
      </c>
      <c r="B811" s="1">
        <v>959</v>
      </c>
      <c r="C811" s="1">
        <v>26</v>
      </c>
      <c r="D811" s="1" t="s">
        <v>3592</v>
      </c>
    </row>
    <row r="812" spans="1:4" x14ac:dyDescent="0.25">
      <c r="A812" s="1" t="s">
        <v>1804</v>
      </c>
      <c r="B812" s="1">
        <v>959</v>
      </c>
      <c r="C812" s="1">
        <v>26</v>
      </c>
      <c r="D812" s="1" t="s">
        <v>3593</v>
      </c>
    </row>
    <row r="813" spans="1:4" x14ac:dyDescent="0.25">
      <c r="A813" s="1" t="s">
        <v>1805</v>
      </c>
      <c r="B813" s="1">
        <v>959</v>
      </c>
      <c r="C813" s="1">
        <v>26</v>
      </c>
      <c r="D813" s="1" t="s">
        <v>3594</v>
      </c>
    </row>
    <row r="814" spans="1:4" x14ac:dyDescent="0.25">
      <c r="A814" s="1" t="s">
        <v>1806</v>
      </c>
      <c r="B814" s="1">
        <v>959</v>
      </c>
      <c r="C814" s="1">
        <v>26</v>
      </c>
      <c r="D814" s="1" t="s">
        <v>3595</v>
      </c>
    </row>
    <row r="815" spans="1:4" x14ac:dyDescent="0.25">
      <c r="A815" s="1" t="s">
        <v>1807</v>
      </c>
      <c r="B815" s="1">
        <v>959</v>
      </c>
      <c r="C815" s="1">
        <v>26</v>
      </c>
      <c r="D815" s="1" t="s">
        <v>3596</v>
      </c>
    </row>
    <row r="816" spans="1:4" x14ac:dyDescent="0.25">
      <c r="A816" s="1" t="s">
        <v>1808</v>
      </c>
      <c r="B816" s="1">
        <v>959</v>
      </c>
      <c r="C816" s="1">
        <v>26</v>
      </c>
      <c r="D816" s="1" t="s">
        <v>3597</v>
      </c>
    </row>
    <row r="817" spans="1:4" x14ac:dyDescent="0.25">
      <c r="A817" s="1" t="s">
        <v>1809</v>
      </c>
      <c r="B817" s="1">
        <v>959</v>
      </c>
      <c r="C817" s="1">
        <v>26</v>
      </c>
      <c r="D817" s="1" t="s">
        <v>3598</v>
      </c>
    </row>
    <row r="818" spans="1:4" x14ac:dyDescent="0.25">
      <c r="A818" s="1" t="s">
        <v>1810</v>
      </c>
      <c r="B818" s="1">
        <v>959</v>
      </c>
      <c r="C818" s="1">
        <v>26</v>
      </c>
      <c r="D818" s="1" t="s">
        <v>3599</v>
      </c>
    </row>
    <row r="819" spans="1:4" x14ac:dyDescent="0.25">
      <c r="A819" s="1" t="s">
        <v>1811</v>
      </c>
      <c r="B819" s="1">
        <v>959</v>
      </c>
      <c r="C819" s="1">
        <v>26</v>
      </c>
      <c r="D819" s="1" t="s">
        <v>3600</v>
      </c>
    </row>
    <row r="820" spans="1:4" x14ac:dyDescent="0.25">
      <c r="A820" s="1" t="s">
        <v>1812</v>
      </c>
      <c r="B820" s="1">
        <v>959</v>
      </c>
      <c r="C820" s="1">
        <v>26</v>
      </c>
      <c r="D820" s="1" t="s">
        <v>3601</v>
      </c>
    </row>
    <row r="821" spans="1:4" x14ac:dyDescent="0.25">
      <c r="A821" s="1" t="s">
        <v>1813</v>
      </c>
      <c r="B821" s="1">
        <v>959</v>
      </c>
      <c r="C821" s="1">
        <v>26</v>
      </c>
      <c r="D821" s="1" t="s">
        <v>3602</v>
      </c>
    </row>
    <row r="822" spans="1:4" x14ac:dyDescent="0.25">
      <c r="A822" s="1" t="s">
        <v>1814</v>
      </c>
      <c r="B822" s="1">
        <v>959</v>
      </c>
      <c r="C822" s="1">
        <v>26</v>
      </c>
      <c r="D822" s="1" t="s">
        <v>3603</v>
      </c>
    </row>
    <row r="823" spans="1:4" x14ac:dyDescent="0.25">
      <c r="A823" s="1" t="s">
        <v>1815</v>
      </c>
      <c r="B823" s="1">
        <v>959</v>
      </c>
      <c r="C823" s="1">
        <v>26</v>
      </c>
      <c r="D823" s="1" t="s">
        <v>3604</v>
      </c>
    </row>
    <row r="824" spans="1:4" x14ac:dyDescent="0.25">
      <c r="A824" s="1" t="s">
        <v>1816</v>
      </c>
      <c r="B824" s="1">
        <v>959</v>
      </c>
      <c r="C824" s="1">
        <v>26</v>
      </c>
      <c r="D824" s="1" t="s">
        <v>3605</v>
      </c>
    </row>
    <row r="825" spans="1:4" x14ac:dyDescent="0.25">
      <c r="A825" s="1" t="s">
        <v>1817</v>
      </c>
      <c r="B825" s="1">
        <v>959</v>
      </c>
      <c r="C825" s="1">
        <v>26</v>
      </c>
      <c r="D825" s="1" t="s">
        <v>3606</v>
      </c>
    </row>
    <row r="826" spans="1:4" x14ac:dyDescent="0.25">
      <c r="A826" s="1" t="s">
        <v>1818</v>
      </c>
      <c r="B826" s="1">
        <v>959</v>
      </c>
      <c r="C826" s="1">
        <v>26</v>
      </c>
      <c r="D826" s="1" t="s">
        <v>3607</v>
      </c>
    </row>
    <row r="827" spans="1:4" x14ac:dyDescent="0.25">
      <c r="A827" s="1" t="s">
        <v>443</v>
      </c>
      <c r="B827" s="1">
        <v>92</v>
      </c>
      <c r="C827" s="1">
        <v>12</v>
      </c>
      <c r="D827" s="1" t="s">
        <v>3608</v>
      </c>
    </row>
    <row r="828" spans="1:4" x14ac:dyDescent="0.25">
      <c r="A828" s="1" t="s">
        <v>553</v>
      </c>
      <c r="B828" s="1">
        <v>110</v>
      </c>
      <c r="C828" s="1">
        <v>12</v>
      </c>
      <c r="D828" s="1" t="s">
        <v>3609</v>
      </c>
    </row>
    <row r="829" spans="1:4" x14ac:dyDescent="0.25">
      <c r="A829" s="1" t="s">
        <v>420</v>
      </c>
      <c r="B829" s="1">
        <v>91</v>
      </c>
      <c r="C829" s="1">
        <v>12</v>
      </c>
      <c r="D829" s="1" t="s">
        <v>3610</v>
      </c>
    </row>
    <row r="830" spans="1:4" x14ac:dyDescent="0.25">
      <c r="A830" s="1" t="s">
        <v>304</v>
      </c>
      <c r="B830" s="1">
        <v>53</v>
      </c>
      <c r="C830" s="1">
        <v>27</v>
      </c>
      <c r="D830" s="1" t="s">
        <v>3611</v>
      </c>
    </row>
    <row r="831" spans="1:4" x14ac:dyDescent="0.25">
      <c r="A831" s="1" t="s">
        <v>305</v>
      </c>
      <c r="B831" s="1">
        <v>53</v>
      </c>
      <c r="C831" s="1">
        <v>27</v>
      </c>
      <c r="D831" s="1" t="s">
        <v>3612</v>
      </c>
    </row>
    <row r="832" spans="1:4" x14ac:dyDescent="0.25">
      <c r="A832" s="1" t="s">
        <v>306</v>
      </c>
      <c r="B832" s="1">
        <v>53</v>
      </c>
      <c r="C832" s="1">
        <v>27</v>
      </c>
      <c r="D832" s="1" t="s">
        <v>3613</v>
      </c>
    </row>
    <row r="833" spans="1:4" x14ac:dyDescent="0.25">
      <c r="A833" s="1" t="s">
        <v>307</v>
      </c>
      <c r="B833" s="1">
        <v>53</v>
      </c>
      <c r="C833" s="1">
        <v>27</v>
      </c>
      <c r="D833" s="1" t="s">
        <v>3614</v>
      </c>
    </row>
    <row r="834" spans="1:4" x14ac:dyDescent="0.25">
      <c r="A834" s="1" t="s">
        <v>308</v>
      </c>
      <c r="B834" s="1">
        <v>53</v>
      </c>
      <c r="C834" s="1">
        <v>27</v>
      </c>
      <c r="D834" s="1" t="s">
        <v>3615</v>
      </c>
    </row>
    <row r="835" spans="1:4" x14ac:dyDescent="0.25">
      <c r="A835" s="1" t="s">
        <v>309</v>
      </c>
      <c r="B835" s="1">
        <v>53</v>
      </c>
      <c r="C835" s="1">
        <v>27</v>
      </c>
      <c r="D835" s="1" t="s">
        <v>3616</v>
      </c>
    </row>
    <row r="836" spans="1:4" x14ac:dyDescent="0.25">
      <c r="A836" s="1" t="s">
        <v>310</v>
      </c>
      <c r="B836" s="1">
        <v>53</v>
      </c>
      <c r="C836" s="1">
        <v>27</v>
      </c>
      <c r="D836" s="1" t="s">
        <v>3617</v>
      </c>
    </row>
    <row r="837" spans="1:4" x14ac:dyDescent="0.25">
      <c r="A837" s="1" t="s">
        <v>311</v>
      </c>
      <c r="B837" s="1">
        <v>53</v>
      </c>
      <c r="C837" s="1">
        <v>27</v>
      </c>
      <c r="D837" s="1" t="s">
        <v>3618</v>
      </c>
    </row>
    <row r="838" spans="1:4" x14ac:dyDescent="0.25">
      <c r="A838" s="1" t="s">
        <v>312</v>
      </c>
      <c r="B838" s="1">
        <v>53</v>
      </c>
      <c r="C838" s="1">
        <v>27</v>
      </c>
      <c r="D838" s="1" t="s">
        <v>3619</v>
      </c>
    </row>
    <row r="839" spans="1:4" x14ac:dyDescent="0.25">
      <c r="A839" s="1" t="s">
        <v>313</v>
      </c>
      <c r="B839" s="1">
        <v>53</v>
      </c>
      <c r="C839" s="1">
        <v>27</v>
      </c>
      <c r="D839" s="1" t="s">
        <v>3620</v>
      </c>
    </row>
    <row r="840" spans="1:4" x14ac:dyDescent="0.25">
      <c r="A840" s="1" t="s">
        <v>314</v>
      </c>
      <c r="B840" s="1">
        <v>53</v>
      </c>
      <c r="C840" s="1">
        <v>27</v>
      </c>
      <c r="D840" s="1" t="s">
        <v>3621</v>
      </c>
    </row>
    <row r="841" spans="1:4" x14ac:dyDescent="0.25">
      <c r="A841" s="1" t="s">
        <v>1470</v>
      </c>
      <c r="B841" s="1">
        <v>946</v>
      </c>
      <c r="C841" s="1">
        <v>12</v>
      </c>
      <c r="D841" s="1" t="s">
        <v>3622</v>
      </c>
    </row>
    <row r="842" spans="1:4" x14ac:dyDescent="0.25">
      <c r="A842" s="1" t="s">
        <v>315</v>
      </c>
      <c r="B842" s="1">
        <v>53</v>
      </c>
      <c r="C842" s="1">
        <v>27</v>
      </c>
      <c r="D842" s="1" t="s">
        <v>3623</v>
      </c>
    </row>
    <row r="843" spans="1:4" x14ac:dyDescent="0.25">
      <c r="A843" s="1" t="s">
        <v>316</v>
      </c>
      <c r="B843" s="1">
        <v>53</v>
      </c>
      <c r="C843" s="1">
        <v>27</v>
      </c>
      <c r="D843" s="1" t="s">
        <v>3624</v>
      </c>
    </row>
    <row r="844" spans="1:4" x14ac:dyDescent="0.25">
      <c r="A844" s="1" t="s">
        <v>317</v>
      </c>
      <c r="B844" s="1">
        <v>53</v>
      </c>
      <c r="C844" s="1">
        <v>27</v>
      </c>
      <c r="D844" s="1" t="s">
        <v>3625</v>
      </c>
    </row>
    <row r="845" spans="1:4" x14ac:dyDescent="0.25">
      <c r="A845" s="1" t="s">
        <v>318</v>
      </c>
      <c r="B845" s="1">
        <v>53</v>
      </c>
      <c r="C845" s="1">
        <v>27</v>
      </c>
      <c r="D845" s="1" t="s">
        <v>3626</v>
      </c>
    </row>
    <row r="846" spans="1:4" x14ac:dyDescent="0.25">
      <c r="A846" s="1" t="s">
        <v>319</v>
      </c>
      <c r="B846" s="1">
        <v>53</v>
      </c>
      <c r="C846" s="1">
        <v>27</v>
      </c>
      <c r="D846" s="1" t="s">
        <v>3627</v>
      </c>
    </row>
    <row r="847" spans="1:4" x14ac:dyDescent="0.25">
      <c r="A847" s="1" t="s">
        <v>320</v>
      </c>
      <c r="B847" s="1">
        <v>53</v>
      </c>
      <c r="C847" s="1">
        <v>27</v>
      </c>
      <c r="D847" s="1" t="s">
        <v>3628</v>
      </c>
    </row>
    <row r="848" spans="1:4" x14ac:dyDescent="0.25">
      <c r="A848" s="1" t="s">
        <v>321</v>
      </c>
      <c r="B848" s="1">
        <v>53</v>
      </c>
      <c r="C848" s="1">
        <v>27</v>
      </c>
      <c r="D848" s="1" t="s">
        <v>3629</v>
      </c>
    </row>
    <row r="849" spans="1:4" x14ac:dyDescent="0.25">
      <c r="A849" s="1" t="s">
        <v>322</v>
      </c>
      <c r="B849" s="1">
        <v>53</v>
      </c>
      <c r="C849" s="1">
        <v>27</v>
      </c>
      <c r="D849" s="1" t="s">
        <v>3630</v>
      </c>
    </row>
    <row r="850" spans="1:4" x14ac:dyDescent="0.25">
      <c r="A850" s="1" t="s">
        <v>1194</v>
      </c>
      <c r="B850" s="1">
        <v>669</v>
      </c>
      <c r="C850" s="1">
        <v>12</v>
      </c>
      <c r="D850" s="1" t="s">
        <v>3631</v>
      </c>
    </row>
    <row r="851" spans="1:4" x14ac:dyDescent="0.25">
      <c r="A851" s="1" t="s">
        <v>323</v>
      </c>
      <c r="B851" s="1">
        <v>53</v>
      </c>
      <c r="C851" s="1">
        <v>27</v>
      </c>
      <c r="D851" s="1" t="s">
        <v>3632</v>
      </c>
    </row>
    <row r="852" spans="1:4" x14ac:dyDescent="0.25">
      <c r="A852" s="1" t="s">
        <v>1195</v>
      </c>
      <c r="B852" s="1">
        <v>669</v>
      </c>
      <c r="C852" s="1">
        <v>12</v>
      </c>
      <c r="D852" s="1" t="s">
        <v>3633</v>
      </c>
    </row>
    <row r="853" spans="1:4" x14ac:dyDescent="0.25">
      <c r="A853" s="1" t="s">
        <v>120</v>
      </c>
      <c r="B853" s="1">
        <v>4</v>
      </c>
      <c r="C853" s="1">
        <v>12</v>
      </c>
      <c r="D853" s="1" t="s">
        <v>3634</v>
      </c>
    </row>
    <row r="854" spans="1:4" x14ac:dyDescent="0.25">
      <c r="A854" s="1" t="s">
        <v>121</v>
      </c>
      <c r="B854" s="1">
        <v>4</v>
      </c>
      <c r="C854" s="1">
        <v>12</v>
      </c>
      <c r="D854" s="1" t="s">
        <v>3635</v>
      </c>
    </row>
    <row r="855" spans="1:4" x14ac:dyDescent="0.25">
      <c r="A855" s="1" t="s">
        <v>122</v>
      </c>
      <c r="B855" s="1">
        <v>4</v>
      </c>
      <c r="C855" s="1">
        <v>12</v>
      </c>
      <c r="D855" s="1" t="s">
        <v>3636</v>
      </c>
    </row>
    <row r="856" spans="1:4" x14ac:dyDescent="0.25">
      <c r="A856" s="1" t="s">
        <v>123</v>
      </c>
      <c r="B856" s="1">
        <v>4</v>
      </c>
      <c r="C856" s="1">
        <v>12</v>
      </c>
      <c r="D856" s="1" t="s">
        <v>3637</v>
      </c>
    </row>
    <row r="857" spans="1:4" x14ac:dyDescent="0.25">
      <c r="A857" s="1" t="s">
        <v>124</v>
      </c>
      <c r="B857" s="1">
        <v>4</v>
      </c>
      <c r="C857" s="1">
        <v>12</v>
      </c>
      <c r="D857" s="1" t="s">
        <v>3638</v>
      </c>
    </row>
    <row r="858" spans="1:4" x14ac:dyDescent="0.25">
      <c r="A858" s="1" t="s">
        <v>477</v>
      </c>
      <c r="B858" s="1">
        <v>93</v>
      </c>
      <c r="C858" s="1">
        <v>12</v>
      </c>
      <c r="D858" s="1" t="s">
        <v>3639</v>
      </c>
    </row>
    <row r="859" spans="1:4" x14ac:dyDescent="0.25">
      <c r="A859" s="1" t="s">
        <v>554</v>
      </c>
      <c r="B859" s="1">
        <v>110</v>
      </c>
      <c r="C859" s="1">
        <v>12</v>
      </c>
      <c r="D859" s="1" t="s">
        <v>3640</v>
      </c>
    </row>
    <row r="860" spans="1:4" x14ac:dyDescent="0.25">
      <c r="A860" s="1" t="s">
        <v>125</v>
      </c>
      <c r="B860" s="1">
        <v>4</v>
      </c>
      <c r="C860" s="1">
        <v>12</v>
      </c>
      <c r="D860" s="1" t="s">
        <v>3641</v>
      </c>
    </row>
    <row r="861" spans="1:4" x14ac:dyDescent="0.25">
      <c r="A861" s="1" t="s">
        <v>126</v>
      </c>
      <c r="B861" s="1">
        <v>4</v>
      </c>
      <c r="C861" s="1">
        <v>12</v>
      </c>
      <c r="D861" s="1" t="s">
        <v>3642</v>
      </c>
    </row>
    <row r="862" spans="1:4" x14ac:dyDescent="0.25">
      <c r="A862" s="1" t="s">
        <v>1196</v>
      </c>
      <c r="B862" s="1">
        <v>669</v>
      </c>
      <c r="C862" s="1">
        <v>12</v>
      </c>
      <c r="D862" s="1" t="s">
        <v>3643</v>
      </c>
    </row>
    <row r="863" spans="1:4" x14ac:dyDescent="0.25">
      <c r="A863" s="1" t="s">
        <v>127</v>
      </c>
      <c r="B863" s="1">
        <v>4</v>
      </c>
      <c r="C863" s="1">
        <v>12</v>
      </c>
      <c r="D863" s="1" t="s">
        <v>3644</v>
      </c>
    </row>
    <row r="864" spans="1:4" x14ac:dyDescent="0.25">
      <c r="A864" s="1" t="s">
        <v>1197</v>
      </c>
      <c r="B864" s="1">
        <v>669</v>
      </c>
      <c r="C864" s="1">
        <v>12</v>
      </c>
      <c r="D864" s="1" t="s">
        <v>3645</v>
      </c>
    </row>
    <row r="865" spans="1:4" x14ac:dyDescent="0.25">
      <c r="A865" s="1" t="s">
        <v>555</v>
      </c>
      <c r="B865" s="1">
        <v>110</v>
      </c>
      <c r="C865" s="1">
        <v>12</v>
      </c>
      <c r="D865" s="1" t="s">
        <v>3646</v>
      </c>
    </row>
    <row r="866" spans="1:4" x14ac:dyDescent="0.25">
      <c r="A866" s="1" t="s">
        <v>128</v>
      </c>
      <c r="B866" s="1">
        <v>4</v>
      </c>
      <c r="C866" s="1">
        <v>12</v>
      </c>
      <c r="D866" s="1" t="s">
        <v>3647</v>
      </c>
    </row>
    <row r="867" spans="1:4" x14ac:dyDescent="0.25">
      <c r="A867" s="1" t="s">
        <v>129</v>
      </c>
      <c r="B867" s="1">
        <v>4</v>
      </c>
      <c r="C867" s="1">
        <v>12</v>
      </c>
      <c r="D867" s="1" t="s">
        <v>3648</v>
      </c>
    </row>
    <row r="868" spans="1:4" x14ac:dyDescent="0.25">
      <c r="A868" s="1" t="s">
        <v>1198</v>
      </c>
      <c r="B868" s="1">
        <v>669</v>
      </c>
      <c r="C868" s="1">
        <v>12</v>
      </c>
      <c r="D868" s="1" t="s">
        <v>3649</v>
      </c>
    </row>
    <row r="869" spans="1:4" x14ac:dyDescent="0.25">
      <c r="A869" s="1" t="s">
        <v>130</v>
      </c>
      <c r="B869" s="1">
        <v>4</v>
      </c>
      <c r="C869" s="1">
        <v>12</v>
      </c>
      <c r="D869" s="1" t="s">
        <v>3650</v>
      </c>
    </row>
    <row r="870" spans="1:4" x14ac:dyDescent="0.25">
      <c r="A870" s="1" t="s">
        <v>1199</v>
      </c>
      <c r="B870" s="1">
        <v>669</v>
      </c>
      <c r="C870" s="1">
        <v>12</v>
      </c>
      <c r="D870" s="1" t="s">
        <v>3651</v>
      </c>
    </row>
    <row r="871" spans="1:4" x14ac:dyDescent="0.25">
      <c r="A871" s="1" t="s">
        <v>131</v>
      </c>
      <c r="B871" s="1">
        <v>4</v>
      </c>
      <c r="C871" s="1">
        <v>12</v>
      </c>
      <c r="D871" s="1" t="s">
        <v>3652</v>
      </c>
    </row>
    <row r="872" spans="1:4" x14ac:dyDescent="0.25">
      <c r="A872" s="1" t="s">
        <v>1200</v>
      </c>
      <c r="B872" s="1">
        <v>669</v>
      </c>
      <c r="C872" s="1">
        <v>12</v>
      </c>
      <c r="D872" s="1" t="s">
        <v>3653</v>
      </c>
    </row>
    <row r="873" spans="1:4" x14ac:dyDescent="0.25">
      <c r="A873" s="1" t="s">
        <v>324</v>
      </c>
      <c r="B873" s="1">
        <v>53</v>
      </c>
      <c r="C873" s="1">
        <v>27</v>
      </c>
      <c r="D873" s="1" t="s">
        <v>3654</v>
      </c>
    </row>
    <row r="874" spans="1:4" x14ac:dyDescent="0.25">
      <c r="A874" s="1" t="s">
        <v>325</v>
      </c>
      <c r="B874" s="1">
        <v>53</v>
      </c>
      <c r="C874" s="1">
        <v>27</v>
      </c>
      <c r="D874" s="1" t="s">
        <v>3655</v>
      </c>
    </row>
    <row r="875" spans="1:4" x14ac:dyDescent="0.25">
      <c r="A875" s="1" t="s">
        <v>326</v>
      </c>
      <c r="B875" s="1">
        <v>53</v>
      </c>
      <c r="C875" s="1">
        <v>27</v>
      </c>
      <c r="D875" s="1" t="s">
        <v>3656</v>
      </c>
    </row>
    <row r="876" spans="1:4" x14ac:dyDescent="0.25">
      <c r="A876" s="1" t="s">
        <v>327</v>
      </c>
      <c r="B876" s="1">
        <v>53</v>
      </c>
      <c r="C876" s="1">
        <v>27</v>
      </c>
      <c r="D876" s="1" t="s">
        <v>3657</v>
      </c>
    </row>
    <row r="877" spans="1:4" x14ac:dyDescent="0.25">
      <c r="A877" s="1" t="s">
        <v>328</v>
      </c>
      <c r="B877" s="1">
        <v>53</v>
      </c>
      <c r="C877" s="1">
        <v>27</v>
      </c>
      <c r="D877" s="1" t="s">
        <v>3658</v>
      </c>
    </row>
    <row r="878" spans="1:4" x14ac:dyDescent="0.25">
      <c r="A878" s="1" t="s">
        <v>132</v>
      </c>
      <c r="B878" s="1">
        <v>4</v>
      </c>
      <c r="C878" s="1">
        <v>12</v>
      </c>
      <c r="D878" s="1" t="s">
        <v>3659</v>
      </c>
    </row>
    <row r="879" spans="1:4" x14ac:dyDescent="0.25">
      <c r="A879" s="1" t="s">
        <v>1201</v>
      </c>
      <c r="B879" s="1">
        <v>669</v>
      </c>
      <c r="C879" s="1">
        <v>12</v>
      </c>
      <c r="D879" s="1" t="s">
        <v>3660</v>
      </c>
    </row>
    <row r="880" spans="1:4" x14ac:dyDescent="0.25">
      <c r="A880" s="1" t="s">
        <v>329</v>
      </c>
      <c r="B880" s="1">
        <v>53</v>
      </c>
      <c r="C880" s="1">
        <v>27</v>
      </c>
      <c r="D880" s="1" t="s">
        <v>3661</v>
      </c>
    </row>
    <row r="881" spans="1:4" x14ac:dyDescent="0.25">
      <c r="A881" s="1" t="s">
        <v>330</v>
      </c>
      <c r="B881" s="1">
        <v>53</v>
      </c>
      <c r="C881" s="1">
        <v>27</v>
      </c>
      <c r="D881" s="1" t="s">
        <v>3662</v>
      </c>
    </row>
    <row r="882" spans="1:4" x14ac:dyDescent="0.25">
      <c r="A882" s="1" t="s">
        <v>331</v>
      </c>
      <c r="B882" s="1">
        <v>53</v>
      </c>
      <c r="C882" s="1">
        <v>27</v>
      </c>
      <c r="D882" s="1" t="s">
        <v>3663</v>
      </c>
    </row>
    <row r="883" spans="1:4" x14ac:dyDescent="0.25">
      <c r="A883" s="1" t="s">
        <v>332</v>
      </c>
      <c r="B883" s="1">
        <v>53</v>
      </c>
      <c r="C883" s="1">
        <v>27</v>
      </c>
      <c r="D883" s="1" t="s">
        <v>3664</v>
      </c>
    </row>
    <row r="884" spans="1:4" x14ac:dyDescent="0.25">
      <c r="A884" s="1" t="s">
        <v>333</v>
      </c>
      <c r="B884" s="1">
        <v>53</v>
      </c>
      <c r="C884" s="1">
        <v>27</v>
      </c>
      <c r="D884" s="1" t="s">
        <v>3665</v>
      </c>
    </row>
    <row r="885" spans="1:4" x14ac:dyDescent="0.25">
      <c r="A885" s="1" t="s">
        <v>334</v>
      </c>
      <c r="B885" s="1">
        <v>53</v>
      </c>
      <c r="C885" s="1">
        <v>27</v>
      </c>
      <c r="D885" s="1" t="s">
        <v>3666</v>
      </c>
    </row>
    <row r="886" spans="1:4" x14ac:dyDescent="0.25">
      <c r="A886" s="1" t="s">
        <v>335</v>
      </c>
      <c r="B886" s="1">
        <v>53</v>
      </c>
      <c r="C886" s="1">
        <v>27</v>
      </c>
      <c r="D886" s="1" t="s">
        <v>3667</v>
      </c>
    </row>
    <row r="887" spans="1:4" x14ac:dyDescent="0.25">
      <c r="A887" s="1" t="s">
        <v>336</v>
      </c>
      <c r="B887" s="1">
        <v>53</v>
      </c>
      <c r="C887" s="1">
        <v>27</v>
      </c>
      <c r="D887" s="1" t="s">
        <v>3668</v>
      </c>
    </row>
    <row r="888" spans="1:4" x14ac:dyDescent="0.25">
      <c r="A888" s="1" t="s">
        <v>337</v>
      </c>
      <c r="B888" s="1">
        <v>53</v>
      </c>
      <c r="C888" s="1">
        <v>27</v>
      </c>
      <c r="D888" s="1" t="s">
        <v>3669</v>
      </c>
    </row>
    <row r="889" spans="1:4" x14ac:dyDescent="0.25">
      <c r="A889" s="1" t="s">
        <v>338</v>
      </c>
      <c r="B889" s="1">
        <v>53</v>
      </c>
      <c r="C889" s="1">
        <v>27</v>
      </c>
      <c r="D889" s="1" t="s">
        <v>3670</v>
      </c>
    </row>
    <row r="890" spans="1:4" x14ac:dyDescent="0.25">
      <c r="A890" s="1" t="s">
        <v>339</v>
      </c>
      <c r="B890" s="1">
        <v>53</v>
      </c>
      <c r="C890" s="1">
        <v>27</v>
      </c>
      <c r="D890" s="1" t="s">
        <v>3671</v>
      </c>
    </row>
    <row r="891" spans="1:4" x14ac:dyDescent="0.25">
      <c r="A891" s="1" t="s">
        <v>268</v>
      </c>
      <c r="B891" s="1">
        <v>52</v>
      </c>
      <c r="C891" s="1">
        <v>27</v>
      </c>
      <c r="D891" s="1" t="s">
        <v>3672</v>
      </c>
    </row>
    <row r="892" spans="1:4" x14ac:dyDescent="0.25">
      <c r="A892" s="1" t="s">
        <v>269</v>
      </c>
      <c r="B892" s="1">
        <v>52</v>
      </c>
      <c r="C892" s="1">
        <v>27</v>
      </c>
      <c r="D892" s="1" t="s">
        <v>3673</v>
      </c>
    </row>
    <row r="893" spans="1:4" x14ac:dyDescent="0.25">
      <c r="A893" s="1" t="s">
        <v>270</v>
      </c>
      <c r="B893" s="1">
        <v>52</v>
      </c>
      <c r="C893" s="1">
        <v>27</v>
      </c>
      <c r="D893" s="1" t="s">
        <v>3674</v>
      </c>
    </row>
    <row r="894" spans="1:4" x14ac:dyDescent="0.25">
      <c r="A894" s="1" t="s">
        <v>271</v>
      </c>
      <c r="B894" s="1">
        <v>52</v>
      </c>
      <c r="C894" s="1">
        <v>27</v>
      </c>
      <c r="D894" s="1" t="s">
        <v>3675</v>
      </c>
    </row>
    <row r="895" spans="1:4" x14ac:dyDescent="0.25">
      <c r="A895" s="1" t="s">
        <v>272</v>
      </c>
      <c r="B895" s="1">
        <v>52</v>
      </c>
      <c r="C895" s="1">
        <v>27</v>
      </c>
      <c r="D895" s="1" t="s">
        <v>3676</v>
      </c>
    </row>
    <row r="896" spans="1:4" x14ac:dyDescent="0.25">
      <c r="A896" s="1" t="s">
        <v>273</v>
      </c>
      <c r="B896" s="1">
        <v>52</v>
      </c>
      <c r="C896" s="1">
        <v>27</v>
      </c>
      <c r="D896" s="1" t="s">
        <v>3677</v>
      </c>
    </row>
    <row r="897" spans="1:4" x14ac:dyDescent="0.25">
      <c r="A897" s="1" t="s">
        <v>274</v>
      </c>
      <c r="B897" s="1">
        <v>52</v>
      </c>
      <c r="C897" s="1">
        <v>27</v>
      </c>
      <c r="D897" s="1" t="s">
        <v>3678</v>
      </c>
    </row>
    <row r="898" spans="1:4" x14ac:dyDescent="0.25">
      <c r="A898" s="1" t="s">
        <v>275</v>
      </c>
      <c r="B898" s="1">
        <v>52</v>
      </c>
      <c r="C898" s="1">
        <v>27</v>
      </c>
      <c r="D898" s="1" t="s">
        <v>3679</v>
      </c>
    </row>
    <row r="899" spans="1:4" x14ac:dyDescent="0.25">
      <c r="A899" s="1" t="s">
        <v>276</v>
      </c>
      <c r="B899" s="1">
        <v>52</v>
      </c>
      <c r="C899" s="1">
        <v>27</v>
      </c>
      <c r="D899" s="1" t="s">
        <v>3680</v>
      </c>
    </row>
    <row r="900" spans="1:4" x14ac:dyDescent="0.25">
      <c r="A900" s="1" t="s">
        <v>277</v>
      </c>
      <c r="B900" s="1">
        <v>52</v>
      </c>
      <c r="C900" s="1">
        <v>27</v>
      </c>
      <c r="D900" s="1" t="s">
        <v>3681</v>
      </c>
    </row>
    <row r="901" spans="1:4" x14ac:dyDescent="0.25">
      <c r="A901" s="1" t="s">
        <v>278</v>
      </c>
      <c r="B901" s="1">
        <v>52</v>
      </c>
      <c r="C901" s="1">
        <v>27</v>
      </c>
      <c r="D901" s="1" t="s">
        <v>3682</v>
      </c>
    </row>
    <row r="902" spans="1:4" x14ac:dyDescent="0.25">
      <c r="A902" s="1" t="s">
        <v>279</v>
      </c>
      <c r="B902" s="1">
        <v>52</v>
      </c>
      <c r="C902" s="1">
        <v>27</v>
      </c>
      <c r="D902" s="1" t="s">
        <v>3683</v>
      </c>
    </row>
    <row r="903" spans="1:4" x14ac:dyDescent="0.25">
      <c r="A903" s="1" t="s">
        <v>280</v>
      </c>
      <c r="B903" s="1">
        <v>52</v>
      </c>
      <c r="C903" s="1">
        <v>27</v>
      </c>
      <c r="D903" s="1" t="s">
        <v>3684</v>
      </c>
    </row>
    <row r="904" spans="1:4" x14ac:dyDescent="0.25">
      <c r="A904" s="1" t="s">
        <v>281</v>
      </c>
      <c r="B904" s="1">
        <v>52</v>
      </c>
      <c r="C904" s="1">
        <v>27</v>
      </c>
      <c r="D904" s="1" t="s">
        <v>3685</v>
      </c>
    </row>
    <row r="905" spans="1:4" x14ac:dyDescent="0.25">
      <c r="A905" s="1" t="s">
        <v>282</v>
      </c>
      <c r="B905" s="1">
        <v>52</v>
      </c>
      <c r="C905" s="1">
        <v>27</v>
      </c>
      <c r="D905" s="1" t="s">
        <v>3686</v>
      </c>
    </row>
    <row r="906" spans="1:4" x14ac:dyDescent="0.25">
      <c r="A906" s="1" t="s">
        <v>283</v>
      </c>
      <c r="B906" s="1">
        <v>52</v>
      </c>
      <c r="C906" s="1">
        <v>27</v>
      </c>
      <c r="D906" s="1" t="s">
        <v>3687</v>
      </c>
    </row>
    <row r="907" spans="1:4" x14ac:dyDescent="0.25">
      <c r="A907" s="1" t="s">
        <v>133</v>
      </c>
      <c r="B907" s="1">
        <v>4</v>
      </c>
      <c r="C907" s="1">
        <v>12</v>
      </c>
      <c r="D907" s="1" t="s">
        <v>3688</v>
      </c>
    </row>
    <row r="908" spans="1:4" x14ac:dyDescent="0.25">
      <c r="A908" s="1" t="s">
        <v>1202</v>
      </c>
      <c r="B908" s="1">
        <v>669</v>
      </c>
      <c r="C908" s="1">
        <v>12</v>
      </c>
      <c r="D908" s="1" t="s">
        <v>3689</v>
      </c>
    </row>
    <row r="909" spans="1:4" x14ac:dyDescent="0.25">
      <c r="A909" s="1" t="s">
        <v>284</v>
      </c>
      <c r="B909" s="1">
        <v>52</v>
      </c>
      <c r="C909" s="1">
        <v>27</v>
      </c>
      <c r="D909" s="1" t="s">
        <v>3690</v>
      </c>
    </row>
    <row r="910" spans="1:4" x14ac:dyDescent="0.25">
      <c r="A910" s="1" t="s">
        <v>285</v>
      </c>
      <c r="B910" s="1">
        <v>52</v>
      </c>
      <c r="C910" s="1">
        <v>27</v>
      </c>
      <c r="D910" s="1" t="s">
        <v>3691</v>
      </c>
    </row>
    <row r="911" spans="1:4" x14ac:dyDescent="0.25">
      <c r="A911" s="1" t="s">
        <v>286</v>
      </c>
      <c r="B911" s="1">
        <v>52</v>
      </c>
      <c r="C911" s="1">
        <v>27</v>
      </c>
      <c r="D911" s="1" t="s">
        <v>3692</v>
      </c>
    </row>
    <row r="912" spans="1:4" x14ac:dyDescent="0.25">
      <c r="A912" s="1" t="s">
        <v>287</v>
      </c>
      <c r="B912" s="1">
        <v>52</v>
      </c>
      <c r="C912" s="1">
        <v>27</v>
      </c>
      <c r="D912" s="1" t="s">
        <v>3693</v>
      </c>
    </row>
    <row r="913" spans="1:4" x14ac:dyDescent="0.25">
      <c r="A913" s="1" t="s">
        <v>526</v>
      </c>
      <c r="B913" s="1">
        <v>104</v>
      </c>
      <c r="C913" s="1">
        <v>12</v>
      </c>
      <c r="D913" s="1" t="s">
        <v>3694</v>
      </c>
    </row>
    <row r="914" spans="1:4" x14ac:dyDescent="0.25">
      <c r="A914" s="1" t="s">
        <v>288</v>
      </c>
      <c r="B914" s="1">
        <v>52</v>
      </c>
      <c r="C914" s="1">
        <v>27</v>
      </c>
      <c r="D914" s="1" t="s">
        <v>3695</v>
      </c>
    </row>
    <row r="915" spans="1:4" x14ac:dyDescent="0.25">
      <c r="A915" s="1" t="s">
        <v>478</v>
      </c>
      <c r="B915" s="1">
        <v>93</v>
      </c>
      <c r="C915" s="1">
        <v>12</v>
      </c>
      <c r="D915" s="1" t="s">
        <v>3696</v>
      </c>
    </row>
    <row r="916" spans="1:4" x14ac:dyDescent="0.25">
      <c r="A916" s="1" t="s">
        <v>508</v>
      </c>
      <c r="B916" s="1">
        <v>100</v>
      </c>
      <c r="C916" s="1">
        <v>18</v>
      </c>
      <c r="D916" s="1" t="s">
        <v>3697</v>
      </c>
    </row>
    <row r="917" spans="1:4" x14ac:dyDescent="0.25">
      <c r="A917" s="1" t="s">
        <v>289</v>
      </c>
      <c r="B917" s="1">
        <v>52</v>
      </c>
      <c r="C917" s="1">
        <v>27</v>
      </c>
      <c r="D917" s="1" t="s">
        <v>3698</v>
      </c>
    </row>
    <row r="918" spans="1:4" x14ac:dyDescent="0.25">
      <c r="A918" s="1" t="s">
        <v>290</v>
      </c>
      <c r="B918" s="1">
        <v>52</v>
      </c>
      <c r="C918" s="1">
        <v>27</v>
      </c>
      <c r="D918" s="1" t="s">
        <v>3699</v>
      </c>
    </row>
    <row r="919" spans="1:4" x14ac:dyDescent="0.25">
      <c r="A919" s="1" t="s">
        <v>291</v>
      </c>
      <c r="B919" s="1">
        <v>52</v>
      </c>
      <c r="C919" s="1">
        <v>27</v>
      </c>
      <c r="D919" s="1" t="s">
        <v>3700</v>
      </c>
    </row>
    <row r="920" spans="1:4" x14ac:dyDescent="0.25">
      <c r="A920" s="1" t="s">
        <v>292</v>
      </c>
      <c r="B920" s="1">
        <v>52</v>
      </c>
      <c r="C920" s="1">
        <v>27</v>
      </c>
      <c r="D920" s="1" t="s">
        <v>3701</v>
      </c>
    </row>
    <row r="921" spans="1:4" x14ac:dyDescent="0.25">
      <c r="A921" s="1" t="s">
        <v>293</v>
      </c>
      <c r="B921" s="1">
        <v>52</v>
      </c>
      <c r="C921" s="1">
        <v>27</v>
      </c>
      <c r="D921" s="1" t="s">
        <v>3702</v>
      </c>
    </row>
    <row r="922" spans="1:4" x14ac:dyDescent="0.25">
      <c r="A922" s="1" t="s">
        <v>294</v>
      </c>
      <c r="B922" s="1">
        <v>52</v>
      </c>
      <c r="C922" s="1">
        <v>27</v>
      </c>
      <c r="D922" s="1" t="s">
        <v>3703</v>
      </c>
    </row>
    <row r="923" spans="1:4" x14ac:dyDescent="0.25">
      <c r="A923" s="1" t="s">
        <v>295</v>
      </c>
      <c r="B923" s="1">
        <v>52</v>
      </c>
      <c r="C923" s="1">
        <v>27</v>
      </c>
      <c r="D923" s="1" t="s">
        <v>3704</v>
      </c>
    </row>
    <row r="924" spans="1:4" x14ac:dyDescent="0.25">
      <c r="A924" s="1" t="s">
        <v>296</v>
      </c>
      <c r="B924" s="1">
        <v>52</v>
      </c>
      <c r="C924" s="1">
        <v>27</v>
      </c>
      <c r="D924" s="1" t="s">
        <v>3705</v>
      </c>
    </row>
    <row r="925" spans="1:4" x14ac:dyDescent="0.25">
      <c r="A925" s="1" t="s">
        <v>297</v>
      </c>
      <c r="B925" s="1">
        <v>52</v>
      </c>
      <c r="C925" s="1">
        <v>27</v>
      </c>
      <c r="D925" s="1" t="s">
        <v>3706</v>
      </c>
    </row>
    <row r="926" spans="1:4" x14ac:dyDescent="0.25">
      <c r="A926" s="1" t="s">
        <v>298</v>
      </c>
      <c r="B926" s="1">
        <v>52</v>
      </c>
      <c r="C926" s="1">
        <v>27</v>
      </c>
      <c r="D926" s="1" t="s">
        <v>3707</v>
      </c>
    </row>
    <row r="927" spans="1:4" x14ac:dyDescent="0.25">
      <c r="A927" s="1" t="s">
        <v>299</v>
      </c>
      <c r="B927" s="1">
        <v>52</v>
      </c>
      <c r="C927" s="1">
        <v>27</v>
      </c>
      <c r="D927" s="1" t="s">
        <v>3708</v>
      </c>
    </row>
    <row r="928" spans="1:4" x14ac:dyDescent="0.25">
      <c r="A928" s="1" t="s">
        <v>300</v>
      </c>
      <c r="B928" s="1">
        <v>52</v>
      </c>
      <c r="C928" s="1">
        <v>27</v>
      </c>
      <c r="D928" s="1" t="s">
        <v>3709</v>
      </c>
    </row>
    <row r="929" spans="1:4" x14ac:dyDescent="0.25">
      <c r="A929" s="1" t="s">
        <v>301</v>
      </c>
      <c r="B929" s="1">
        <v>52</v>
      </c>
      <c r="C929" s="1">
        <v>27</v>
      </c>
      <c r="D929" s="1" t="s">
        <v>3710</v>
      </c>
    </row>
    <row r="930" spans="1:4" x14ac:dyDescent="0.25">
      <c r="A930" s="1" t="s">
        <v>302</v>
      </c>
      <c r="B930" s="1">
        <v>52</v>
      </c>
      <c r="C930" s="1">
        <v>27</v>
      </c>
      <c r="D930" s="1" t="s">
        <v>3711</v>
      </c>
    </row>
    <row r="931" spans="1:4" x14ac:dyDescent="0.25">
      <c r="A931" s="1" t="s">
        <v>303</v>
      </c>
      <c r="B931" s="1">
        <v>52</v>
      </c>
      <c r="C931" s="1">
        <v>27</v>
      </c>
      <c r="D931" s="1" t="s">
        <v>3712</v>
      </c>
    </row>
    <row r="932" spans="1:4" x14ac:dyDescent="0.25">
      <c r="A932" s="1" t="s">
        <v>232</v>
      </c>
      <c r="B932" s="1">
        <v>51</v>
      </c>
      <c r="C932" s="1">
        <v>13</v>
      </c>
      <c r="D932" s="1" t="s">
        <v>3713</v>
      </c>
    </row>
    <row r="933" spans="1:4" x14ac:dyDescent="0.25">
      <c r="A933" s="1" t="s">
        <v>233</v>
      </c>
      <c r="B933" s="1">
        <v>51</v>
      </c>
      <c r="C933" s="1">
        <v>13</v>
      </c>
      <c r="D933" s="1" t="s">
        <v>3714</v>
      </c>
    </row>
    <row r="934" spans="1:4" x14ac:dyDescent="0.25">
      <c r="A934" s="1" t="s">
        <v>234</v>
      </c>
      <c r="B934" s="1">
        <v>51</v>
      </c>
      <c r="C934" s="1">
        <v>13</v>
      </c>
      <c r="D934" s="1" t="s">
        <v>3715</v>
      </c>
    </row>
    <row r="935" spans="1:4" x14ac:dyDescent="0.25">
      <c r="A935" s="1" t="s">
        <v>235</v>
      </c>
      <c r="B935" s="1">
        <v>51</v>
      </c>
      <c r="C935" s="1">
        <v>13</v>
      </c>
      <c r="D935" s="1" t="s">
        <v>3716</v>
      </c>
    </row>
    <row r="936" spans="1:4" x14ac:dyDescent="0.25">
      <c r="A936" s="1" t="s">
        <v>236</v>
      </c>
      <c r="B936" s="1">
        <v>51</v>
      </c>
      <c r="C936" s="1">
        <v>13</v>
      </c>
      <c r="D936" s="1" t="s">
        <v>3717</v>
      </c>
    </row>
    <row r="937" spans="1:4" x14ac:dyDescent="0.25">
      <c r="A937" s="1" t="s">
        <v>237</v>
      </c>
      <c r="B937" s="1">
        <v>51</v>
      </c>
      <c r="C937" s="1">
        <v>13</v>
      </c>
      <c r="D937" s="1" t="s">
        <v>3718</v>
      </c>
    </row>
    <row r="938" spans="1:4" x14ac:dyDescent="0.25">
      <c r="A938" s="1" t="s">
        <v>238</v>
      </c>
      <c r="B938" s="1">
        <v>51</v>
      </c>
      <c r="C938" s="1">
        <v>13</v>
      </c>
      <c r="D938" s="1" t="s">
        <v>3719</v>
      </c>
    </row>
    <row r="939" spans="1:4" x14ac:dyDescent="0.25">
      <c r="A939" s="1" t="s">
        <v>239</v>
      </c>
      <c r="B939" s="1">
        <v>51</v>
      </c>
      <c r="C939" s="1">
        <v>13</v>
      </c>
      <c r="D939" s="1" t="s">
        <v>3720</v>
      </c>
    </row>
    <row r="940" spans="1:4" x14ac:dyDescent="0.25">
      <c r="A940" s="1" t="s">
        <v>240</v>
      </c>
      <c r="B940" s="1">
        <v>51</v>
      </c>
      <c r="C940" s="1">
        <v>13</v>
      </c>
      <c r="D940" s="1" t="s">
        <v>3721</v>
      </c>
    </row>
    <row r="941" spans="1:4" x14ac:dyDescent="0.25">
      <c r="A941" s="1" t="s">
        <v>241</v>
      </c>
      <c r="B941" s="1">
        <v>51</v>
      </c>
      <c r="C941" s="1">
        <v>13</v>
      </c>
      <c r="D941" s="1" t="s">
        <v>3722</v>
      </c>
    </row>
    <row r="942" spans="1:4" x14ac:dyDescent="0.25">
      <c r="A942" s="1" t="s">
        <v>242</v>
      </c>
      <c r="B942" s="1">
        <v>51</v>
      </c>
      <c r="C942" s="1">
        <v>13</v>
      </c>
      <c r="D942" s="1" t="s">
        <v>3723</v>
      </c>
    </row>
    <row r="943" spans="1:4" x14ac:dyDescent="0.25">
      <c r="A943" s="1" t="s">
        <v>243</v>
      </c>
      <c r="B943" s="1">
        <v>51</v>
      </c>
      <c r="C943" s="1">
        <v>13</v>
      </c>
      <c r="D943" s="1" t="s">
        <v>3724</v>
      </c>
    </row>
    <row r="944" spans="1:4" x14ac:dyDescent="0.25">
      <c r="A944" s="1" t="s">
        <v>244</v>
      </c>
      <c r="B944" s="1">
        <v>51</v>
      </c>
      <c r="C944" s="1">
        <v>13</v>
      </c>
      <c r="D944" s="1" t="s">
        <v>3725</v>
      </c>
    </row>
    <row r="945" spans="1:4" x14ac:dyDescent="0.25">
      <c r="A945" s="1" t="s">
        <v>245</v>
      </c>
      <c r="B945" s="1">
        <v>51</v>
      </c>
      <c r="C945" s="1">
        <v>13</v>
      </c>
      <c r="D945" s="1" t="s">
        <v>3726</v>
      </c>
    </row>
    <row r="946" spans="1:4" x14ac:dyDescent="0.25">
      <c r="A946" s="1" t="s">
        <v>246</v>
      </c>
      <c r="B946" s="1">
        <v>51</v>
      </c>
      <c r="C946" s="1">
        <v>13</v>
      </c>
      <c r="D946" s="1" t="s">
        <v>3727</v>
      </c>
    </row>
    <row r="947" spans="1:4" x14ac:dyDescent="0.25">
      <c r="A947" s="1" t="s">
        <v>527</v>
      </c>
      <c r="B947" s="1">
        <v>104</v>
      </c>
      <c r="C947" s="1">
        <v>12</v>
      </c>
      <c r="D947" s="1" t="s">
        <v>3728</v>
      </c>
    </row>
    <row r="948" spans="1:4" x14ac:dyDescent="0.25">
      <c r="A948" s="1" t="s">
        <v>247</v>
      </c>
      <c r="B948" s="1">
        <v>51</v>
      </c>
      <c r="C948" s="1">
        <v>13</v>
      </c>
      <c r="D948" s="1" t="s">
        <v>3729</v>
      </c>
    </row>
    <row r="949" spans="1:4" x14ac:dyDescent="0.25">
      <c r="A949" s="1" t="s">
        <v>528</v>
      </c>
      <c r="B949" s="1">
        <v>104</v>
      </c>
      <c r="C949" s="1">
        <v>12</v>
      </c>
      <c r="D949" s="1" t="s">
        <v>3730</v>
      </c>
    </row>
    <row r="950" spans="1:4" x14ac:dyDescent="0.25">
      <c r="A950" s="1" t="s">
        <v>248</v>
      </c>
      <c r="B950" s="1">
        <v>51</v>
      </c>
      <c r="C950" s="1">
        <v>13</v>
      </c>
      <c r="D950" s="1" t="s">
        <v>3731</v>
      </c>
    </row>
    <row r="951" spans="1:4" x14ac:dyDescent="0.25">
      <c r="A951" s="1" t="s">
        <v>249</v>
      </c>
      <c r="B951" s="1">
        <v>51</v>
      </c>
      <c r="C951" s="1">
        <v>13</v>
      </c>
      <c r="D951" s="1" t="s">
        <v>3732</v>
      </c>
    </row>
    <row r="952" spans="1:4" x14ac:dyDescent="0.25">
      <c r="A952" s="1" t="s">
        <v>250</v>
      </c>
      <c r="B952" s="1">
        <v>51</v>
      </c>
      <c r="C952" s="1">
        <v>13</v>
      </c>
      <c r="D952" s="1" t="s">
        <v>3733</v>
      </c>
    </row>
    <row r="953" spans="1:4" x14ac:dyDescent="0.25">
      <c r="A953" s="1" t="s">
        <v>479</v>
      </c>
      <c r="B953" s="1">
        <v>93</v>
      </c>
      <c r="C953" s="1">
        <v>12</v>
      </c>
      <c r="D953" s="1" t="s">
        <v>3734</v>
      </c>
    </row>
    <row r="954" spans="1:4" x14ac:dyDescent="0.25">
      <c r="A954" s="1" t="s">
        <v>251</v>
      </c>
      <c r="B954" s="1">
        <v>51</v>
      </c>
      <c r="C954" s="1">
        <v>13</v>
      </c>
      <c r="D954" s="1" t="s">
        <v>3735</v>
      </c>
    </row>
    <row r="955" spans="1:4" x14ac:dyDescent="0.25">
      <c r="A955" s="1" t="s">
        <v>252</v>
      </c>
      <c r="B955" s="1">
        <v>51</v>
      </c>
      <c r="C955" s="1">
        <v>13</v>
      </c>
      <c r="D955" s="1" t="s">
        <v>3736</v>
      </c>
    </row>
    <row r="956" spans="1:4" x14ac:dyDescent="0.25">
      <c r="A956" s="1" t="s">
        <v>253</v>
      </c>
      <c r="B956" s="1">
        <v>51</v>
      </c>
      <c r="C956" s="1">
        <v>13</v>
      </c>
      <c r="D956" s="1" t="s">
        <v>3737</v>
      </c>
    </row>
    <row r="957" spans="1:4" x14ac:dyDescent="0.25">
      <c r="A957" s="1" t="s">
        <v>254</v>
      </c>
      <c r="B957" s="1">
        <v>51</v>
      </c>
      <c r="C957" s="1">
        <v>13</v>
      </c>
      <c r="D957" s="1" t="s">
        <v>3738</v>
      </c>
    </row>
    <row r="958" spans="1:4" x14ac:dyDescent="0.25">
      <c r="A958" s="1" t="s">
        <v>529</v>
      </c>
      <c r="B958" s="1">
        <v>104</v>
      </c>
      <c r="C958" s="1">
        <v>12</v>
      </c>
      <c r="D958" s="1" t="s">
        <v>3739</v>
      </c>
    </row>
    <row r="959" spans="1:4" x14ac:dyDescent="0.25">
      <c r="A959" s="1" t="s">
        <v>255</v>
      </c>
      <c r="B959" s="1">
        <v>51</v>
      </c>
      <c r="C959" s="1">
        <v>13</v>
      </c>
      <c r="D959" s="1" t="s">
        <v>3740</v>
      </c>
    </row>
    <row r="960" spans="1:4" x14ac:dyDescent="0.25">
      <c r="A960" s="1" t="s">
        <v>256</v>
      </c>
      <c r="B960" s="1">
        <v>51</v>
      </c>
      <c r="C960" s="1">
        <v>13</v>
      </c>
      <c r="D960" s="1" t="s">
        <v>3741</v>
      </c>
    </row>
    <row r="961" spans="1:4" x14ac:dyDescent="0.25">
      <c r="A961" s="1" t="s">
        <v>257</v>
      </c>
      <c r="B961" s="1">
        <v>51</v>
      </c>
      <c r="C961" s="1">
        <v>13</v>
      </c>
      <c r="D961" s="1" t="s">
        <v>3742</v>
      </c>
    </row>
    <row r="962" spans="1:4" x14ac:dyDescent="0.25">
      <c r="A962" s="1" t="s">
        <v>258</v>
      </c>
      <c r="B962" s="1">
        <v>51</v>
      </c>
      <c r="C962" s="1">
        <v>13</v>
      </c>
      <c r="D962" s="1" t="s">
        <v>3743</v>
      </c>
    </row>
    <row r="963" spans="1:4" x14ac:dyDescent="0.25">
      <c r="A963" s="1" t="s">
        <v>530</v>
      </c>
      <c r="B963" s="1">
        <v>104</v>
      </c>
      <c r="C963" s="1">
        <v>12</v>
      </c>
      <c r="D963" s="1" t="s">
        <v>3744</v>
      </c>
    </row>
    <row r="964" spans="1:4" x14ac:dyDescent="0.25">
      <c r="A964" s="1" t="s">
        <v>259</v>
      </c>
      <c r="B964" s="1">
        <v>51</v>
      </c>
      <c r="C964" s="1">
        <v>13</v>
      </c>
      <c r="D964" s="1" t="s">
        <v>3745</v>
      </c>
    </row>
    <row r="965" spans="1:4" x14ac:dyDescent="0.25">
      <c r="A965" s="1" t="s">
        <v>260</v>
      </c>
      <c r="B965" s="1">
        <v>51</v>
      </c>
      <c r="C965" s="1">
        <v>13</v>
      </c>
      <c r="D965" s="1" t="s">
        <v>3746</v>
      </c>
    </row>
    <row r="966" spans="1:4" x14ac:dyDescent="0.25">
      <c r="A966" s="1" t="s">
        <v>261</v>
      </c>
      <c r="B966" s="1">
        <v>51</v>
      </c>
      <c r="C966" s="1">
        <v>13</v>
      </c>
      <c r="D966" s="1" t="s">
        <v>3747</v>
      </c>
    </row>
    <row r="967" spans="1:4" x14ac:dyDescent="0.25">
      <c r="A967" s="1" t="s">
        <v>262</v>
      </c>
      <c r="B967" s="1">
        <v>51</v>
      </c>
      <c r="C967" s="1">
        <v>13</v>
      </c>
      <c r="D967" s="1" t="s">
        <v>3748</v>
      </c>
    </row>
    <row r="968" spans="1:4" x14ac:dyDescent="0.25">
      <c r="A968" s="1" t="s">
        <v>263</v>
      </c>
      <c r="B968" s="1">
        <v>51</v>
      </c>
      <c r="C968" s="1">
        <v>13</v>
      </c>
      <c r="D968" s="1" t="s">
        <v>3749</v>
      </c>
    </row>
    <row r="969" spans="1:4" x14ac:dyDescent="0.25">
      <c r="A969" s="1" t="s">
        <v>264</v>
      </c>
      <c r="B969" s="1">
        <v>51</v>
      </c>
      <c r="C969" s="1">
        <v>13</v>
      </c>
      <c r="D969" s="1" t="s">
        <v>3750</v>
      </c>
    </row>
    <row r="970" spans="1:4" x14ac:dyDescent="0.25">
      <c r="A970" s="1" t="s">
        <v>531</v>
      </c>
      <c r="B970" s="1">
        <v>104</v>
      </c>
      <c r="C970" s="1">
        <v>12</v>
      </c>
      <c r="D970" s="1" t="s">
        <v>3751</v>
      </c>
    </row>
    <row r="971" spans="1:4" x14ac:dyDescent="0.25">
      <c r="A971" s="1" t="s">
        <v>265</v>
      </c>
      <c r="B971" s="1">
        <v>51</v>
      </c>
      <c r="C971" s="1">
        <v>13</v>
      </c>
      <c r="D971" s="1" t="s">
        <v>3752</v>
      </c>
    </row>
    <row r="972" spans="1:4" x14ac:dyDescent="0.25">
      <c r="A972" s="1" t="s">
        <v>266</v>
      </c>
      <c r="B972" s="1">
        <v>51</v>
      </c>
      <c r="C972" s="1">
        <v>13</v>
      </c>
      <c r="D972" s="1" t="s">
        <v>3753</v>
      </c>
    </row>
    <row r="973" spans="1:4" x14ac:dyDescent="0.25">
      <c r="A973" s="1" t="s">
        <v>267</v>
      </c>
      <c r="B973" s="1">
        <v>51</v>
      </c>
      <c r="C973" s="1">
        <v>13</v>
      </c>
      <c r="D973" s="1" t="s">
        <v>3754</v>
      </c>
    </row>
    <row r="974" spans="1:4" x14ac:dyDescent="0.25">
      <c r="A974" s="1" t="s">
        <v>532</v>
      </c>
      <c r="B974" s="1">
        <v>104</v>
      </c>
      <c r="C974" s="1">
        <v>12</v>
      </c>
      <c r="D974" s="1" t="s">
        <v>3755</v>
      </c>
    </row>
    <row r="975" spans="1:4" x14ac:dyDescent="0.25">
      <c r="A975" s="1" t="s">
        <v>533</v>
      </c>
      <c r="B975" s="1">
        <v>104</v>
      </c>
      <c r="C975" s="1">
        <v>12</v>
      </c>
      <c r="D975" s="1" t="s">
        <v>3756</v>
      </c>
    </row>
    <row r="976" spans="1:4" x14ac:dyDescent="0.25">
      <c r="A976" s="1" t="s">
        <v>480</v>
      </c>
      <c r="B976" s="1">
        <v>93</v>
      </c>
      <c r="C976" s="1">
        <v>12</v>
      </c>
      <c r="D976" s="1" t="s">
        <v>3757</v>
      </c>
    </row>
    <row r="977" spans="1:4" x14ac:dyDescent="0.25">
      <c r="A977" s="1" t="s">
        <v>534</v>
      </c>
      <c r="B977" s="1">
        <v>104</v>
      </c>
      <c r="C977" s="1">
        <v>12</v>
      </c>
      <c r="D977" s="1" t="s">
        <v>3758</v>
      </c>
    </row>
    <row r="978" spans="1:4" x14ac:dyDescent="0.25">
      <c r="A978" s="1" t="s">
        <v>535</v>
      </c>
      <c r="B978" s="1">
        <v>104</v>
      </c>
      <c r="C978" s="1">
        <v>12</v>
      </c>
      <c r="D978" s="1" t="s">
        <v>3759</v>
      </c>
    </row>
    <row r="979" spans="1:4" x14ac:dyDescent="0.25">
      <c r="A979" s="1" t="s">
        <v>536</v>
      </c>
      <c r="B979" s="1">
        <v>104</v>
      </c>
      <c r="C979" s="1">
        <v>12</v>
      </c>
      <c r="D979" s="1" t="s">
        <v>3760</v>
      </c>
    </row>
    <row r="980" spans="1:4" x14ac:dyDescent="0.25">
      <c r="A980" s="1" t="s">
        <v>537</v>
      </c>
      <c r="B980" s="1">
        <v>104</v>
      </c>
      <c r="C980" s="1">
        <v>12</v>
      </c>
      <c r="D980" s="1" t="s">
        <v>3761</v>
      </c>
    </row>
    <row r="981" spans="1:4" x14ac:dyDescent="0.25">
      <c r="A981" s="1" t="s">
        <v>538</v>
      </c>
      <c r="B981" s="1">
        <v>104</v>
      </c>
      <c r="C981" s="1">
        <v>12</v>
      </c>
      <c r="D981" s="1" t="s">
        <v>3762</v>
      </c>
    </row>
    <row r="982" spans="1:4" x14ac:dyDescent="0.25">
      <c r="A982" s="1" t="s">
        <v>539</v>
      </c>
      <c r="B982" s="1">
        <v>104</v>
      </c>
      <c r="C982" s="1">
        <v>12</v>
      </c>
      <c r="D982" s="1" t="s">
        <v>3763</v>
      </c>
    </row>
    <row r="983" spans="1:4" x14ac:dyDescent="0.25">
      <c r="A983" s="1" t="s">
        <v>540</v>
      </c>
      <c r="B983" s="1">
        <v>104</v>
      </c>
      <c r="C983" s="1">
        <v>12</v>
      </c>
      <c r="D983" s="1" t="s">
        <v>3764</v>
      </c>
    </row>
    <row r="984" spans="1:4" x14ac:dyDescent="0.25">
      <c r="A984" s="1" t="s">
        <v>541</v>
      </c>
      <c r="B984" s="1">
        <v>104</v>
      </c>
      <c r="C984" s="1">
        <v>12</v>
      </c>
      <c r="D984" s="1" t="s">
        <v>3765</v>
      </c>
    </row>
    <row r="985" spans="1:4" x14ac:dyDescent="0.25">
      <c r="A985" s="1" t="s">
        <v>542</v>
      </c>
      <c r="B985" s="1">
        <v>104</v>
      </c>
      <c r="C985" s="1">
        <v>12</v>
      </c>
      <c r="D985" s="1" t="s">
        <v>3766</v>
      </c>
    </row>
    <row r="986" spans="1:4" x14ac:dyDescent="0.25">
      <c r="A986" s="1" t="s">
        <v>543</v>
      </c>
      <c r="B986" s="1">
        <v>104</v>
      </c>
      <c r="C986" s="1">
        <v>12</v>
      </c>
      <c r="D986" s="1" t="s">
        <v>3767</v>
      </c>
    </row>
    <row r="987" spans="1:4" x14ac:dyDescent="0.25">
      <c r="A987" s="1" t="s">
        <v>481</v>
      </c>
      <c r="B987" s="1">
        <v>93</v>
      </c>
      <c r="C987" s="1">
        <v>12</v>
      </c>
      <c r="D987" s="1" t="s">
        <v>3768</v>
      </c>
    </row>
    <row r="988" spans="1:4" x14ac:dyDescent="0.25">
      <c r="A988" s="1" t="s">
        <v>1203</v>
      </c>
      <c r="B988" s="1">
        <v>669</v>
      </c>
      <c r="C988" s="1">
        <v>12</v>
      </c>
      <c r="D988" s="1" t="s">
        <v>3769</v>
      </c>
    </row>
    <row r="989" spans="1:4" x14ac:dyDescent="0.25">
      <c r="A989" s="1" t="s">
        <v>1204</v>
      </c>
      <c r="B989" s="1">
        <v>669</v>
      </c>
      <c r="C989" s="1">
        <v>12</v>
      </c>
      <c r="D989" s="1" t="s">
        <v>3770</v>
      </c>
    </row>
    <row r="990" spans="1:4" x14ac:dyDescent="0.25">
      <c r="A990" s="1" t="s">
        <v>1205</v>
      </c>
      <c r="B990" s="1">
        <v>669</v>
      </c>
      <c r="C990" s="1">
        <v>12</v>
      </c>
      <c r="D990" s="1" t="s">
        <v>3771</v>
      </c>
    </row>
    <row r="991" spans="1:4" x14ac:dyDescent="0.25">
      <c r="A991" s="1" t="s">
        <v>1206</v>
      </c>
      <c r="B991" s="1">
        <v>669</v>
      </c>
      <c r="C991" s="1">
        <v>12</v>
      </c>
      <c r="D991" s="1" t="s">
        <v>3772</v>
      </c>
    </row>
    <row r="992" spans="1:4" x14ac:dyDescent="0.25">
      <c r="A992" s="1" t="s">
        <v>1702</v>
      </c>
      <c r="B992" s="1">
        <v>949</v>
      </c>
      <c r="C992" s="1">
        <v>12</v>
      </c>
      <c r="D992" s="1" t="s">
        <v>3773</v>
      </c>
    </row>
    <row r="993" spans="1:4" x14ac:dyDescent="0.25">
      <c r="A993" s="1" t="s">
        <v>1207</v>
      </c>
      <c r="B993" s="1">
        <v>669</v>
      </c>
      <c r="C993" s="1">
        <v>12</v>
      </c>
      <c r="D993" s="1" t="s">
        <v>3774</v>
      </c>
    </row>
    <row r="994" spans="1:4" x14ac:dyDescent="0.25">
      <c r="A994" s="1" t="s">
        <v>482</v>
      </c>
      <c r="B994" s="1">
        <v>93</v>
      </c>
      <c r="C994" s="1">
        <v>12</v>
      </c>
      <c r="D994" s="1" t="s">
        <v>3775</v>
      </c>
    </row>
    <row r="995" spans="1:4" x14ac:dyDescent="0.25">
      <c r="A995" s="1" t="s">
        <v>1208</v>
      </c>
      <c r="B995" s="1">
        <v>669</v>
      </c>
      <c r="C995" s="1">
        <v>12</v>
      </c>
      <c r="D995" s="1" t="s">
        <v>3776</v>
      </c>
    </row>
    <row r="996" spans="1:4" x14ac:dyDescent="0.25">
      <c r="A996" s="1" t="s">
        <v>1209</v>
      </c>
      <c r="B996" s="1">
        <v>669</v>
      </c>
      <c r="C996" s="1">
        <v>12</v>
      </c>
      <c r="D996" s="1" t="s">
        <v>3777</v>
      </c>
    </row>
    <row r="997" spans="1:4" x14ac:dyDescent="0.25">
      <c r="A997" s="1" t="s">
        <v>1210</v>
      </c>
      <c r="B997" s="1">
        <v>669</v>
      </c>
      <c r="C997" s="1">
        <v>12</v>
      </c>
      <c r="D997" s="1" t="s">
        <v>3778</v>
      </c>
    </row>
    <row r="998" spans="1:4" x14ac:dyDescent="0.25">
      <c r="A998" s="1" t="s">
        <v>483</v>
      </c>
      <c r="B998" s="1">
        <v>93</v>
      </c>
      <c r="C998" s="1">
        <v>12</v>
      </c>
      <c r="D998" s="1" t="s">
        <v>3779</v>
      </c>
    </row>
    <row r="999" spans="1:4" x14ac:dyDescent="0.25">
      <c r="A999" s="1" t="s">
        <v>1211</v>
      </c>
      <c r="B999" s="1">
        <v>669</v>
      </c>
      <c r="C999" s="1">
        <v>12</v>
      </c>
      <c r="D999" s="1" t="s">
        <v>3780</v>
      </c>
    </row>
    <row r="1000" spans="1:4" x14ac:dyDescent="0.25">
      <c r="A1000" s="1" t="s">
        <v>1212</v>
      </c>
      <c r="B1000" s="1">
        <v>669</v>
      </c>
      <c r="C1000" s="1">
        <v>12</v>
      </c>
      <c r="D1000" s="1" t="s">
        <v>3781</v>
      </c>
    </row>
    <row r="1001" spans="1:4" x14ac:dyDescent="0.25">
      <c r="A1001" s="1" t="s">
        <v>1213</v>
      </c>
      <c r="B1001" s="1">
        <v>669</v>
      </c>
      <c r="C1001" s="1">
        <v>12</v>
      </c>
      <c r="D1001" s="1" t="s">
        <v>3782</v>
      </c>
    </row>
    <row r="1002" spans="1:4" x14ac:dyDescent="0.25">
      <c r="A1002" s="1" t="s">
        <v>1214</v>
      </c>
      <c r="B1002" s="1">
        <v>669</v>
      </c>
      <c r="C1002" s="1">
        <v>12</v>
      </c>
      <c r="D1002" s="1" t="s">
        <v>3783</v>
      </c>
    </row>
    <row r="1003" spans="1:4" x14ac:dyDescent="0.25">
      <c r="A1003" s="1" t="s">
        <v>1215</v>
      </c>
      <c r="B1003" s="1">
        <v>669</v>
      </c>
      <c r="C1003" s="1">
        <v>12</v>
      </c>
      <c r="D1003" s="1" t="s">
        <v>3784</v>
      </c>
    </row>
    <row r="1004" spans="1:4" x14ac:dyDescent="0.25">
      <c r="A1004" s="1" t="s">
        <v>556</v>
      </c>
      <c r="B1004" s="1">
        <v>110</v>
      </c>
      <c r="C1004" s="1">
        <v>12</v>
      </c>
      <c r="D1004" s="1" t="s">
        <v>3785</v>
      </c>
    </row>
    <row r="1005" spans="1:4" x14ac:dyDescent="0.25">
      <c r="A1005" s="1" t="s">
        <v>557</v>
      </c>
      <c r="B1005" s="1">
        <v>110</v>
      </c>
      <c r="C1005" s="1">
        <v>12</v>
      </c>
      <c r="D1005" s="1" t="s">
        <v>3786</v>
      </c>
    </row>
    <row r="1006" spans="1:4" x14ac:dyDescent="0.25">
      <c r="A1006" s="1" t="s">
        <v>558</v>
      </c>
      <c r="B1006" s="1">
        <v>110</v>
      </c>
      <c r="C1006" s="1">
        <v>12</v>
      </c>
      <c r="D1006" s="1" t="s">
        <v>3787</v>
      </c>
    </row>
    <row r="1007" spans="1:4" x14ac:dyDescent="0.25">
      <c r="A1007" s="1" t="s">
        <v>559</v>
      </c>
      <c r="B1007" s="1">
        <v>110</v>
      </c>
      <c r="C1007" s="1">
        <v>12</v>
      </c>
      <c r="D1007" s="1" t="s">
        <v>3788</v>
      </c>
    </row>
    <row r="1008" spans="1:4" x14ac:dyDescent="0.25">
      <c r="A1008" s="1" t="s">
        <v>484</v>
      </c>
      <c r="B1008" s="1">
        <v>93</v>
      </c>
      <c r="C1008" s="1">
        <v>12</v>
      </c>
      <c r="D1008" s="1" t="s">
        <v>3789</v>
      </c>
    </row>
    <row r="1009" spans="1:4" x14ac:dyDescent="0.25">
      <c r="A1009" s="1" t="s">
        <v>560</v>
      </c>
      <c r="B1009" s="1">
        <v>110</v>
      </c>
      <c r="C1009" s="1">
        <v>12</v>
      </c>
      <c r="D1009" s="1" t="s">
        <v>3790</v>
      </c>
    </row>
    <row r="1010" spans="1:4" x14ac:dyDescent="0.25">
      <c r="A1010" s="1" t="s">
        <v>12</v>
      </c>
      <c r="B1010" s="1">
        <v>6</v>
      </c>
      <c r="C1010" s="1">
        <v>4</v>
      </c>
      <c r="D1010" s="1" t="s">
        <v>3791</v>
      </c>
    </row>
    <row r="1011" spans="1:4" x14ac:dyDescent="0.25">
      <c r="A1011" s="1" t="s">
        <v>561</v>
      </c>
      <c r="B1011" s="1">
        <v>110</v>
      </c>
      <c r="C1011" s="1">
        <v>12</v>
      </c>
      <c r="D1011" s="1" t="s">
        <v>3792</v>
      </c>
    </row>
    <row r="1012" spans="1:4" x14ac:dyDescent="0.25">
      <c r="A1012" s="1" t="s">
        <v>485</v>
      </c>
      <c r="B1012" s="1">
        <v>93</v>
      </c>
      <c r="C1012" s="1">
        <v>12</v>
      </c>
      <c r="D1012" s="1" t="s">
        <v>3793</v>
      </c>
    </row>
    <row r="1013" spans="1:4" x14ac:dyDescent="0.25">
      <c r="A1013" s="1" t="s">
        <v>486</v>
      </c>
      <c r="B1013" s="1">
        <v>93</v>
      </c>
      <c r="C1013" s="1">
        <v>12</v>
      </c>
      <c r="D1013" s="1" t="s">
        <v>3794</v>
      </c>
    </row>
    <row r="1014" spans="1:4" x14ac:dyDescent="0.25">
      <c r="A1014" s="1" t="s">
        <v>1216</v>
      </c>
      <c r="B1014" s="1">
        <v>669</v>
      </c>
      <c r="C1014" s="1">
        <v>12</v>
      </c>
      <c r="D1014" s="1" t="s">
        <v>3795</v>
      </c>
    </row>
    <row r="1015" spans="1:4" x14ac:dyDescent="0.25">
      <c r="A1015" s="1" t="s">
        <v>1217</v>
      </c>
      <c r="B1015" s="1">
        <v>669</v>
      </c>
      <c r="C1015" s="1">
        <v>12</v>
      </c>
      <c r="D1015" s="1" t="s">
        <v>3796</v>
      </c>
    </row>
    <row r="1016" spans="1:4" x14ac:dyDescent="0.25">
      <c r="A1016" s="1" t="s">
        <v>1218</v>
      </c>
      <c r="B1016" s="1">
        <v>669</v>
      </c>
      <c r="C1016" s="1">
        <v>12</v>
      </c>
      <c r="D1016" s="1" t="s">
        <v>3797</v>
      </c>
    </row>
    <row r="1017" spans="1:4" x14ac:dyDescent="0.25">
      <c r="A1017" s="1" t="s">
        <v>1471</v>
      </c>
      <c r="B1017" s="1">
        <v>946</v>
      </c>
      <c r="C1017" s="1">
        <v>19</v>
      </c>
      <c r="D1017" s="1" t="s">
        <v>3798</v>
      </c>
    </row>
    <row r="1018" spans="1:4" x14ac:dyDescent="0.25">
      <c r="A1018" s="1" t="s">
        <v>1219</v>
      </c>
      <c r="B1018" s="1">
        <v>669</v>
      </c>
      <c r="C1018" s="1">
        <v>12</v>
      </c>
      <c r="D1018" s="1" t="s">
        <v>3799</v>
      </c>
    </row>
    <row r="1019" spans="1:4" x14ac:dyDescent="0.25">
      <c r="A1019" s="1" t="s">
        <v>1537</v>
      </c>
      <c r="B1019" s="1">
        <v>947</v>
      </c>
      <c r="C1019" s="1">
        <v>19</v>
      </c>
      <c r="D1019" s="1" t="s">
        <v>3800</v>
      </c>
    </row>
    <row r="1020" spans="1:4" x14ac:dyDescent="0.25">
      <c r="A1020" s="1" t="s">
        <v>1220</v>
      </c>
      <c r="B1020" s="1">
        <v>669</v>
      </c>
      <c r="C1020" s="1">
        <v>12</v>
      </c>
      <c r="D1020" s="1" t="s">
        <v>3801</v>
      </c>
    </row>
    <row r="1021" spans="1:4" x14ac:dyDescent="0.25">
      <c r="A1021" s="1" t="s">
        <v>1221</v>
      </c>
      <c r="B1021" s="1">
        <v>669</v>
      </c>
      <c r="C1021" s="1">
        <v>12</v>
      </c>
      <c r="D1021" s="1" t="s">
        <v>3802</v>
      </c>
    </row>
    <row r="1022" spans="1:4" x14ac:dyDescent="0.25">
      <c r="A1022" s="1" t="s">
        <v>1222</v>
      </c>
      <c r="B1022" s="1">
        <v>669</v>
      </c>
      <c r="C1022" s="1">
        <v>12</v>
      </c>
      <c r="D1022" s="1" t="s">
        <v>3803</v>
      </c>
    </row>
    <row r="1023" spans="1:4" x14ac:dyDescent="0.25">
      <c r="A1023" s="1" t="s">
        <v>487</v>
      </c>
      <c r="B1023" s="1">
        <v>93</v>
      </c>
      <c r="C1023" s="1">
        <v>12</v>
      </c>
      <c r="D1023" s="1" t="s">
        <v>3804</v>
      </c>
    </row>
    <row r="1024" spans="1:4" x14ac:dyDescent="0.25">
      <c r="A1024" s="1" t="s">
        <v>5</v>
      </c>
      <c r="B1024" s="1">
        <v>948</v>
      </c>
      <c r="C1024" s="1">
        <v>4</v>
      </c>
      <c r="D1024" s="1" t="s">
        <v>3805</v>
      </c>
    </row>
    <row r="1025" spans="1:4" x14ac:dyDescent="0.25">
      <c r="A1025" s="1" t="s">
        <v>1223</v>
      </c>
      <c r="B1025" s="1">
        <v>669</v>
      </c>
      <c r="C1025" s="1">
        <v>12</v>
      </c>
      <c r="D1025" s="1" t="s">
        <v>3806</v>
      </c>
    </row>
    <row r="1026" spans="1:4" x14ac:dyDescent="0.25">
      <c r="A1026" s="1" t="s">
        <v>1608</v>
      </c>
      <c r="B1026" s="1">
        <v>948</v>
      </c>
      <c r="C1026" s="1">
        <v>19</v>
      </c>
      <c r="D1026" s="1" t="s">
        <v>3807</v>
      </c>
    </row>
    <row r="1027" spans="1:4" x14ac:dyDescent="0.25">
      <c r="A1027" s="1" t="s">
        <v>11</v>
      </c>
      <c r="B1027" s="1">
        <v>2</v>
      </c>
      <c r="C1027" s="1">
        <v>4</v>
      </c>
      <c r="D1027" s="1" t="s">
        <v>3808</v>
      </c>
    </row>
    <row r="1028" spans="1:4" x14ac:dyDescent="0.25">
      <c r="A1028" s="1" t="s">
        <v>488</v>
      </c>
      <c r="B1028" s="1">
        <v>93</v>
      </c>
      <c r="C1028" s="1">
        <v>12</v>
      </c>
      <c r="D1028" s="1" t="s">
        <v>3809</v>
      </c>
    </row>
    <row r="1029" spans="1:4" x14ac:dyDescent="0.25">
      <c r="A1029" s="1" t="s">
        <v>489</v>
      </c>
      <c r="B1029" s="1">
        <v>93</v>
      </c>
      <c r="C1029" s="1">
        <v>12</v>
      </c>
      <c r="D1029" s="1" t="s">
        <v>3810</v>
      </c>
    </row>
    <row r="1030" spans="1:4" x14ac:dyDescent="0.25">
      <c r="A1030" s="1" t="s">
        <v>6</v>
      </c>
      <c r="B1030" s="1">
        <v>946</v>
      </c>
      <c r="C1030" s="1">
        <v>4</v>
      </c>
      <c r="D1030" s="1" t="s">
        <v>3811</v>
      </c>
    </row>
    <row r="1031" spans="1:4" x14ac:dyDescent="0.25">
      <c r="A1031" s="1" t="s">
        <v>490</v>
      </c>
      <c r="B1031" s="1">
        <v>93</v>
      </c>
      <c r="C1031" s="1">
        <v>12</v>
      </c>
      <c r="D1031" s="1" t="s">
        <v>3812</v>
      </c>
    </row>
    <row r="1032" spans="1:4" x14ac:dyDescent="0.25">
      <c r="A1032" s="1" t="s">
        <v>7</v>
      </c>
      <c r="B1032" s="1">
        <v>947</v>
      </c>
      <c r="C1032" s="1">
        <v>4</v>
      </c>
      <c r="D1032" s="1" t="s">
        <v>3813</v>
      </c>
    </row>
    <row r="1033" spans="1:4" x14ac:dyDescent="0.25">
      <c r="A1033" s="1" t="s">
        <v>491</v>
      </c>
      <c r="B1033" s="1">
        <v>93</v>
      </c>
      <c r="C1033" s="1">
        <v>12</v>
      </c>
      <c r="D1033" s="1" t="s">
        <v>3814</v>
      </c>
    </row>
    <row r="1034" spans="1:4" x14ac:dyDescent="0.25">
      <c r="A1034" s="1" t="s">
        <v>13</v>
      </c>
      <c r="B1034" s="1">
        <v>286</v>
      </c>
      <c r="C1034" s="1">
        <v>3</v>
      </c>
      <c r="D1034" s="1" t="s">
        <v>3815</v>
      </c>
    </row>
    <row r="1035" spans="1:4" x14ac:dyDescent="0.25">
      <c r="A1035" s="1" t="s">
        <v>14</v>
      </c>
      <c r="B1035" s="1">
        <v>286</v>
      </c>
      <c r="C1035" s="1">
        <v>3</v>
      </c>
      <c r="D1035" s="1" t="s">
        <v>3816</v>
      </c>
    </row>
    <row r="1036" spans="1:4" x14ac:dyDescent="0.25">
      <c r="A1036" s="1" t="s">
        <v>492</v>
      </c>
      <c r="B1036" s="1">
        <v>93</v>
      </c>
      <c r="C1036" s="1">
        <v>12</v>
      </c>
      <c r="D1036" s="1" t="s">
        <v>3817</v>
      </c>
    </row>
    <row r="1037" spans="1:4" x14ac:dyDescent="0.25">
      <c r="A1037" s="1" t="s">
        <v>493</v>
      </c>
      <c r="B1037" s="1">
        <v>93</v>
      </c>
      <c r="C1037" s="1">
        <v>12</v>
      </c>
      <c r="D1037" s="1" t="s">
        <v>3818</v>
      </c>
    </row>
    <row r="1038" spans="1:4" x14ac:dyDescent="0.25">
      <c r="A1038" s="1" t="s">
        <v>444</v>
      </c>
      <c r="B1038" s="1">
        <v>92</v>
      </c>
      <c r="C1038" s="1">
        <v>12</v>
      </c>
      <c r="D1038" s="1" t="s">
        <v>3819</v>
      </c>
    </row>
    <row r="1039" spans="1:4" x14ac:dyDescent="0.25">
      <c r="A1039" s="1" t="s">
        <v>494</v>
      </c>
      <c r="B1039" s="1">
        <v>93</v>
      </c>
      <c r="C1039" s="1">
        <v>12</v>
      </c>
      <c r="D1039" s="1" t="s">
        <v>3820</v>
      </c>
    </row>
    <row r="1040" spans="1:4" x14ac:dyDescent="0.25">
      <c r="A1040" s="1" t="s">
        <v>445</v>
      </c>
      <c r="B1040" s="1">
        <v>92</v>
      </c>
      <c r="C1040" s="1">
        <v>12</v>
      </c>
      <c r="D1040" s="1" t="s">
        <v>3821</v>
      </c>
    </row>
    <row r="1041" spans="1:4" x14ac:dyDescent="0.25">
      <c r="A1041" s="1" t="s">
        <v>446</v>
      </c>
      <c r="B1041" s="1">
        <v>92</v>
      </c>
      <c r="C1041" s="1">
        <v>12</v>
      </c>
      <c r="D1041" s="1" t="s">
        <v>3822</v>
      </c>
    </row>
    <row r="1042" spans="1:4" x14ac:dyDescent="0.25">
      <c r="A1042" s="1" t="s">
        <v>447</v>
      </c>
      <c r="B1042" s="1">
        <v>92</v>
      </c>
      <c r="C1042" s="1">
        <v>12</v>
      </c>
      <c r="D1042" s="1" t="s">
        <v>3823</v>
      </c>
    </row>
    <row r="1043" spans="1:4" x14ac:dyDescent="0.25">
      <c r="A1043" s="1" t="s">
        <v>204</v>
      </c>
      <c r="B1043" s="1">
        <v>6</v>
      </c>
      <c r="C1043" s="1">
        <v>4</v>
      </c>
      <c r="D1043" s="1" t="s">
        <v>3824</v>
      </c>
    </row>
    <row r="1044" spans="1:4" x14ac:dyDescent="0.25">
      <c r="A1044" s="1" t="s">
        <v>448</v>
      </c>
      <c r="B1044" s="1">
        <v>92</v>
      </c>
      <c r="C1044" s="1">
        <v>12</v>
      </c>
      <c r="D1044" s="1" t="s">
        <v>3825</v>
      </c>
    </row>
    <row r="1045" spans="1:4" x14ac:dyDescent="0.25">
      <c r="A1045" s="1" t="s">
        <v>599</v>
      </c>
      <c r="B1045" s="1">
        <v>125</v>
      </c>
      <c r="C1045" s="1">
        <v>4</v>
      </c>
      <c r="D1045" s="1" t="s">
        <v>3826</v>
      </c>
    </row>
    <row r="1046" spans="1:4" x14ac:dyDescent="0.25">
      <c r="A1046" s="1" t="s">
        <v>449</v>
      </c>
      <c r="B1046" s="1">
        <v>92</v>
      </c>
      <c r="C1046" s="1">
        <v>12</v>
      </c>
      <c r="D1046" s="1" t="s">
        <v>3827</v>
      </c>
    </row>
    <row r="1047" spans="1:4" x14ac:dyDescent="0.25">
      <c r="A1047" s="1" t="s">
        <v>562</v>
      </c>
      <c r="B1047" s="1">
        <v>110</v>
      </c>
      <c r="C1047" s="1">
        <v>12</v>
      </c>
      <c r="D1047" s="1" t="s">
        <v>3828</v>
      </c>
    </row>
    <row r="1048" spans="1:4" x14ac:dyDescent="0.25">
      <c r="A1048" s="1" t="s">
        <v>563</v>
      </c>
      <c r="B1048" s="1">
        <v>110</v>
      </c>
      <c r="C1048" s="1">
        <v>12</v>
      </c>
      <c r="D1048" s="1" t="s">
        <v>3829</v>
      </c>
    </row>
    <row r="1049" spans="1:4" x14ac:dyDescent="0.25">
      <c r="A1049" s="1" t="s">
        <v>1538</v>
      </c>
      <c r="B1049" s="1">
        <v>947</v>
      </c>
      <c r="C1049" s="1">
        <v>4</v>
      </c>
      <c r="D1049" s="1" t="s">
        <v>3830</v>
      </c>
    </row>
    <row r="1050" spans="1:4" x14ac:dyDescent="0.25">
      <c r="A1050" s="1" t="s">
        <v>1609</v>
      </c>
      <c r="B1050" s="1">
        <v>948</v>
      </c>
      <c r="C1050" s="1">
        <v>4</v>
      </c>
      <c r="D1050" s="1" t="s">
        <v>3831</v>
      </c>
    </row>
    <row r="1051" spans="1:4" x14ac:dyDescent="0.25">
      <c r="A1051" s="1" t="s">
        <v>450</v>
      </c>
      <c r="B1051" s="1">
        <v>92</v>
      </c>
      <c r="C1051" s="1">
        <v>12</v>
      </c>
      <c r="D1051" s="1" t="s">
        <v>3832</v>
      </c>
    </row>
    <row r="1052" spans="1:4" x14ac:dyDescent="0.25">
      <c r="A1052" s="1" t="s">
        <v>495</v>
      </c>
      <c r="B1052" s="1">
        <v>93</v>
      </c>
      <c r="C1052" s="1">
        <v>12</v>
      </c>
      <c r="D1052" s="1" t="s">
        <v>3833</v>
      </c>
    </row>
    <row r="1053" spans="1:4" x14ac:dyDescent="0.25">
      <c r="A1053" s="1" t="s">
        <v>451</v>
      </c>
      <c r="B1053" s="1">
        <v>92</v>
      </c>
      <c r="C1053" s="1">
        <v>12</v>
      </c>
      <c r="D1053" s="1" t="s">
        <v>3834</v>
      </c>
    </row>
    <row r="1054" spans="1:4" x14ac:dyDescent="0.25">
      <c r="A1054" s="1" t="s">
        <v>87</v>
      </c>
      <c r="B1054" s="1">
        <v>2</v>
      </c>
      <c r="C1054" s="1">
        <v>4</v>
      </c>
      <c r="D1054" s="1" t="s">
        <v>3835</v>
      </c>
    </row>
    <row r="1055" spans="1:4" x14ac:dyDescent="0.25">
      <c r="A1055" s="1" t="s">
        <v>564</v>
      </c>
      <c r="B1055" s="1">
        <v>110</v>
      </c>
      <c r="C1055" s="1">
        <v>12</v>
      </c>
      <c r="D1055" s="1" t="s">
        <v>3836</v>
      </c>
    </row>
    <row r="1056" spans="1:4" x14ac:dyDescent="0.25">
      <c r="A1056" s="1" t="s">
        <v>452</v>
      </c>
      <c r="B1056" s="1">
        <v>92</v>
      </c>
      <c r="C1056" s="1">
        <v>12</v>
      </c>
      <c r="D1056" s="1" t="s">
        <v>3837</v>
      </c>
    </row>
    <row r="1057" spans="1:4" x14ac:dyDescent="0.25">
      <c r="A1057" s="1" t="s">
        <v>565</v>
      </c>
      <c r="B1057" s="1">
        <v>110</v>
      </c>
      <c r="C1057" s="1">
        <v>12</v>
      </c>
      <c r="D1057" s="1" t="s">
        <v>3838</v>
      </c>
    </row>
    <row r="1058" spans="1:4" x14ac:dyDescent="0.25">
      <c r="A1058" s="1" t="s">
        <v>134</v>
      </c>
      <c r="B1058" s="1">
        <v>4</v>
      </c>
      <c r="C1058" s="1">
        <v>12</v>
      </c>
      <c r="D1058" s="1" t="s">
        <v>3839</v>
      </c>
    </row>
    <row r="1059" spans="1:4" x14ac:dyDescent="0.25">
      <c r="A1059" s="1" t="s">
        <v>453</v>
      </c>
      <c r="B1059" s="1">
        <v>92</v>
      </c>
      <c r="C1059" s="1">
        <v>12</v>
      </c>
      <c r="D1059" s="1" t="s">
        <v>3840</v>
      </c>
    </row>
    <row r="1060" spans="1:4" x14ac:dyDescent="0.25">
      <c r="A1060" s="1" t="s">
        <v>566</v>
      </c>
      <c r="B1060" s="1">
        <v>110</v>
      </c>
      <c r="C1060" s="1">
        <v>12</v>
      </c>
      <c r="D1060" s="1" t="s">
        <v>3841</v>
      </c>
    </row>
    <row r="1061" spans="1:4" x14ac:dyDescent="0.25">
      <c r="A1061" s="1" t="s">
        <v>567</v>
      </c>
      <c r="B1061" s="1">
        <v>110</v>
      </c>
      <c r="C1061" s="1">
        <v>12</v>
      </c>
      <c r="D1061" s="1" t="s">
        <v>3842</v>
      </c>
    </row>
    <row r="1062" spans="1:4" x14ac:dyDescent="0.25">
      <c r="A1062" s="1" t="s">
        <v>568</v>
      </c>
      <c r="B1062" s="1">
        <v>110</v>
      </c>
      <c r="C1062" s="1">
        <v>12</v>
      </c>
      <c r="D1062" s="1" t="s">
        <v>3843</v>
      </c>
    </row>
    <row r="1063" spans="1:4" x14ac:dyDescent="0.25">
      <c r="A1063" s="1" t="s">
        <v>454</v>
      </c>
      <c r="B1063" s="1">
        <v>92</v>
      </c>
      <c r="C1063" s="1">
        <v>12</v>
      </c>
      <c r="D1063" s="1" t="s">
        <v>3844</v>
      </c>
    </row>
    <row r="1064" spans="1:4" x14ac:dyDescent="0.25">
      <c r="A1064" s="1" t="s">
        <v>569</v>
      </c>
      <c r="B1064" s="1">
        <v>110</v>
      </c>
      <c r="C1064" s="1">
        <v>12</v>
      </c>
      <c r="D1064" s="1" t="s">
        <v>3845</v>
      </c>
    </row>
    <row r="1065" spans="1:4" x14ac:dyDescent="0.25">
      <c r="A1065" s="1" t="s">
        <v>496</v>
      </c>
      <c r="B1065" s="1">
        <v>93</v>
      </c>
      <c r="C1065" s="1">
        <v>12</v>
      </c>
      <c r="D1065" s="1" t="s">
        <v>3846</v>
      </c>
    </row>
    <row r="1066" spans="1:4" x14ac:dyDescent="0.25">
      <c r="A1066" s="1" t="s">
        <v>455</v>
      </c>
      <c r="B1066" s="1">
        <v>92</v>
      </c>
      <c r="C1066" s="1">
        <v>12</v>
      </c>
      <c r="D1066" s="1" t="s">
        <v>3847</v>
      </c>
    </row>
    <row r="1067" spans="1:4" x14ac:dyDescent="0.25">
      <c r="A1067" s="1" t="s">
        <v>456</v>
      </c>
      <c r="B1067" s="1">
        <v>92</v>
      </c>
      <c r="C1067" s="1">
        <v>12</v>
      </c>
      <c r="D1067" s="1" t="s">
        <v>3848</v>
      </c>
    </row>
    <row r="1068" spans="1:4" x14ac:dyDescent="0.25">
      <c r="A1068" s="1" t="s">
        <v>570</v>
      </c>
      <c r="B1068" s="1">
        <v>110</v>
      </c>
      <c r="C1068" s="1">
        <v>12</v>
      </c>
      <c r="D1068" s="1" t="s">
        <v>3849</v>
      </c>
    </row>
    <row r="1069" spans="1:4" x14ac:dyDescent="0.25">
      <c r="A1069" s="1" t="s">
        <v>457</v>
      </c>
      <c r="B1069" s="1">
        <v>92</v>
      </c>
      <c r="C1069" s="1">
        <v>12</v>
      </c>
      <c r="D1069" s="1" t="s">
        <v>3850</v>
      </c>
    </row>
    <row r="1070" spans="1:4" x14ac:dyDescent="0.25">
      <c r="A1070" s="1" t="s">
        <v>458</v>
      </c>
      <c r="B1070" s="1">
        <v>92</v>
      </c>
      <c r="C1070" s="1">
        <v>12</v>
      </c>
      <c r="D1070" s="1" t="s">
        <v>3851</v>
      </c>
    </row>
    <row r="1071" spans="1:4" x14ac:dyDescent="0.25">
      <c r="A1071" s="1" t="s">
        <v>459</v>
      </c>
      <c r="B1071" s="1">
        <v>92</v>
      </c>
      <c r="C1071" s="1">
        <v>12</v>
      </c>
      <c r="D1071" s="1" t="s">
        <v>3852</v>
      </c>
    </row>
    <row r="1072" spans="1:4" x14ac:dyDescent="0.25">
      <c r="A1072" s="1" t="s">
        <v>571</v>
      </c>
      <c r="B1072" s="1">
        <v>110</v>
      </c>
      <c r="C1072" s="1">
        <v>12</v>
      </c>
      <c r="D1072" s="1" t="s">
        <v>3853</v>
      </c>
    </row>
    <row r="1073" spans="1:4" x14ac:dyDescent="0.25">
      <c r="A1073" s="1" t="s">
        <v>497</v>
      </c>
      <c r="B1073" s="1">
        <v>93</v>
      </c>
      <c r="C1073" s="1">
        <v>12</v>
      </c>
      <c r="D1073" s="1" t="s">
        <v>3854</v>
      </c>
    </row>
    <row r="1074" spans="1:4" x14ac:dyDescent="0.25">
      <c r="A1074" s="1" t="s">
        <v>460</v>
      </c>
      <c r="B1074" s="1">
        <v>92</v>
      </c>
      <c r="C1074" s="1">
        <v>12</v>
      </c>
      <c r="D1074" s="1" t="s">
        <v>3855</v>
      </c>
    </row>
    <row r="1075" spans="1:4" x14ac:dyDescent="0.25">
      <c r="A1075" s="1" t="s">
        <v>1224</v>
      </c>
      <c r="B1075" s="1">
        <v>669</v>
      </c>
      <c r="C1075" s="1">
        <v>12</v>
      </c>
      <c r="D1075" s="1" t="s">
        <v>3856</v>
      </c>
    </row>
    <row r="1076" spans="1:4" x14ac:dyDescent="0.25">
      <c r="A1076" s="1" t="s">
        <v>461</v>
      </c>
      <c r="B1076" s="1">
        <v>92</v>
      </c>
      <c r="C1076" s="1">
        <v>12</v>
      </c>
      <c r="D1076" s="1" t="s">
        <v>3857</v>
      </c>
    </row>
    <row r="1077" spans="1:4" x14ac:dyDescent="0.25">
      <c r="A1077" s="1" t="s">
        <v>462</v>
      </c>
      <c r="B1077" s="1">
        <v>92</v>
      </c>
      <c r="C1077" s="1">
        <v>12</v>
      </c>
      <c r="D1077" s="1" t="s">
        <v>3858</v>
      </c>
    </row>
    <row r="1078" spans="1:4" x14ac:dyDescent="0.25">
      <c r="A1078" s="1" t="s">
        <v>572</v>
      </c>
      <c r="B1078" s="1">
        <v>110</v>
      </c>
      <c r="C1078" s="1">
        <v>12</v>
      </c>
      <c r="D1078" s="1" t="s">
        <v>3859</v>
      </c>
    </row>
    <row r="1079" spans="1:4" x14ac:dyDescent="0.25">
      <c r="A1079" s="1" t="s">
        <v>1225</v>
      </c>
      <c r="B1079" s="1">
        <v>669</v>
      </c>
      <c r="C1079" s="1">
        <v>12</v>
      </c>
      <c r="D1079" s="1" t="s">
        <v>3860</v>
      </c>
    </row>
    <row r="1080" spans="1:4" x14ac:dyDescent="0.25">
      <c r="A1080" s="1" t="s">
        <v>463</v>
      </c>
      <c r="B1080" s="1">
        <v>92</v>
      </c>
      <c r="C1080" s="1">
        <v>12</v>
      </c>
      <c r="D1080" s="1" t="s">
        <v>3861</v>
      </c>
    </row>
    <row r="1081" spans="1:4" x14ac:dyDescent="0.25">
      <c r="A1081" s="1" t="s">
        <v>421</v>
      </c>
      <c r="B1081" s="1">
        <v>91</v>
      </c>
      <c r="C1081" s="1">
        <v>12</v>
      </c>
      <c r="D1081" s="1" t="s">
        <v>3862</v>
      </c>
    </row>
    <row r="1082" spans="1:4" x14ac:dyDescent="0.25">
      <c r="A1082" s="1" t="s">
        <v>422</v>
      </c>
      <c r="B1082" s="1">
        <v>91</v>
      </c>
      <c r="C1082" s="1">
        <v>12</v>
      </c>
      <c r="D1082" s="1" t="s">
        <v>3863</v>
      </c>
    </row>
    <row r="1083" spans="1:4" x14ac:dyDescent="0.25">
      <c r="A1083" s="1" t="s">
        <v>464</v>
      </c>
      <c r="B1083" s="1">
        <v>92</v>
      </c>
      <c r="C1083" s="1">
        <v>12</v>
      </c>
      <c r="D1083" s="1" t="s">
        <v>3864</v>
      </c>
    </row>
    <row r="1084" spans="1:4" x14ac:dyDescent="0.25">
      <c r="A1084" s="1" t="s">
        <v>465</v>
      </c>
      <c r="B1084" s="1">
        <v>92</v>
      </c>
      <c r="C1084" s="1">
        <v>12</v>
      </c>
      <c r="D1084" s="1" t="s">
        <v>3865</v>
      </c>
    </row>
    <row r="1085" spans="1:4" x14ac:dyDescent="0.25">
      <c r="A1085" s="1" t="s">
        <v>466</v>
      </c>
      <c r="B1085" s="1">
        <v>92</v>
      </c>
      <c r="C1085" s="1">
        <v>12</v>
      </c>
      <c r="D1085" s="1" t="s">
        <v>3866</v>
      </c>
    </row>
    <row r="1086" spans="1:4" x14ac:dyDescent="0.25">
      <c r="A1086" s="1" t="s">
        <v>423</v>
      </c>
      <c r="B1086" s="1">
        <v>91</v>
      </c>
      <c r="C1086" s="1">
        <v>12</v>
      </c>
      <c r="D1086" s="1" t="s">
        <v>3867</v>
      </c>
    </row>
    <row r="1087" spans="1:4" x14ac:dyDescent="0.25">
      <c r="A1087" s="1" t="s">
        <v>424</v>
      </c>
      <c r="B1087" s="1">
        <v>91</v>
      </c>
      <c r="C1087" s="1">
        <v>12</v>
      </c>
      <c r="D1087" s="1" t="s">
        <v>3868</v>
      </c>
    </row>
    <row r="1088" spans="1:4" x14ac:dyDescent="0.25">
      <c r="A1088" s="1" t="s">
        <v>425</v>
      </c>
      <c r="B1088" s="1">
        <v>91</v>
      </c>
      <c r="C1088" s="1">
        <v>12</v>
      </c>
      <c r="D1088" s="1" t="s">
        <v>3869</v>
      </c>
    </row>
    <row r="1089" spans="1:4" x14ac:dyDescent="0.25">
      <c r="A1089" s="1" t="s">
        <v>467</v>
      </c>
      <c r="B1089" s="1">
        <v>92</v>
      </c>
      <c r="C1089" s="1">
        <v>12</v>
      </c>
      <c r="D1089" s="1" t="s">
        <v>3870</v>
      </c>
    </row>
    <row r="1090" spans="1:4" x14ac:dyDescent="0.25">
      <c r="A1090" s="1" t="s">
        <v>426</v>
      </c>
      <c r="B1090" s="1">
        <v>91</v>
      </c>
      <c r="C1090" s="1">
        <v>12</v>
      </c>
      <c r="D1090" s="1" t="s">
        <v>3871</v>
      </c>
    </row>
    <row r="1091" spans="1:4" x14ac:dyDescent="0.25">
      <c r="A1091" s="1" t="s">
        <v>427</v>
      </c>
      <c r="B1091" s="1">
        <v>91</v>
      </c>
      <c r="C1091" s="1">
        <v>12</v>
      </c>
      <c r="D1091" s="1" t="s">
        <v>3872</v>
      </c>
    </row>
    <row r="1092" spans="1:4" x14ac:dyDescent="0.25">
      <c r="A1092" s="1" t="s">
        <v>428</v>
      </c>
      <c r="B1092" s="1">
        <v>91</v>
      </c>
      <c r="C1092" s="1">
        <v>12</v>
      </c>
      <c r="D1092" s="1" t="s">
        <v>3873</v>
      </c>
    </row>
    <row r="1093" spans="1:4" x14ac:dyDescent="0.25">
      <c r="A1093" s="1" t="s">
        <v>429</v>
      </c>
      <c r="B1093" s="1">
        <v>91</v>
      </c>
      <c r="C1093" s="1">
        <v>12</v>
      </c>
      <c r="D1093" s="1" t="s">
        <v>3874</v>
      </c>
    </row>
    <row r="1094" spans="1:4" x14ac:dyDescent="0.25">
      <c r="A1094" s="1" t="s">
        <v>468</v>
      </c>
      <c r="B1094" s="1">
        <v>92</v>
      </c>
      <c r="C1094" s="1">
        <v>12</v>
      </c>
      <c r="D1094" s="1" t="s">
        <v>3875</v>
      </c>
    </row>
    <row r="1095" spans="1:4" x14ac:dyDescent="0.25">
      <c r="A1095" s="1" t="s">
        <v>430</v>
      </c>
      <c r="B1095" s="1">
        <v>91</v>
      </c>
      <c r="C1095" s="1">
        <v>12</v>
      </c>
      <c r="D1095" s="1" t="s">
        <v>3876</v>
      </c>
    </row>
    <row r="1096" spans="1:4" x14ac:dyDescent="0.25">
      <c r="A1096" s="1" t="s">
        <v>498</v>
      </c>
      <c r="B1096" s="1">
        <v>93</v>
      </c>
      <c r="C1096" s="1">
        <v>12</v>
      </c>
      <c r="D1096" s="1" t="s">
        <v>3877</v>
      </c>
    </row>
    <row r="1097" spans="1:4" x14ac:dyDescent="0.25">
      <c r="A1097" s="1" t="s">
        <v>431</v>
      </c>
      <c r="B1097" s="1">
        <v>91</v>
      </c>
      <c r="C1097" s="1">
        <v>12</v>
      </c>
      <c r="D1097" s="1" t="s">
        <v>3878</v>
      </c>
    </row>
    <row r="1098" spans="1:4" x14ac:dyDescent="0.25">
      <c r="A1098" s="1" t="s">
        <v>573</v>
      </c>
      <c r="B1098" s="1">
        <v>110</v>
      </c>
      <c r="C1098" s="1">
        <v>12</v>
      </c>
      <c r="D1098" s="1" t="s">
        <v>3879</v>
      </c>
    </row>
    <row r="1099" spans="1:4" x14ac:dyDescent="0.25">
      <c r="A1099" s="1" t="s">
        <v>499</v>
      </c>
      <c r="B1099" s="1">
        <v>93</v>
      </c>
      <c r="C1099" s="1">
        <v>12</v>
      </c>
      <c r="D1099" s="1" t="s">
        <v>3880</v>
      </c>
    </row>
    <row r="1100" spans="1:4" x14ac:dyDescent="0.25">
      <c r="A1100" s="1" t="s">
        <v>574</v>
      </c>
      <c r="B1100" s="1">
        <v>110</v>
      </c>
      <c r="C1100" s="1">
        <v>12</v>
      </c>
      <c r="D1100" s="1" t="s">
        <v>3881</v>
      </c>
    </row>
    <row r="1101" spans="1:4" x14ac:dyDescent="0.25">
      <c r="A1101" s="1" t="s">
        <v>575</v>
      </c>
      <c r="B1101" s="1">
        <v>110</v>
      </c>
      <c r="C1101" s="1">
        <v>12</v>
      </c>
      <c r="D1101" s="1" t="s">
        <v>3882</v>
      </c>
    </row>
    <row r="1102" spans="1:4" x14ac:dyDescent="0.25">
      <c r="A1102" s="1" t="s">
        <v>500</v>
      </c>
      <c r="B1102" s="1">
        <v>93</v>
      </c>
      <c r="C1102" s="1">
        <v>12</v>
      </c>
      <c r="D1102" s="1" t="s">
        <v>3883</v>
      </c>
    </row>
    <row r="1103" spans="1:4" x14ac:dyDescent="0.25">
      <c r="A1103" s="1" t="s">
        <v>501</v>
      </c>
      <c r="B1103" s="1">
        <v>93</v>
      </c>
      <c r="C1103" s="1">
        <v>12</v>
      </c>
      <c r="D1103" s="1" t="s">
        <v>3884</v>
      </c>
    </row>
    <row r="1104" spans="1:4" x14ac:dyDescent="0.25">
      <c r="A1104" s="1" t="s">
        <v>576</v>
      </c>
      <c r="B1104" s="1">
        <v>110</v>
      </c>
      <c r="C1104" s="1">
        <v>12</v>
      </c>
      <c r="D1104" s="1" t="s">
        <v>3885</v>
      </c>
    </row>
    <row r="1105" spans="1:4" x14ac:dyDescent="0.25">
      <c r="A1105" s="1" t="s">
        <v>577</v>
      </c>
      <c r="B1105" s="1">
        <v>110</v>
      </c>
      <c r="C1105" s="1">
        <v>12</v>
      </c>
      <c r="D1105" s="1" t="s">
        <v>3886</v>
      </c>
    </row>
    <row r="1106" spans="1:4" x14ac:dyDescent="0.25">
      <c r="A1106" s="1" t="s">
        <v>502</v>
      </c>
      <c r="B1106" s="1">
        <v>93</v>
      </c>
      <c r="C1106" s="1">
        <v>12</v>
      </c>
      <c r="D1106" s="1" t="s">
        <v>3887</v>
      </c>
    </row>
    <row r="1107" spans="1:4" x14ac:dyDescent="0.25">
      <c r="A1107" s="1" t="s">
        <v>578</v>
      </c>
      <c r="B1107" s="1">
        <v>110</v>
      </c>
      <c r="C1107" s="1">
        <v>12</v>
      </c>
      <c r="D1107" s="1" t="s">
        <v>3888</v>
      </c>
    </row>
    <row r="1108" spans="1:4" x14ac:dyDescent="0.25">
      <c r="A1108" s="1" t="s">
        <v>579</v>
      </c>
      <c r="B1108" s="1">
        <v>110</v>
      </c>
      <c r="C1108" s="1">
        <v>12</v>
      </c>
      <c r="D1108" s="1" t="s">
        <v>3889</v>
      </c>
    </row>
    <row r="1109" spans="1:4" x14ac:dyDescent="0.25">
      <c r="A1109" s="1" t="s">
        <v>503</v>
      </c>
      <c r="B1109" s="1">
        <v>93</v>
      </c>
      <c r="C1109" s="1">
        <v>12</v>
      </c>
      <c r="D1109" s="1" t="s">
        <v>3890</v>
      </c>
    </row>
    <row r="1110" spans="1:4" x14ac:dyDescent="0.25">
      <c r="A1110" s="1" t="s">
        <v>580</v>
      </c>
      <c r="B1110" s="1">
        <v>110</v>
      </c>
      <c r="C1110" s="1">
        <v>12</v>
      </c>
      <c r="D1110" s="1" t="s">
        <v>3891</v>
      </c>
    </row>
    <row r="1111" spans="1:4" x14ac:dyDescent="0.25">
      <c r="A1111" s="1" t="s">
        <v>504</v>
      </c>
      <c r="B1111" s="1">
        <v>93</v>
      </c>
      <c r="C1111" s="1">
        <v>12</v>
      </c>
      <c r="D1111" s="1" t="s">
        <v>3892</v>
      </c>
    </row>
    <row r="1112" spans="1:4" x14ac:dyDescent="0.25">
      <c r="A1112" s="1" t="s">
        <v>505</v>
      </c>
      <c r="B1112" s="1">
        <v>93</v>
      </c>
      <c r="C1112" s="1">
        <v>12</v>
      </c>
      <c r="D1112" s="1" t="s">
        <v>3893</v>
      </c>
    </row>
    <row r="1113" spans="1:4" x14ac:dyDescent="0.25">
      <c r="A1113" s="1" t="s">
        <v>506</v>
      </c>
      <c r="B1113" s="1">
        <v>93</v>
      </c>
      <c r="C1113" s="1">
        <v>12</v>
      </c>
      <c r="D1113" s="1" t="s">
        <v>3894</v>
      </c>
    </row>
    <row r="1114" spans="1:4" x14ac:dyDescent="0.25">
      <c r="A1114" s="1" t="s">
        <v>1610</v>
      </c>
      <c r="B1114" s="1">
        <v>948</v>
      </c>
      <c r="C1114" s="1">
        <v>4</v>
      </c>
      <c r="D1114" s="1" t="s">
        <v>3895</v>
      </c>
    </row>
    <row r="1115" spans="1:4" x14ac:dyDescent="0.25">
      <c r="A1115" s="1" t="s">
        <v>432</v>
      </c>
      <c r="B1115" s="1">
        <v>91</v>
      </c>
      <c r="C1115" s="1">
        <v>12</v>
      </c>
      <c r="D1115" s="1" t="s">
        <v>3896</v>
      </c>
    </row>
    <row r="1116" spans="1:4" x14ac:dyDescent="0.25">
      <c r="A1116" s="1" t="s">
        <v>433</v>
      </c>
      <c r="B1116" s="1">
        <v>91</v>
      </c>
      <c r="C1116" s="1">
        <v>12</v>
      </c>
      <c r="D1116" s="1" t="s">
        <v>3897</v>
      </c>
    </row>
    <row r="1117" spans="1:4" x14ac:dyDescent="0.25">
      <c r="A1117" s="1" t="s">
        <v>469</v>
      </c>
      <c r="B1117" s="1">
        <v>92</v>
      </c>
      <c r="C1117" s="1">
        <v>12</v>
      </c>
      <c r="D1117" s="1" t="s">
        <v>3898</v>
      </c>
    </row>
    <row r="1118" spans="1:4" x14ac:dyDescent="0.25">
      <c r="A1118" s="1" t="s">
        <v>544</v>
      </c>
      <c r="B1118" s="1">
        <v>104</v>
      </c>
      <c r="C1118" s="1">
        <v>12</v>
      </c>
      <c r="D1118" s="1" t="s">
        <v>3899</v>
      </c>
    </row>
    <row r="1119" spans="1:4" x14ac:dyDescent="0.25">
      <c r="A1119" s="1" t="s">
        <v>545</v>
      </c>
      <c r="B1119" s="1">
        <v>104</v>
      </c>
      <c r="C1119" s="1">
        <v>12</v>
      </c>
      <c r="D1119" s="1" t="s">
        <v>3900</v>
      </c>
    </row>
    <row r="1120" spans="1:4" x14ac:dyDescent="0.25">
      <c r="A1120" s="1" t="s">
        <v>581</v>
      </c>
      <c r="B1120" s="1">
        <v>110</v>
      </c>
      <c r="C1120" s="1">
        <v>12</v>
      </c>
      <c r="D1120" s="1" t="s">
        <v>3901</v>
      </c>
    </row>
    <row r="1121" spans="1:4" x14ac:dyDescent="0.25">
      <c r="A1121" s="1" t="s">
        <v>582</v>
      </c>
      <c r="B1121" s="1">
        <v>110</v>
      </c>
      <c r="C1121" s="1">
        <v>12</v>
      </c>
      <c r="D1121" s="1" t="s">
        <v>3902</v>
      </c>
    </row>
    <row r="1122" spans="1:4" x14ac:dyDescent="0.25">
      <c r="A1122" s="1" t="s">
        <v>1611</v>
      </c>
      <c r="B1122" s="1">
        <v>948</v>
      </c>
      <c r="C1122" s="1">
        <v>9</v>
      </c>
      <c r="D1122" s="1" t="s">
        <v>3903</v>
      </c>
    </row>
    <row r="1123" spans="1:4" x14ac:dyDescent="0.25">
      <c r="A1123" s="1" t="s">
        <v>1539</v>
      </c>
      <c r="B1123" s="1">
        <v>947</v>
      </c>
      <c r="C1123" s="1">
        <v>26</v>
      </c>
      <c r="D1123" s="1" t="s">
        <v>3904</v>
      </c>
    </row>
    <row r="1124" spans="1:4" x14ac:dyDescent="0.25">
      <c r="A1124" s="1" t="s">
        <v>1011</v>
      </c>
      <c r="B1124" s="1">
        <v>356</v>
      </c>
      <c r="C1124" s="1">
        <v>11</v>
      </c>
      <c r="D1124" s="1" t="s">
        <v>3905</v>
      </c>
    </row>
    <row r="1125" spans="1:4" x14ac:dyDescent="0.25">
      <c r="A1125" s="1" t="s">
        <v>88</v>
      </c>
      <c r="B1125" s="1">
        <v>2</v>
      </c>
      <c r="C1125" s="1">
        <v>26</v>
      </c>
      <c r="D1125" s="1" t="s">
        <v>3906</v>
      </c>
    </row>
    <row r="1126" spans="1:4" x14ac:dyDescent="0.25">
      <c r="A1126" s="1" t="s">
        <v>1612</v>
      </c>
      <c r="B1126" s="1">
        <v>948</v>
      </c>
      <c r="C1126" s="1">
        <v>4</v>
      </c>
      <c r="D1126" s="1" t="s">
        <v>3907</v>
      </c>
    </row>
    <row r="1127" spans="1:4" x14ac:dyDescent="0.25">
      <c r="A1127" s="1" t="s">
        <v>1613</v>
      </c>
      <c r="B1127" s="1">
        <v>948</v>
      </c>
      <c r="C1127" s="1">
        <v>4</v>
      </c>
      <c r="D1127" s="1" t="s">
        <v>3908</v>
      </c>
    </row>
    <row r="1128" spans="1:4" x14ac:dyDescent="0.25">
      <c r="A1128" s="1" t="s">
        <v>1614</v>
      </c>
      <c r="B1128" s="1">
        <v>948</v>
      </c>
      <c r="C1128" s="1">
        <v>4</v>
      </c>
      <c r="D1128" s="1" t="s">
        <v>3909</v>
      </c>
    </row>
    <row r="1129" spans="1:4" x14ac:dyDescent="0.25">
      <c r="A1129" s="1" t="s">
        <v>1615</v>
      </c>
      <c r="B1129" s="1">
        <v>948</v>
      </c>
      <c r="C1129" s="1">
        <v>4</v>
      </c>
      <c r="D1129" s="1" t="s">
        <v>3910</v>
      </c>
    </row>
    <row r="1130" spans="1:4" x14ac:dyDescent="0.25">
      <c r="A1130" s="1" t="s">
        <v>1280</v>
      </c>
      <c r="B1130" s="1">
        <v>741</v>
      </c>
      <c r="C1130" s="1">
        <v>18</v>
      </c>
      <c r="D1130" s="1" t="s">
        <v>3911</v>
      </c>
    </row>
    <row r="1131" spans="1:4" x14ac:dyDescent="0.25">
      <c r="A1131" s="1" t="s">
        <v>1616</v>
      </c>
      <c r="B1131" s="1">
        <v>948</v>
      </c>
      <c r="C1131" s="1">
        <v>26</v>
      </c>
      <c r="D1131" s="1" t="s">
        <v>3912</v>
      </c>
    </row>
    <row r="1132" spans="1:4" x14ac:dyDescent="0.25">
      <c r="A1132" s="1" t="s">
        <v>1617</v>
      </c>
      <c r="B1132" s="1">
        <v>948</v>
      </c>
      <c r="C1132" s="1">
        <v>4</v>
      </c>
      <c r="D1132" s="1" t="s">
        <v>3913</v>
      </c>
    </row>
    <row r="1133" spans="1:4" x14ac:dyDescent="0.25">
      <c r="A1133" s="1" t="s">
        <v>1618</v>
      </c>
      <c r="B1133" s="1">
        <v>948</v>
      </c>
      <c r="C1133" s="1">
        <v>4</v>
      </c>
      <c r="D1133" s="1" t="s">
        <v>3914</v>
      </c>
    </row>
    <row r="1134" spans="1:4" x14ac:dyDescent="0.25">
      <c r="A1134" s="1" t="s">
        <v>1540</v>
      </c>
      <c r="B1134" s="1">
        <v>947</v>
      </c>
      <c r="C1134" s="1">
        <v>13</v>
      </c>
      <c r="D1134" s="1" t="s">
        <v>3915</v>
      </c>
    </row>
    <row r="1135" spans="1:4" x14ac:dyDescent="0.25">
      <c r="A1135" s="1" t="s">
        <v>1541</v>
      </c>
      <c r="B1135" s="1">
        <v>947</v>
      </c>
      <c r="C1135" s="1">
        <v>12</v>
      </c>
      <c r="D1135" s="1" t="s">
        <v>3916</v>
      </c>
    </row>
    <row r="1136" spans="1:4" x14ac:dyDescent="0.25">
      <c r="A1136" s="1" t="s">
        <v>1542</v>
      </c>
      <c r="B1136" s="1">
        <v>947</v>
      </c>
      <c r="C1136" s="1">
        <v>4</v>
      </c>
      <c r="D1136" s="1" t="s">
        <v>3917</v>
      </c>
    </row>
    <row r="1137" spans="1:4" x14ac:dyDescent="0.25">
      <c r="A1137" s="1" t="s">
        <v>1543</v>
      </c>
      <c r="B1137" s="1">
        <v>947</v>
      </c>
      <c r="C1137" s="1">
        <v>9</v>
      </c>
      <c r="D1137" s="1" t="s">
        <v>3918</v>
      </c>
    </row>
    <row r="1138" spans="1:4" x14ac:dyDescent="0.25">
      <c r="A1138" s="1" t="s">
        <v>1293</v>
      </c>
      <c r="B1138" s="1">
        <v>760</v>
      </c>
      <c r="C1138" s="1">
        <v>26</v>
      </c>
      <c r="D1138" s="1" t="s">
        <v>3919</v>
      </c>
    </row>
    <row r="1139" spans="1:4" x14ac:dyDescent="0.25">
      <c r="A1139" s="1" t="s">
        <v>1294</v>
      </c>
      <c r="B1139" s="1">
        <v>760</v>
      </c>
      <c r="C1139" s="1">
        <v>26</v>
      </c>
      <c r="D1139" s="1" t="s">
        <v>3920</v>
      </c>
    </row>
    <row r="1140" spans="1:4" x14ac:dyDescent="0.25">
      <c r="A1140" s="1" t="s">
        <v>1295</v>
      </c>
      <c r="B1140" s="1">
        <v>760</v>
      </c>
      <c r="C1140" s="1">
        <v>26</v>
      </c>
      <c r="D1140" s="1" t="s">
        <v>3921</v>
      </c>
    </row>
    <row r="1141" spans="1:4" x14ac:dyDescent="0.25">
      <c r="A1141" s="1" t="s">
        <v>220</v>
      </c>
      <c r="B1141" s="1">
        <v>21</v>
      </c>
      <c r="C1141" s="1">
        <v>10</v>
      </c>
      <c r="D1141" s="1" t="s">
        <v>3922</v>
      </c>
    </row>
    <row r="1142" spans="1:4" x14ac:dyDescent="0.25">
      <c r="A1142" s="1" t="s">
        <v>1703</v>
      </c>
      <c r="B1142" s="1">
        <v>949</v>
      </c>
      <c r="C1142" s="1">
        <v>12</v>
      </c>
      <c r="D1142" s="1" t="s">
        <v>3923</v>
      </c>
    </row>
    <row r="1143" spans="1:4" x14ac:dyDescent="0.25">
      <c r="A1143" s="1" t="s">
        <v>1704</v>
      </c>
      <c r="B1143" s="1">
        <v>949</v>
      </c>
      <c r="C1143" s="1">
        <v>12</v>
      </c>
      <c r="D1143" s="1" t="s">
        <v>3924</v>
      </c>
    </row>
    <row r="1144" spans="1:4" x14ac:dyDescent="0.25">
      <c r="A1144" s="1" t="s">
        <v>89</v>
      </c>
      <c r="B1144" s="1">
        <v>2</v>
      </c>
      <c r="C1144" s="1">
        <v>4</v>
      </c>
      <c r="D1144" s="1" t="s">
        <v>3925</v>
      </c>
    </row>
    <row r="1145" spans="1:4" x14ac:dyDescent="0.25">
      <c r="A1145" s="1" t="s">
        <v>1619</v>
      </c>
      <c r="B1145" s="1">
        <v>948</v>
      </c>
      <c r="C1145" s="1">
        <v>4</v>
      </c>
      <c r="D1145" s="1" t="s">
        <v>3926</v>
      </c>
    </row>
    <row r="1146" spans="1:4" x14ac:dyDescent="0.25">
      <c r="A1146" s="1" t="s">
        <v>1620</v>
      </c>
      <c r="B1146" s="1">
        <v>948</v>
      </c>
      <c r="C1146" s="1">
        <v>4</v>
      </c>
      <c r="D1146" s="1" t="s">
        <v>3927</v>
      </c>
    </row>
    <row r="1147" spans="1:4" x14ac:dyDescent="0.25">
      <c r="A1147" s="1" t="s">
        <v>386</v>
      </c>
      <c r="B1147" s="1">
        <v>57</v>
      </c>
      <c r="C1147" s="1">
        <v>26</v>
      </c>
      <c r="D1147" s="1" t="s">
        <v>3928</v>
      </c>
    </row>
    <row r="1148" spans="1:4" x14ac:dyDescent="0.25">
      <c r="A1148" s="1" t="s">
        <v>387</v>
      </c>
      <c r="B1148" s="1">
        <v>57</v>
      </c>
      <c r="C1148" s="1">
        <v>26</v>
      </c>
      <c r="D1148" s="1" t="s">
        <v>3929</v>
      </c>
    </row>
    <row r="1149" spans="1:4" x14ac:dyDescent="0.25">
      <c r="A1149" s="1" t="s">
        <v>1264</v>
      </c>
      <c r="B1149" s="1">
        <v>712</v>
      </c>
      <c r="C1149" s="1">
        <v>12</v>
      </c>
      <c r="D1149" s="1" t="s">
        <v>3930</v>
      </c>
    </row>
    <row r="1150" spans="1:4" x14ac:dyDescent="0.25">
      <c r="A1150" s="1" t="s">
        <v>1314</v>
      </c>
      <c r="B1150" s="1">
        <v>790</v>
      </c>
      <c r="C1150" s="1">
        <v>11</v>
      </c>
      <c r="D1150" s="1" t="s">
        <v>3931</v>
      </c>
    </row>
    <row r="1151" spans="1:4" x14ac:dyDescent="0.25">
      <c r="A1151" s="1" t="s">
        <v>388</v>
      </c>
      <c r="B1151" s="1">
        <v>57</v>
      </c>
      <c r="C1151" s="1">
        <v>26</v>
      </c>
      <c r="D1151" s="1" t="s">
        <v>3932</v>
      </c>
    </row>
    <row r="1152" spans="1:4" x14ac:dyDescent="0.25">
      <c r="A1152" s="1" t="s">
        <v>389</v>
      </c>
      <c r="B1152" s="1">
        <v>57</v>
      </c>
      <c r="C1152" s="1">
        <v>26</v>
      </c>
      <c r="D1152" s="1" t="s">
        <v>3933</v>
      </c>
    </row>
    <row r="1153" spans="1:4" x14ac:dyDescent="0.25">
      <c r="A1153" s="1" t="s">
        <v>729</v>
      </c>
      <c r="B1153" s="1">
        <v>171</v>
      </c>
      <c r="C1153" s="1">
        <v>26</v>
      </c>
      <c r="D1153" s="1" t="s">
        <v>3934</v>
      </c>
    </row>
    <row r="1154" spans="1:4" x14ac:dyDescent="0.25">
      <c r="A1154" s="1" t="s">
        <v>725</v>
      </c>
      <c r="B1154" s="1">
        <v>169</v>
      </c>
      <c r="C1154" s="1">
        <v>4</v>
      </c>
      <c r="D1154" s="1" t="s">
        <v>3935</v>
      </c>
    </row>
    <row r="1155" spans="1:4" x14ac:dyDescent="0.25">
      <c r="A1155" s="1" t="s">
        <v>846</v>
      </c>
      <c r="B1155" s="1">
        <v>263</v>
      </c>
      <c r="C1155" s="1">
        <v>2</v>
      </c>
      <c r="D1155" s="1" t="s">
        <v>3936</v>
      </c>
    </row>
    <row r="1156" spans="1:4" x14ac:dyDescent="0.25">
      <c r="A1156" s="1" t="s">
        <v>390</v>
      </c>
      <c r="B1156" s="1">
        <v>57</v>
      </c>
      <c r="C1156" s="1">
        <v>26</v>
      </c>
      <c r="D1156" s="1" t="s">
        <v>3937</v>
      </c>
    </row>
    <row r="1157" spans="1:4" x14ac:dyDescent="0.25">
      <c r="A1157" s="1" t="s">
        <v>391</v>
      </c>
      <c r="B1157" s="1">
        <v>57</v>
      </c>
      <c r="C1157" s="1">
        <v>26</v>
      </c>
      <c r="D1157" s="1" t="s">
        <v>3938</v>
      </c>
    </row>
    <row r="1158" spans="1:4" x14ac:dyDescent="0.25">
      <c r="A1158" s="1" t="s">
        <v>392</v>
      </c>
      <c r="B1158" s="1">
        <v>57</v>
      </c>
      <c r="C1158" s="1">
        <v>26</v>
      </c>
      <c r="D1158" s="1" t="s">
        <v>3939</v>
      </c>
    </row>
    <row r="1159" spans="1:4" x14ac:dyDescent="0.25">
      <c r="A1159" s="1" t="s">
        <v>1142</v>
      </c>
      <c r="B1159" s="1">
        <v>567</v>
      </c>
      <c r="C1159" s="1">
        <v>26</v>
      </c>
      <c r="D1159" s="1" t="s">
        <v>3940</v>
      </c>
    </row>
    <row r="1160" spans="1:4" x14ac:dyDescent="0.25">
      <c r="A1160" s="1" t="s">
        <v>659</v>
      </c>
      <c r="B1160" s="1">
        <v>141</v>
      </c>
      <c r="C1160" s="1">
        <v>9</v>
      </c>
      <c r="D1160" s="1" t="s">
        <v>3941</v>
      </c>
    </row>
    <row r="1161" spans="1:4" x14ac:dyDescent="0.25">
      <c r="A1161" s="1" t="s">
        <v>1048</v>
      </c>
      <c r="B1161" s="1">
        <v>412</v>
      </c>
      <c r="C1161" s="1">
        <v>9</v>
      </c>
      <c r="D1161" s="1" t="s">
        <v>3942</v>
      </c>
    </row>
    <row r="1162" spans="1:4" x14ac:dyDescent="0.25">
      <c r="A1162" s="1" t="s">
        <v>1705</v>
      </c>
      <c r="B1162" s="1">
        <v>949</v>
      </c>
      <c r="C1162" s="1">
        <v>12</v>
      </c>
      <c r="D1162" s="1" t="s">
        <v>3943</v>
      </c>
    </row>
    <row r="1163" spans="1:4" x14ac:dyDescent="0.25">
      <c r="A1163" s="1" t="s">
        <v>660</v>
      </c>
      <c r="B1163" s="1">
        <v>141</v>
      </c>
      <c r="C1163" s="1">
        <v>9</v>
      </c>
      <c r="D1163" s="1" t="s">
        <v>3944</v>
      </c>
    </row>
    <row r="1164" spans="1:4" x14ac:dyDescent="0.25">
      <c r="A1164" s="1" t="s">
        <v>661</v>
      </c>
      <c r="B1164" s="1">
        <v>141</v>
      </c>
      <c r="C1164" s="1">
        <v>9</v>
      </c>
      <c r="D1164" s="1" t="s">
        <v>3945</v>
      </c>
    </row>
    <row r="1165" spans="1:4" x14ac:dyDescent="0.25">
      <c r="A1165" s="1" t="s">
        <v>662</v>
      </c>
      <c r="B1165" s="1">
        <v>141</v>
      </c>
      <c r="C1165" s="1">
        <v>9</v>
      </c>
      <c r="D1165" s="1" t="s">
        <v>3946</v>
      </c>
    </row>
    <row r="1166" spans="1:4" x14ac:dyDescent="0.25">
      <c r="A1166" s="1" t="s">
        <v>663</v>
      </c>
      <c r="B1166" s="1">
        <v>141</v>
      </c>
      <c r="C1166" s="1">
        <v>9</v>
      </c>
      <c r="D1166" s="1" t="s">
        <v>3947</v>
      </c>
    </row>
    <row r="1167" spans="1:4" x14ac:dyDescent="0.25">
      <c r="A1167" s="1" t="s">
        <v>664</v>
      </c>
      <c r="B1167" s="1">
        <v>141</v>
      </c>
      <c r="C1167" s="1">
        <v>9</v>
      </c>
      <c r="D1167" s="1" t="s">
        <v>3948</v>
      </c>
    </row>
    <row r="1168" spans="1:4" x14ac:dyDescent="0.25">
      <c r="A1168" s="1" t="s">
        <v>665</v>
      </c>
      <c r="B1168" s="1">
        <v>141</v>
      </c>
      <c r="C1168" s="1">
        <v>9</v>
      </c>
      <c r="D1168" s="1" t="s">
        <v>3949</v>
      </c>
    </row>
    <row r="1169" spans="1:4" x14ac:dyDescent="0.25">
      <c r="A1169" s="1" t="s">
        <v>666</v>
      </c>
      <c r="B1169" s="1">
        <v>141</v>
      </c>
      <c r="C1169" s="1">
        <v>9</v>
      </c>
      <c r="D1169" s="1" t="s">
        <v>3950</v>
      </c>
    </row>
    <row r="1170" spans="1:4" x14ac:dyDescent="0.25">
      <c r="A1170" s="1" t="s">
        <v>667</v>
      </c>
      <c r="B1170" s="1">
        <v>141</v>
      </c>
      <c r="C1170" s="1">
        <v>9</v>
      </c>
      <c r="D1170" s="1" t="s">
        <v>3951</v>
      </c>
    </row>
    <row r="1171" spans="1:4" x14ac:dyDescent="0.25">
      <c r="A1171" s="1" t="s">
        <v>668</v>
      </c>
      <c r="B1171" s="1">
        <v>141</v>
      </c>
      <c r="C1171" s="1">
        <v>9</v>
      </c>
      <c r="D1171" s="1" t="s">
        <v>3952</v>
      </c>
    </row>
    <row r="1172" spans="1:4" x14ac:dyDescent="0.25">
      <c r="A1172" s="1" t="s">
        <v>669</v>
      </c>
      <c r="B1172" s="1">
        <v>141</v>
      </c>
      <c r="C1172" s="1">
        <v>9</v>
      </c>
      <c r="D1172" s="1" t="s">
        <v>3953</v>
      </c>
    </row>
    <row r="1173" spans="1:4" x14ac:dyDescent="0.25">
      <c r="A1173" s="1" t="s">
        <v>670</v>
      </c>
      <c r="B1173" s="1">
        <v>141</v>
      </c>
      <c r="C1173" s="1">
        <v>9</v>
      </c>
      <c r="D1173" s="1" t="s">
        <v>3954</v>
      </c>
    </row>
    <row r="1174" spans="1:4" x14ac:dyDescent="0.25">
      <c r="A1174" s="1" t="s">
        <v>649</v>
      </c>
      <c r="B1174" s="1">
        <v>140</v>
      </c>
      <c r="C1174" s="1">
        <v>9</v>
      </c>
      <c r="D1174" s="1" t="s">
        <v>3955</v>
      </c>
    </row>
    <row r="1175" spans="1:4" x14ac:dyDescent="0.25">
      <c r="A1175" s="1" t="s">
        <v>1343</v>
      </c>
      <c r="B1175" s="1">
        <v>844</v>
      </c>
      <c r="C1175" s="1">
        <v>18</v>
      </c>
      <c r="D1175" s="1" t="s">
        <v>3956</v>
      </c>
    </row>
    <row r="1176" spans="1:4" x14ac:dyDescent="0.25">
      <c r="A1176" s="1" t="s">
        <v>708</v>
      </c>
      <c r="B1176" s="1">
        <v>153</v>
      </c>
      <c r="C1176" s="1">
        <v>26</v>
      </c>
      <c r="D1176" s="1" t="s">
        <v>3957</v>
      </c>
    </row>
    <row r="1177" spans="1:4" x14ac:dyDescent="0.25">
      <c r="A1177" s="1" t="s">
        <v>715</v>
      </c>
      <c r="B1177" s="1">
        <v>160</v>
      </c>
      <c r="C1177" s="1">
        <v>26</v>
      </c>
      <c r="D1177" s="1" t="s">
        <v>3958</v>
      </c>
    </row>
    <row r="1178" spans="1:4" x14ac:dyDescent="0.25">
      <c r="A1178" s="1" t="s">
        <v>739</v>
      </c>
      <c r="B1178" s="1">
        <v>177</v>
      </c>
      <c r="C1178" s="1">
        <v>26</v>
      </c>
      <c r="D1178" s="1" t="s">
        <v>3959</v>
      </c>
    </row>
    <row r="1179" spans="1:4" x14ac:dyDescent="0.25">
      <c r="A1179" s="1" t="s">
        <v>1347</v>
      </c>
      <c r="B1179" s="1">
        <v>866</v>
      </c>
      <c r="C1179" s="1">
        <v>26</v>
      </c>
      <c r="D1179" s="1" t="s">
        <v>3960</v>
      </c>
    </row>
    <row r="1180" spans="1:4" x14ac:dyDescent="0.25">
      <c r="A1180" s="1" t="s">
        <v>909</v>
      </c>
      <c r="B1180" s="1">
        <v>266</v>
      </c>
      <c r="C1180" s="1">
        <v>26</v>
      </c>
      <c r="D1180" s="1" t="s">
        <v>3961</v>
      </c>
    </row>
    <row r="1181" spans="1:4" x14ac:dyDescent="0.25">
      <c r="A1181" s="1" t="s">
        <v>1384</v>
      </c>
      <c r="B1181" s="1">
        <v>907</v>
      </c>
      <c r="C1181" s="1">
        <v>18</v>
      </c>
      <c r="D1181" s="1" t="s">
        <v>3962</v>
      </c>
    </row>
    <row r="1182" spans="1:4" x14ac:dyDescent="0.25">
      <c r="A1182" s="1" t="s">
        <v>1386</v>
      </c>
      <c r="B1182" s="1">
        <v>909</v>
      </c>
      <c r="C1182" s="1">
        <v>18</v>
      </c>
      <c r="D1182" s="1" t="s">
        <v>3963</v>
      </c>
    </row>
    <row r="1183" spans="1:4" x14ac:dyDescent="0.25">
      <c r="A1183" s="1" t="s">
        <v>1338</v>
      </c>
      <c r="B1183" s="1">
        <v>836</v>
      </c>
      <c r="C1183" s="1">
        <v>10</v>
      </c>
      <c r="D1183" s="1" t="s">
        <v>3964</v>
      </c>
    </row>
    <row r="1184" spans="1:4" x14ac:dyDescent="0.25">
      <c r="A1184" s="1" t="s">
        <v>1036</v>
      </c>
      <c r="B1184" s="1">
        <v>392</v>
      </c>
      <c r="C1184" s="1">
        <v>4</v>
      </c>
      <c r="D1184" s="1" t="s">
        <v>3965</v>
      </c>
    </row>
    <row r="1185" spans="1:4" x14ac:dyDescent="0.25">
      <c r="A1185" s="1" t="s">
        <v>671</v>
      </c>
      <c r="B1185" s="1">
        <v>141</v>
      </c>
      <c r="C1185" s="1">
        <v>2</v>
      </c>
      <c r="D1185" s="1" t="s">
        <v>3966</v>
      </c>
    </row>
    <row r="1186" spans="1:4" x14ac:dyDescent="0.25">
      <c r="A1186" s="1" t="s">
        <v>1044</v>
      </c>
      <c r="B1186" s="1">
        <v>403</v>
      </c>
      <c r="C1186" s="1">
        <v>18</v>
      </c>
      <c r="D1186" s="1" t="s">
        <v>3967</v>
      </c>
    </row>
    <row r="1187" spans="1:4" x14ac:dyDescent="0.25">
      <c r="A1187" s="1" t="s">
        <v>1341</v>
      </c>
      <c r="B1187" s="1">
        <v>842</v>
      </c>
      <c r="C1187" s="1">
        <v>18</v>
      </c>
      <c r="D1187" s="1" t="s">
        <v>3968</v>
      </c>
    </row>
    <row r="1188" spans="1:4" x14ac:dyDescent="0.25">
      <c r="A1188" s="1" t="s">
        <v>1340</v>
      </c>
      <c r="B1188" s="1">
        <v>840</v>
      </c>
      <c r="C1188" s="1">
        <v>18</v>
      </c>
      <c r="D1188" s="1" t="s">
        <v>3969</v>
      </c>
    </row>
    <row r="1189" spans="1:4" x14ac:dyDescent="0.25">
      <c r="A1189" s="1" t="s">
        <v>993</v>
      </c>
      <c r="B1189" s="1">
        <v>336</v>
      </c>
      <c r="C1189" s="1">
        <v>8</v>
      </c>
      <c r="D1189" s="1" t="s">
        <v>3970</v>
      </c>
    </row>
    <row r="1190" spans="1:4" x14ac:dyDescent="0.25">
      <c r="A1190" s="1" t="s">
        <v>1328</v>
      </c>
      <c r="B1190" s="1">
        <v>814</v>
      </c>
      <c r="C1190" s="1">
        <v>14</v>
      </c>
      <c r="D1190" s="1" t="s">
        <v>3971</v>
      </c>
    </row>
    <row r="1191" spans="1:4" x14ac:dyDescent="0.25">
      <c r="A1191" s="1" t="s">
        <v>1329</v>
      </c>
      <c r="B1191" s="1">
        <v>815</v>
      </c>
      <c r="C1191" s="1">
        <v>8</v>
      </c>
      <c r="D1191" s="1" t="s">
        <v>3972</v>
      </c>
    </row>
    <row r="1192" spans="1:4" x14ac:dyDescent="0.25">
      <c r="A1192" s="1" t="s">
        <v>986</v>
      </c>
      <c r="B1192" s="1">
        <v>329</v>
      </c>
      <c r="C1192" s="1">
        <v>4</v>
      </c>
      <c r="D1192" s="1" t="s">
        <v>3973</v>
      </c>
    </row>
    <row r="1193" spans="1:4" x14ac:dyDescent="0.25">
      <c r="A1193" s="1" t="s">
        <v>987</v>
      </c>
      <c r="B1193" s="1">
        <v>330</v>
      </c>
      <c r="C1193" s="1">
        <v>4</v>
      </c>
      <c r="D1193" s="1" t="s">
        <v>3974</v>
      </c>
    </row>
    <row r="1194" spans="1:4" x14ac:dyDescent="0.25">
      <c r="A1194" s="1" t="s">
        <v>1049</v>
      </c>
      <c r="B1194" s="1">
        <v>412</v>
      </c>
      <c r="C1194" s="1">
        <v>9</v>
      </c>
      <c r="D1194" s="1" t="s">
        <v>3975</v>
      </c>
    </row>
    <row r="1195" spans="1:4" x14ac:dyDescent="0.25">
      <c r="A1195" s="1" t="s">
        <v>600</v>
      </c>
      <c r="B1195" s="1">
        <v>125</v>
      </c>
      <c r="C1195" s="1">
        <v>19</v>
      </c>
      <c r="D1195" s="1" t="s">
        <v>3976</v>
      </c>
    </row>
    <row r="1196" spans="1:4" x14ac:dyDescent="0.25">
      <c r="A1196" s="1" t="s">
        <v>650</v>
      </c>
      <c r="B1196" s="1">
        <v>140</v>
      </c>
      <c r="C1196" s="1">
        <v>9</v>
      </c>
      <c r="D1196" s="1" t="s">
        <v>3977</v>
      </c>
    </row>
    <row r="1197" spans="1:4" x14ac:dyDescent="0.25">
      <c r="A1197" s="1" t="s">
        <v>651</v>
      </c>
      <c r="B1197" s="1">
        <v>140</v>
      </c>
      <c r="C1197" s="1">
        <v>9</v>
      </c>
      <c r="D1197" s="1" t="s">
        <v>3978</v>
      </c>
    </row>
    <row r="1198" spans="1:4" x14ac:dyDescent="0.25">
      <c r="A1198" s="1" t="s">
        <v>652</v>
      </c>
      <c r="B1198" s="1">
        <v>140</v>
      </c>
      <c r="C1198" s="1">
        <v>9</v>
      </c>
      <c r="D1198" s="1" t="s">
        <v>3979</v>
      </c>
    </row>
    <row r="1199" spans="1:4" x14ac:dyDescent="0.25">
      <c r="A1199" s="1" t="s">
        <v>653</v>
      </c>
      <c r="B1199" s="1">
        <v>140</v>
      </c>
      <c r="C1199" s="1">
        <v>9</v>
      </c>
      <c r="D1199" s="1" t="s">
        <v>3980</v>
      </c>
    </row>
    <row r="1200" spans="1:4" x14ac:dyDescent="0.25">
      <c r="A1200" s="1" t="s">
        <v>1320</v>
      </c>
      <c r="B1200" s="1">
        <v>802</v>
      </c>
      <c r="C1200" s="1">
        <v>9</v>
      </c>
      <c r="D1200" s="1" t="s">
        <v>3981</v>
      </c>
    </row>
    <row r="1201" spans="1:4" x14ac:dyDescent="0.25">
      <c r="A1201" s="1" t="s">
        <v>654</v>
      </c>
      <c r="B1201" s="1">
        <v>140</v>
      </c>
      <c r="C1201" s="1">
        <v>9</v>
      </c>
      <c r="D1201" s="1" t="s">
        <v>3982</v>
      </c>
    </row>
    <row r="1202" spans="1:4" x14ac:dyDescent="0.25">
      <c r="A1202" s="1" t="s">
        <v>672</v>
      </c>
      <c r="B1202" s="1">
        <v>141</v>
      </c>
      <c r="C1202" s="1">
        <v>9</v>
      </c>
      <c r="D1202" s="1" t="s">
        <v>3983</v>
      </c>
    </row>
    <row r="1203" spans="1:4" x14ac:dyDescent="0.25">
      <c r="A1203" s="1" t="s">
        <v>673</v>
      </c>
      <c r="B1203" s="1">
        <v>141</v>
      </c>
      <c r="C1203" s="1">
        <v>9</v>
      </c>
      <c r="D1203" s="1" t="s">
        <v>3984</v>
      </c>
    </row>
    <row r="1204" spans="1:4" x14ac:dyDescent="0.25">
      <c r="A1204" s="1" t="s">
        <v>674</v>
      </c>
      <c r="B1204" s="1">
        <v>141</v>
      </c>
      <c r="C1204" s="1">
        <v>9</v>
      </c>
      <c r="D1204" s="1" t="s">
        <v>3985</v>
      </c>
    </row>
    <row r="1205" spans="1:4" x14ac:dyDescent="0.25">
      <c r="A1205" s="1" t="s">
        <v>675</v>
      </c>
      <c r="B1205" s="1">
        <v>141</v>
      </c>
      <c r="C1205" s="1">
        <v>9</v>
      </c>
      <c r="D1205" s="1" t="s">
        <v>3986</v>
      </c>
    </row>
    <row r="1206" spans="1:4" x14ac:dyDescent="0.25">
      <c r="A1206" s="1" t="s">
        <v>676</v>
      </c>
      <c r="B1206" s="1">
        <v>141</v>
      </c>
      <c r="C1206" s="1">
        <v>9</v>
      </c>
      <c r="D1206" s="1" t="s">
        <v>3987</v>
      </c>
    </row>
    <row r="1207" spans="1:4" x14ac:dyDescent="0.25">
      <c r="A1207" s="1" t="s">
        <v>677</v>
      </c>
      <c r="B1207" s="1">
        <v>141</v>
      </c>
      <c r="C1207" s="1">
        <v>9</v>
      </c>
      <c r="D1207" s="1" t="s">
        <v>3988</v>
      </c>
    </row>
    <row r="1208" spans="1:4" x14ac:dyDescent="0.25">
      <c r="A1208" s="1" t="s">
        <v>678</v>
      </c>
      <c r="B1208" s="1">
        <v>141</v>
      </c>
      <c r="C1208" s="1">
        <v>9</v>
      </c>
      <c r="D1208" s="1" t="s">
        <v>3989</v>
      </c>
    </row>
    <row r="1209" spans="1:4" x14ac:dyDescent="0.25">
      <c r="A1209" s="1" t="s">
        <v>679</v>
      </c>
      <c r="B1209" s="1">
        <v>141</v>
      </c>
      <c r="C1209" s="1">
        <v>9</v>
      </c>
      <c r="D1209" s="1" t="s">
        <v>3990</v>
      </c>
    </row>
    <row r="1210" spans="1:4" x14ac:dyDescent="0.25">
      <c r="A1210" s="1" t="s">
        <v>680</v>
      </c>
      <c r="B1210" s="1">
        <v>141</v>
      </c>
      <c r="C1210" s="1">
        <v>9</v>
      </c>
      <c r="D1210" s="1" t="s">
        <v>3991</v>
      </c>
    </row>
    <row r="1211" spans="1:4" x14ac:dyDescent="0.25">
      <c r="A1211" s="1" t="s">
        <v>681</v>
      </c>
      <c r="B1211" s="1">
        <v>141</v>
      </c>
      <c r="C1211" s="1">
        <v>9</v>
      </c>
      <c r="D1211" s="1" t="s">
        <v>3992</v>
      </c>
    </row>
    <row r="1212" spans="1:4" x14ac:dyDescent="0.25">
      <c r="A1212" s="1" t="s">
        <v>682</v>
      </c>
      <c r="B1212" s="1">
        <v>141</v>
      </c>
      <c r="C1212" s="1">
        <v>9</v>
      </c>
      <c r="D1212" s="1" t="s">
        <v>3993</v>
      </c>
    </row>
    <row r="1213" spans="1:4" x14ac:dyDescent="0.25">
      <c r="A1213" s="1" t="s">
        <v>683</v>
      </c>
      <c r="B1213" s="1">
        <v>141</v>
      </c>
      <c r="C1213" s="1">
        <v>9</v>
      </c>
      <c r="D1213" s="1" t="s">
        <v>3994</v>
      </c>
    </row>
    <row r="1214" spans="1:4" x14ac:dyDescent="0.25">
      <c r="A1214" s="1" t="s">
        <v>687</v>
      </c>
      <c r="B1214" s="1">
        <v>142</v>
      </c>
      <c r="C1214" s="1">
        <v>9</v>
      </c>
      <c r="D1214" s="1" t="s">
        <v>3995</v>
      </c>
    </row>
    <row r="1215" spans="1:4" x14ac:dyDescent="0.25">
      <c r="A1215" s="1" t="s">
        <v>684</v>
      </c>
      <c r="B1215" s="1">
        <v>141</v>
      </c>
      <c r="C1215" s="1">
        <v>9</v>
      </c>
      <c r="D1215" s="1" t="s">
        <v>3996</v>
      </c>
    </row>
    <row r="1216" spans="1:4" x14ac:dyDescent="0.25">
      <c r="A1216" s="1" t="s">
        <v>685</v>
      </c>
      <c r="B1216" s="1">
        <v>141</v>
      </c>
      <c r="C1216" s="1">
        <v>9</v>
      </c>
      <c r="D1216" s="1" t="s">
        <v>3997</v>
      </c>
    </row>
    <row r="1217" spans="1:4" x14ac:dyDescent="0.25">
      <c r="A1217" s="1" t="s">
        <v>686</v>
      </c>
      <c r="B1217" s="1">
        <v>141</v>
      </c>
      <c r="C1217" s="1">
        <v>9</v>
      </c>
      <c r="D1217" s="1" t="s">
        <v>3998</v>
      </c>
    </row>
    <row r="1218" spans="1:4" x14ac:dyDescent="0.25">
      <c r="A1218" s="1" t="s">
        <v>655</v>
      </c>
      <c r="B1218" s="1">
        <v>140</v>
      </c>
      <c r="C1218" s="1">
        <v>9</v>
      </c>
      <c r="D1218" s="1" t="s">
        <v>3999</v>
      </c>
    </row>
    <row r="1219" spans="1:4" x14ac:dyDescent="0.25">
      <c r="A1219" s="1" t="s">
        <v>656</v>
      </c>
      <c r="B1219" s="1">
        <v>140</v>
      </c>
      <c r="C1219" s="1">
        <v>9</v>
      </c>
      <c r="D1219" s="1" t="s">
        <v>4000</v>
      </c>
    </row>
    <row r="1220" spans="1:4" x14ac:dyDescent="0.25">
      <c r="A1220" s="1" t="s">
        <v>657</v>
      </c>
      <c r="B1220" s="1">
        <v>140</v>
      </c>
      <c r="C1220" s="1">
        <v>9</v>
      </c>
      <c r="D1220" s="1" t="s">
        <v>4001</v>
      </c>
    </row>
    <row r="1221" spans="1:4" x14ac:dyDescent="0.25">
      <c r="A1221" s="1" t="s">
        <v>658</v>
      </c>
      <c r="B1221" s="1">
        <v>140</v>
      </c>
      <c r="C1221" s="1">
        <v>9</v>
      </c>
      <c r="D1221" s="1" t="s">
        <v>4002</v>
      </c>
    </row>
    <row r="1222" spans="1:4" x14ac:dyDescent="0.25">
      <c r="A1222" s="1" t="s">
        <v>1321</v>
      </c>
      <c r="B1222" s="1">
        <v>802</v>
      </c>
      <c r="C1222" s="1">
        <v>9</v>
      </c>
      <c r="D1222" s="1" t="s">
        <v>4003</v>
      </c>
    </row>
    <row r="1223" spans="1:4" x14ac:dyDescent="0.25">
      <c r="A1223" s="1" t="s">
        <v>1331</v>
      </c>
      <c r="B1223" s="1">
        <v>817</v>
      </c>
      <c r="C1223" s="1">
        <v>12</v>
      </c>
      <c r="D1223" s="1" t="s">
        <v>4004</v>
      </c>
    </row>
    <row r="1224" spans="1:4" x14ac:dyDescent="0.25">
      <c r="A1224" s="1" t="s">
        <v>1267</v>
      </c>
      <c r="B1224" s="1">
        <v>714</v>
      </c>
      <c r="C1224" s="1">
        <v>12</v>
      </c>
      <c r="D1224" s="1" t="s">
        <v>4005</v>
      </c>
    </row>
    <row r="1225" spans="1:4" x14ac:dyDescent="0.25">
      <c r="A1225" s="1" t="s">
        <v>1319</v>
      </c>
      <c r="B1225" s="1">
        <v>801</v>
      </c>
      <c r="C1225" s="1">
        <v>14</v>
      </c>
      <c r="D1225" s="1" t="s">
        <v>4006</v>
      </c>
    </row>
    <row r="1226" spans="1:4" x14ac:dyDescent="0.25">
      <c r="A1226" s="1" t="s">
        <v>1317</v>
      </c>
      <c r="B1226" s="1">
        <v>798</v>
      </c>
      <c r="C1226" s="1">
        <v>12</v>
      </c>
      <c r="D1226" s="1" t="s">
        <v>4007</v>
      </c>
    </row>
    <row r="1227" spans="1:4" x14ac:dyDescent="0.25">
      <c r="A1227" s="1" t="s">
        <v>807</v>
      </c>
      <c r="B1227" s="1">
        <v>252</v>
      </c>
      <c r="C1227" s="1">
        <v>18</v>
      </c>
      <c r="D1227" s="1" t="s">
        <v>4008</v>
      </c>
    </row>
    <row r="1228" spans="1:4" x14ac:dyDescent="0.25">
      <c r="A1228" s="1" t="s">
        <v>1322</v>
      </c>
      <c r="B1228" s="1">
        <v>802</v>
      </c>
      <c r="C1228" s="1">
        <v>9</v>
      </c>
      <c r="D1228" s="1" t="s">
        <v>4009</v>
      </c>
    </row>
    <row r="1229" spans="1:4" x14ac:dyDescent="0.25">
      <c r="A1229" s="1" t="s">
        <v>1345</v>
      </c>
      <c r="B1229" s="1">
        <v>847</v>
      </c>
      <c r="C1229" s="1">
        <v>99</v>
      </c>
      <c r="D1229" s="1" t="s">
        <v>4010</v>
      </c>
    </row>
    <row r="1230" spans="1:4" x14ac:dyDescent="0.25">
      <c r="A1230" s="1" t="s">
        <v>1859</v>
      </c>
      <c r="B1230" s="1">
        <v>999</v>
      </c>
      <c r="C1230" s="1">
        <v>99</v>
      </c>
      <c r="D1230" s="1" t="s">
        <v>4011</v>
      </c>
    </row>
    <row r="1231" spans="1:4" x14ac:dyDescent="0.25">
      <c r="A1231" s="1" t="s">
        <v>730</v>
      </c>
      <c r="B1231" s="1">
        <v>171</v>
      </c>
      <c r="C1231" s="1">
        <v>26</v>
      </c>
      <c r="D1231" s="1" t="s">
        <v>4012</v>
      </c>
    </row>
    <row r="1232" spans="1:4" x14ac:dyDescent="0.25">
      <c r="A1232" s="1" t="s">
        <v>393</v>
      </c>
      <c r="B1232" s="1">
        <v>57</v>
      </c>
      <c r="C1232" s="1">
        <v>26</v>
      </c>
      <c r="D1232" s="1" t="s">
        <v>4013</v>
      </c>
    </row>
    <row r="1233" spans="1:4" x14ac:dyDescent="0.25">
      <c r="A1233" s="1" t="s">
        <v>394</v>
      </c>
      <c r="B1233" s="1">
        <v>57</v>
      </c>
      <c r="C1233" s="1">
        <v>26</v>
      </c>
      <c r="D1233" s="1" t="s">
        <v>4014</v>
      </c>
    </row>
    <row r="1234" spans="1:4" x14ac:dyDescent="0.25">
      <c r="A1234" s="1" t="s">
        <v>1787</v>
      </c>
      <c r="B1234" s="1">
        <v>958</v>
      </c>
      <c r="C1234" s="1">
        <v>3</v>
      </c>
      <c r="D1234" s="1" t="s">
        <v>4015</v>
      </c>
    </row>
    <row r="1235" spans="1:4" x14ac:dyDescent="0.25">
      <c r="A1235" s="1" t="s">
        <v>1348</v>
      </c>
      <c r="B1235" s="1">
        <v>866</v>
      </c>
      <c r="C1235" s="1">
        <v>26</v>
      </c>
      <c r="D1235" s="1" t="s">
        <v>4016</v>
      </c>
    </row>
    <row r="1236" spans="1:4" x14ac:dyDescent="0.25">
      <c r="A1236" s="1" t="s">
        <v>1349</v>
      </c>
      <c r="B1236" s="1">
        <v>866</v>
      </c>
      <c r="C1236" s="1">
        <v>26</v>
      </c>
      <c r="D1236" s="1" t="s">
        <v>4017</v>
      </c>
    </row>
    <row r="1237" spans="1:4" x14ac:dyDescent="0.25">
      <c r="A1237" s="1" t="s">
        <v>712</v>
      </c>
      <c r="B1237" s="1">
        <v>158</v>
      </c>
      <c r="C1237" s="1">
        <v>26</v>
      </c>
      <c r="D1237" s="1" t="s">
        <v>4018</v>
      </c>
    </row>
    <row r="1238" spans="1:4" x14ac:dyDescent="0.25">
      <c r="A1238" s="1" t="s">
        <v>811</v>
      </c>
      <c r="B1238" s="1">
        <v>257</v>
      </c>
      <c r="C1238" s="1">
        <v>18</v>
      </c>
      <c r="D1238" s="1" t="s">
        <v>4019</v>
      </c>
    </row>
    <row r="1239" spans="1:4" x14ac:dyDescent="0.25">
      <c r="A1239" s="1" t="s">
        <v>812</v>
      </c>
      <c r="B1239" s="1">
        <v>257</v>
      </c>
      <c r="C1239" s="1">
        <v>18</v>
      </c>
      <c r="D1239" s="1" t="s">
        <v>4020</v>
      </c>
    </row>
    <row r="1240" spans="1:4" x14ac:dyDescent="0.25">
      <c r="A1240" s="1" t="s">
        <v>809</v>
      </c>
      <c r="B1240" s="1">
        <v>253</v>
      </c>
      <c r="C1240" s="1">
        <v>18</v>
      </c>
      <c r="D1240" s="1" t="s">
        <v>4021</v>
      </c>
    </row>
    <row r="1241" spans="1:4" x14ac:dyDescent="0.25">
      <c r="A1241" s="1" t="s">
        <v>1354</v>
      </c>
      <c r="B1241" s="1">
        <v>875</v>
      </c>
      <c r="C1241" s="1">
        <v>12</v>
      </c>
      <c r="D1241" s="1" t="s">
        <v>4022</v>
      </c>
    </row>
    <row r="1242" spans="1:4" x14ac:dyDescent="0.25">
      <c r="A1242" s="1" t="s">
        <v>1355</v>
      </c>
      <c r="B1242" s="1">
        <v>876</v>
      </c>
      <c r="C1242" s="1">
        <v>26</v>
      </c>
      <c r="D1242" s="1" t="s">
        <v>4023</v>
      </c>
    </row>
    <row r="1243" spans="1:4" x14ac:dyDescent="0.25">
      <c r="A1243" s="1" t="s">
        <v>713</v>
      </c>
      <c r="B1243" s="1">
        <v>158</v>
      </c>
      <c r="C1243" s="1">
        <v>26</v>
      </c>
      <c r="D1243" s="1" t="s">
        <v>4024</v>
      </c>
    </row>
    <row r="1244" spans="1:4" x14ac:dyDescent="0.25">
      <c r="A1244" s="1" t="s">
        <v>395</v>
      </c>
      <c r="B1244" s="1">
        <v>57</v>
      </c>
      <c r="C1244" s="1">
        <v>26</v>
      </c>
      <c r="D1244" s="1" t="s">
        <v>4025</v>
      </c>
    </row>
    <row r="1245" spans="1:4" x14ac:dyDescent="0.25">
      <c r="A1245" s="1" t="s">
        <v>946</v>
      </c>
      <c r="B1245" s="1">
        <v>287</v>
      </c>
      <c r="C1245" s="1">
        <v>4</v>
      </c>
      <c r="D1245" s="1" t="s">
        <v>4026</v>
      </c>
    </row>
    <row r="1246" spans="1:4" x14ac:dyDescent="0.25">
      <c r="A1246" s="1" t="s">
        <v>1544</v>
      </c>
      <c r="B1246" s="1">
        <v>947</v>
      </c>
      <c r="C1246" s="1">
        <v>4</v>
      </c>
      <c r="D1246" s="1" t="s">
        <v>4027</v>
      </c>
    </row>
    <row r="1247" spans="1:4" x14ac:dyDescent="0.25">
      <c r="A1247" s="1" t="s">
        <v>1333</v>
      </c>
      <c r="B1247" s="1">
        <v>832</v>
      </c>
      <c r="C1247" s="1">
        <v>4</v>
      </c>
      <c r="D1247" s="1" t="s">
        <v>4028</v>
      </c>
    </row>
    <row r="1248" spans="1:4" x14ac:dyDescent="0.25">
      <c r="A1248" s="1" t="s">
        <v>1361</v>
      </c>
      <c r="B1248" s="1">
        <v>881</v>
      </c>
      <c r="C1248" s="1">
        <v>12</v>
      </c>
      <c r="D1248" s="1" t="s">
        <v>4029</v>
      </c>
    </row>
    <row r="1249" spans="1:4" x14ac:dyDescent="0.25">
      <c r="A1249" s="1" t="s">
        <v>1621</v>
      </c>
      <c r="B1249" s="1">
        <v>948</v>
      </c>
      <c r="C1249" s="1">
        <v>4</v>
      </c>
      <c r="D1249" s="1" t="s">
        <v>4030</v>
      </c>
    </row>
    <row r="1250" spans="1:4" x14ac:dyDescent="0.25">
      <c r="A1250" s="1" t="s">
        <v>1364</v>
      </c>
      <c r="B1250" s="1">
        <v>883</v>
      </c>
      <c r="C1250" s="1">
        <v>20</v>
      </c>
      <c r="D1250" s="1" t="s">
        <v>4031</v>
      </c>
    </row>
    <row r="1251" spans="1:4" x14ac:dyDescent="0.25">
      <c r="A1251" s="1" t="s">
        <v>1383</v>
      </c>
      <c r="B1251" s="1">
        <v>906</v>
      </c>
      <c r="C1251" s="1">
        <v>20</v>
      </c>
      <c r="D1251" s="1" t="s">
        <v>4032</v>
      </c>
    </row>
    <row r="1252" spans="1:4" x14ac:dyDescent="0.25">
      <c r="A1252" s="1" t="s">
        <v>1362</v>
      </c>
      <c r="B1252" s="1">
        <v>882</v>
      </c>
      <c r="C1252" s="1">
        <v>18</v>
      </c>
      <c r="D1252" s="1" t="s">
        <v>4033</v>
      </c>
    </row>
    <row r="1253" spans="1:4" x14ac:dyDescent="0.25">
      <c r="A1253" s="1" t="s">
        <v>15</v>
      </c>
      <c r="B1253" s="1">
        <v>286</v>
      </c>
      <c r="C1253" s="1">
        <v>3</v>
      </c>
      <c r="D1253" s="1" t="s">
        <v>4034</v>
      </c>
    </row>
    <row r="1254" spans="1:4" x14ac:dyDescent="0.25">
      <c r="A1254" s="1" t="s">
        <v>1373</v>
      </c>
      <c r="B1254" s="1">
        <v>893</v>
      </c>
      <c r="C1254" s="1">
        <v>8</v>
      </c>
      <c r="D1254" s="1" t="s">
        <v>4035</v>
      </c>
    </row>
    <row r="1255" spans="1:4" x14ac:dyDescent="0.25">
      <c r="A1255" s="1" t="s">
        <v>1156</v>
      </c>
      <c r="B1255" s="1">
        <v>593</v>
      </c>
      <c r="C1255" s="1">
        <v>8</v>
      </c>
      <c r="D1255" s="1" t="s">
        <v>4036</v>
      </c>
    </row>
    <row r="1256" spans="1:4" x14ac:dyDescent="0.25">
      <c r="A1256" s="1" t="s">
        <v>966</v>
      </c>
      <c r="B1256" s="1">
        <v>312</v>
      </c>
      <c r="C1256" s="1">
        <v>10</v>
      </c>
      <c r="D1256" s="1" t="s">
        <v>4037</v>
      </c>
    </row>
    <row r="1257" spans="1:4" x14ac:dyDescent="0.25">
      <c r="A1257" s="1" t="s">
        <v>396</v>
      </c>
      <c r="B1257" s="1">
        <v>57</v>
      </c>
      <c r="C1257" s="1">
        <v>26</v>
      </c>
      <c r="D1257" s="1" t="s">
        <v>4038</v>
      </c>
    </row>
    <row r="1258" spans="1:4" x14ac:dyDescent="0.25">
      <c r="A1258" s="1" t="s">
        <v>929</v>
      </c>
      <c r="B1258" s="1">
        <v>267</v>
      </c>
      <c r="C1258" s="1">
        <v>26</v>
      </c>
      <c r="D1258" s="1" t="s">
        <v>4039</v>
      </c>
    </row>
    <row r="1259" spans="1:4" x14ac:dyDescent="0.25">
      <c r="A1259" s="1" t="s">
        <v>1706</v>
      </c>
      <c r="B1259" s="1">
        <v>949</v>
      </c>
      <c r="C1259" s="1">
        <v>17</v>
      </c>
      <c r="D1259" s="1" t="s">
        <v>4040</v>
      </c>
    </row>
    <row r="1260" spans="1:4" x14ac:dyDescent="0.25">
      <c r="A1260" s="1" t="s">
        <v>90</v>
      </c>
      <c r="B1260" s="1">
        <v>2</v>
      </c>
      <c r="C1260" s="1">
        <v>17</v>
      </c>
      <c r="D1260" s="1" t="s">
        <v>4041</v>
      </c>
    </row>
    <row r="1261" spans="1:4" x14ac:dyDescent="0.25">
      <c r="A1261" s="1" t="s">
        <v>847</v>
      </c>
      <c r="B1261" s="1">
        <v>263</v>
      </c>
      <c r="C1261" s="1">
        <v>2</v>
      </c>
      <c r="D1261" s="1" t="s">
        <v>4042</v>
      </c>
    </row>
    <row r="1262" spans="1:4" x14ac:dyDescent="0.25">
      <c r="A1262" s="1" t="s">
        <v>848</v>
      </c>
      <c r="B1262" s="1">
        <v>263</v>
      </c>
      <c r="C1262" s="1">
        <v>2</v>
      </c>
      <c r="D1262" s="1" t="s">
        <v>4043</v>
      </c>
    </row>
    <row r="1263" spans="1:4" x14ac:dyDescent="0.25">
      <c r="A1263" s="1" t="s">
        <v>981</v>
      </c>
      <c r="B1263" s="1">
        <v>322</v>
      </c>
      <c r="C1263" s="1">
        <v>20</v>
      </c>
      <c r="D1263" s="1" t="s">
        <v>4044</v>
      </c>
    </row>
    <row r="1264" spans="1:4" x14ac:dyDescent="0.25">
      <c r="A1264" s="1" t="s">
        <v>1390</v>
      </c>
      <c r="B1264" s="1">
        <v>917</v>
      </c>
      <c r="C1264" s="1">
        <v>20</v>
      </c>
      <c r="D1264" s="1" t="s">
        <v>4045</v>
      </c>
    </row>
    <row r="1265" spans="1:4" x14ac:dyDescent="0.25">
      <c r="A1265" s="1" t="s">
        <v>1391</v>
      </c>
      <c r="B1265" s="1">
        <v>918</v>
      </c>
      <c r="C1265" s="1">
        <v>20</v>
      </c>
      <c r="D1265" s="1" t="s">
        <v>4046</v>
      </c>
    </row>
    <row r="1266" spans="1:4" x14ac:dyDescent="0.25">
      <c r="A1266" s="1" t="s">
        <v>1402</v>
      </c>
      <c r="B1266" s="1">
        <v>939</v>
      </c>
      <c r="C1266" s="1">
        <v>20</v>
      </c>
      <c r="D1266" s="1" t="s">
        <v>4047</v>
      </c>
    </row>
    <row r="1267" spans="1:4" x14ac:dyDescent="0.25">
      <c r="A1267" s="1" t="s">
        <v>1399</v>
      </c>
      <c r="B1267" s="1">
        <v>931</v>
      </c>
      <c r="C1267" s="1">
        <v>18</v>
      </c>
      <c r="D1267" s="1" t="s">
        <v>4048</v>
      </c>
    </row>
    <row r="1268" spans="1:4" x14ac:dyDescent="0.25">
      <c r="A1268" s="1" t="s">
        <v>1942</v>
      </c>
      <c r="B1268" s="1">
        <v>1109</v>
      </c>
      <c r="C1268" s="1">
        <v>18</v>
      </c>
      <c r="D1268" s="1" t="s">
        <v>4049</v>
      </c>
    </row>
    <row r="1269" spans="1:4" x14ac:dyDescent="0.25">
      <c r="A1269" s="1" t="s">
        <v>1943</v>
      </c>
      <c r="B1269" s="1">
        <v>1109</v>
      </c>
      <c r="C1269" s="1">
        <v>18</v>
      </c>
      <c r="D1269" s="1" t="s">
        <v>4050</v>
      </c>
    </row>
    <row r="1270" spans="1:4" x14ac:dyDescent="0.25">
      <c r="A1270" s="1" t="s">
        <v>826</v>
      </c>
      <c r="B1270" s="1">
        <v>261</v>
      </c>
      <c r="C1270" s="1">
        <v>2</v>
      </c>
      <c r="D1270" s="1" t="s">
        <v>4051</v>
      </c>
    </row>
    <row r="1271" spans="1:4" x14ac:dyDescent="0.25">
      <c r="A1271" s="1" t="s">
        <v>849</v>
      </c>
      <c r="B1271" s="1">
        <v>263</v>
      </c>
      <c r="C1271" s="1">
        <v>2</v>
      </c>
      <c r="D1271" s="1" t="s">
        <v>4052</v>
      </c>
    </row>
    <row r="1272" spans="1:4" x14ac:dyDescent="0.25">
      <c r="A1272" s="1" t="s">
        <v>850</v>
      </c>
      <c r="B1272" s="1">
        <v>263</v>
      </c>
      <c r="C1272" s="1">
        <v>2</v>
      </c>
      <c r="D1272" s="1" t="s">
        <v>4053</v>
      </c>
    </row>
    <row r="1273" spans="1:4" x14ac:dyDescent="0.25">
      <c r="A1273" s="1" t="s">
        <v>851</v>
      </c>
      <c r="B1273" s="1">
        <v>263</v>
      </c>
      <c r="C1273" s="1">
        <v>2</v>
      </c>
      <c r="D1273" s="1" t="s">
        <v>4054</v>
      </c>
    </row>
    <row r="1274" spans="1:4" x14ac:dyDescent="0.25">
      <c r="A1274" s="1" t="s">
        <v>852</v>
      </c>
      <c r="B1274" s="1">
        <v>263</v>
      </c>
      <c r="C1274" s="1">
        <v>2</v>
      </c>
      <c r="D1274" s="1" t="s">
        <v>4055</v>
      </c>
    </row>
    <row r="1275" spans="1:4" x14ac:dyDescent="0.25">
      <c r="A1275" s="1" t="s">
        <v>1785</v>
      </c>
      <c r="B1275" s="1">
        <v>957</v>
      </c>
      <c r="C1275" s="1">
        <v>2</v>
      </c>
      <c r="D1275" s="1" t="s">
        <v>4056</v>
      </c>
    </row>
    <row r="1276" spans="1:4" x14ac:dyDescent="0.25">
      <c r="A1276" s="1" t="s">
        <v>853</v>
      </c>
      <c r="B1276" s="1">
        <v>263</v>
      </c>
      <c r="C1276" s="1">
        <v>2</v>
      </c>
      <c r="D1276" s="1" t="s">
        <v>4057</v>
      </c>
    </row>
    <row r="1277" spans="1:4" x14ac:dyDescent="0.25">
      <c r="A1277" s="1" t="s">
        <v>827</v>
      </c>
      <c r="B1277" s="1">
        <v>261</v>
      </c>
      <c r="C1277" s="1">
        <v>2</v>
      </c>
      <c r="D1277" s="1" t="s">
        <v>4058</v>
      </c>
    </row>
    <row r="1278" spans="1:4" x14ac:dyDescent="0.25">
      <c r="A1278" s="1" t="s">
        <v>1066</v>
      </c>
      <c r="B1278" s="1">
        <v>425</v>
      </c>
      <c r="C1278" s="1">
        <v>2</v>
      </c>
      <c r="D1278" s="1" t="s">
        <v>4059</v>
      </c>
    </row>
    <row r="1279" spans="1:4" x14ac:dyDescent="0.25">
      <c r="A1279" s="1" t="s">
        <v>868</v>
      </c>
      <c r="B1279" s="1">
        <v>264</v>
      </c>
      <c r="C1279" s="1">
        <v>2</v>
      </c>
      <c r="D1279" s="1" t="s">
        <v>4060</v>
      </c>
    </row>
    <row r="1280" spans="1:4" x14ac:dyDescent="0.25">
      <c r="A1280" s="1" t="s">
        <v>1393</v>
      </c>
      <c r="B1280" s="1">
        <v>922</v>
      </c>
      <c r="C1280" s="1">
        <v>18</v>
      </c>
      <c r="D1280" s="1" t="s">
        <v>4061</v>
      </c>
    </row>
    <row r="1281" spans="1:4" x14ac:dyDescent="0.25">
      <c r="A1281" s="1" t="s">
        <v>1378</v>
      </c>
      <c r="B1281" s="1">
        <v>905</v>
      </c>
      <c r="C1281" s="1">
        <v>4</v>
      </c>
      <c r="D1281" s="1" t="s">
        <v>4062</v>
      </c>
    </row>
    <row r="1282" spans="1:4" x14ac:dyDescent="0.25">
      <c r="A1282" s="1" t="s">
        <v>1379</v>
      </c>
      <c r="B1282" s="1">
        <v>905</v>
      </c>
      <c r="C1282" s="1">
        <v>4</v>
      </c>
      <c r="D1282" s="1" t="s">
        <v>4063</v>
      </c>
    </row>
    <row r="1283" spans="1:4" x14ac:dyDescent="0.25">
      <c r="A1283" s="1" t="s">
        <v>1380</v>
      </c>
      <c r="B1283" s="1">
        <v>905</v>
      </c>
      <c r="C1283" s="1">
        <v>4</v>
      </c>
      <c r="D1283" s="1" t="s">
        <v>4064</v>
      </c>
    </row>
    <row r="1284" spans="1:4" x14ac:dyDescent="0.25">
      <c r="A1284" s="1" t="s">
        <v>1381</v>
      </c>
      <c r="B1284" s="1">
        <v>905</v>
      </c>
      <c r="C1284" s="1">
        <v>4</v>
      </c>
      <c r="D1284" s="1" t="s">
        <v>4065</v>
      </c>
    </row>
    <row r="1285" spans="1:4" x14ac:dyDescent="0.25">
      <c r="A1285" s="1" t="s">
        <v>1382</v>
      </c>
      <c r="B1285" s="1">
        <v>905</v>
      </c>
      <c r="C1285" s="1">
        <v>4</v>
      </c>
      <c r="D1285" s="1" t="s">
        <v>4066</v>
      </c>
    </row>
    <row r="1286" spans="1:4" x14ac:dyDescent="0.25">
      <c r="A1286" s="1" t="s">
        <v>1400</v>
      </c>
      <c r="B1286" s="1">
        <v>934</v>
      </c>
      <c r="C1286" s="1">
        <v>20</v>
      </c>
      <c r="D1286" s="1" t="s">
        <v>4067</v>
      </c>
    </row>
    <row r="1287" spans="1:4" x14ac:dyDescent="0.25">
      <c r="A1287" s="1" t="s">
        <v>1024</v>
      </c>
      <c r="B1287" s="1">
        <v>372</v>
      </c>
      <c r="C1287" s="1">
        <v>12</v>
      </c>
      <c r="D1287" s="1" t="s">
        <v>4068</v>
      </c>
    </row>
    <row r="1288" spans="1:4" x14ac:dyDescent="0.25">
      <c r="A1288" s="1" t="s">
        <v>1025</v>
      </c>
      <c r="B1288" s="1">
        <v>372</v>
      </c>
      <c r="C1288" s="1">
        <v>10</v>
      </c>
      <c r="D1288" s="1" t="s">
        <v>4069</v>
      </c>
    </row>
    <row r="1289" spans="1:4" x14ac:dyDescent="0.25">
      <c r="A1289" s="1" t="s">
        <v>1398</v>
      </c>
      <c r="B1289" s="1">
        <v>929</v>
      </c>
      <c r="C1289" s="1">
        <v>26</v>
      </c>
      <c r="D1289" s="1" t="s">
        <v>4070</v>
      </c>
    </row>
    <row r="1290" spans="1:4" x14ac:dyDescent="0.25">
      <c r="A1290" s="1" t="s">
        <v>1397</v>
      </c>
      <c r="B1290" s="1">
        <v>927</v>
      </c>
      <c r="C1290" s="1">
        <v>20</v>
      </c>
      <c r="D1290" s="1" t="s">
        <v>4071</v>
      </c>
    </row>
    <row r="1291" spans="1:4" x14ac:dyDescent="0.25">
      <c r="A1291" s="1" t="s">
        <v>1229</v>
      </c>
      <c r="B1291" s="1">
        <v>676</v>
      </c>
      <c r="C1291" s="1">
        <v>20</v>
      </c>
      <c r="D1291" s="1" t="s">
        <v>4072</v>
      </c>
    </row>
    <row r="1292" spans="1:4" x14ac:dyDescent="0.25">
      <c r="A1292" s="1" t="s">
        <v>731</v>
      </c>
      <c r="B1292" s="1">
        <v>171</v>
      </c>
      <c r="C1292" s="1">
        <v>26</v>
      </c>
      <c r="D1292" s="1" t="s">
        <v>4073</v>
      </c>
    </row>
    <row r="1293" spans="1:4" x14ac:dyDescent="0.25">
      <c r="A1293" s="1" t="s">
        <v>732</v>
      </c>
      <c r="B1293" s="1">
        <v>171</v>
      </c>
      <c r="C1293" s="1">
        <v>26</v>
      </c>
      <c r="D1293" s="1" t="s">
        <v>4074</v>
      </c>
    </row>
    <row r="1294" spans="1:4" x14ac:dyDescent="0.25">
      <c r="A1294" s="1" t="s">
        <v>733</v>
      </c>
      <c r="B1294" s="1">
        <v>171</v>
      </c>
      <c r="C1294" s="1">
        <v>26</v>
      </c>
      <c r="D1294" s="1" t="s">
        <v>4075</v>
      </c>
    </row>
    <row r="1295" spans="1:4" x14ac:dyDescent="0.25">
      <c r="A1295" s="1" t="s">
        <v>1396</v>
      </c>
      <c r="B1295" s="1">
        <v>926</v>
      </c>
      <c r="C1295" s="1">
        <v>20</v>
      </c>
      <c r="D1295" s="1" t="s">
        <v>4076</v>
      </c>
    </row>
    <row r="1296" spans="1:4" x14ac:dyDescent="0.25">
      <c r="A1296" s="1" t="s">
        <v>1359</v>
      </c>
      <c r="B1296" s="1">
        <v>879</v>
      </c>
      <c r="C1296" s="1">
        <v>20</v>
      </c>
      <c r="D1296" s="1" t="s">
        <v>4077</v>
      </c>
    </row>
    <row r="1297" spans="1:4" x14ac:dyDescent="0.25">
      <c r="A1297" s="1" t="s">
        <v>1330</v>
      </c>
      <c r="B1297" s="1">
        <v>816</v>
      </c>
      <c r="C1297" s="1">
        <v>13</v>
      </c>
      <c r="D1297" s="1" t="s">
        <v>4078</v>
      </c>
    </row>
    <row r="1298" spans="1:4" x14ac:dyDescent="0.25">
      <c r="A1298" s="1" t="s">
        <v>601</v>
      </c>
      <c r="B1298" s="1">
        <v>125</v>
      </c>
      <c r="C1298" s="1">
        <v>13</v>
      </c>
      <c r="D1298" s="1" t="s">
        <v>4079</v>
      </c>
    </row>
    <row r="1299" spans="1:4" x14ac:dyDescent="0.25">
      <c r="A1299" s="1" t="s">
        <v>1394</v>
      </c>
      <c r="B1299" s="1">
        <v>923</v>
      </c>
      <c r="C1299" s="1">
        <v>18</v>
      </c>
      <c r="D1299" s="1" t="s">
        <v>4080</v>
      </c>
    </row>
    <row r="1300" spans="1:4" x14ac:dyDescent="0.25">
      <c r="A1300" s="1" t="s">
        <v>1357</v>
      </c>
      <c r="B1300" s="1">
        <v>877</v>
      </c>
      <c r="C1300" s="1">
        <v>12</v>
      </c>
      <c r="D1300" s="1" t="s">
        <v>4081</v>
      </c>
    </row>
    <row r="1301" spans="1:4" x14ac:dyDescent="0.25">
      <c r="A1301" s="1" t="s">
        <v>1395</v>
      </c>
      <c r="B1301" s="1">
        <v>924</v>
      </c>
      <c r="C1301" s="1">
        <v>26</v>
      </c>
      <c r="D1301" s="1" t="s">
        <v>4082</v>
      </c>
    </row>
    <row r="1302" spans="1:4" x14ac:dyDescent="0.25">
      <c r="A1302" s="1" t="s">
        <v>1363</v>
      </c>
      <c r="B1302" s="1">
        <v>882</v>
      </c>
      <c r="C1302" s="1">
        <v>20</v>
      </c>
      <c r="D1302" s="1" t="s">
        <v>4083</v>
      </c>
    </row>
    <row r="1303" spans="1:4" x14ac:dyDescent="0.25">
      <c r="A1303" s="1" t="s">
        <v>1346</v>
      </c>
      <c r="B1303" s="1">
        <v>850</v>
      </c>
      <c r="C1303" s="1">
        <v>8</v>
      </c>
      <c r="D1303" s="1" t="s">
        <v>4084</v>
      </c>
    </row>
    <row r="1304" spans="1:4" x14ac:dyDescent="0.25">
      <c r="A1304" s="1" t="s">
        <v>1707</v>
      </c>
      <c r="B1304" s="1">
        <v>949</v>
      </c>
      <c r="C1304" s="1">
        <v>6</v>
      </c>
      <c r="D1304" s="1" t="s">
        <v>4085</v>
      </c>
    </row>
    <row r="1305" spans="1:4" x14ac:dyDescent="0.25">
      <c r="A1305" s="1" t="s">
        <v>91</v>
      </c>
      <c r="B1305" s="1">
        <v>2</v>
      </c>
      <c r="C1305" s="1">
        <v>6</v>
      </c>
      <c r="D1305" s="1" t="s">
        <v>4086</v>
      </c>
    </row>
    <row r="1306" spans="1:4" x14ac:dyDescent="0.25">
      <c r="A1306" s="1" t="s">
        <v>205</v>
      </c>
      <c r="B1306" s="1">
        <v>6</v>
      </c>
      <c r="C1306" s="1">
        <v>6</v>
      </c>
      <c r="D1306" s="1" t="s">
        <v>4087</v>
      </c>
    </row>
    <row r="1307" spans="1:4" x14ac:dyDescent="0.25">
      <c r="A1307" s="1" t="s">
        <v>1545</v>
      </c>
      <c r="B1307" s="1">
        <v>947</v>
      </c>
      <c r="C1307" s="1">
        <v>6</v>
      </c>
      <c r="D1307" s="1" t="s">
        <v>4088</v>
      </c>
    </row>
    <row r="1308" spans="1:4" x14ac:dyDescent="0.25">
      <c r="A1308" s="1" t="s">
        <v>1103</v>
      </c>
      <c r="B1308" s="1">
        <v>497</v>
      </c>
      <c r="C1308" s="1">
        <v>14</v>
      </c>
      <c r="D1308" s="1" t="s">
        <v>4089</v>
      </c>
    </row>
    <row r="1309" spans="1:4" x14ac:dyDescent="0.25">
      <c r="A1309" s="1" t="s">
        <v>1104</v>
      </c>
      <c r="B1309" s="1">
        <v>497</v>
      </c>
      <c r="C1309" s="1">
        <v>14</v>
      </c>
      <c r="D1309" s="1" t="s">
        <v>4090</v>
      </c>
    </row>
    <row r="1310" spans="1:4" x14ac:dyDescent="0.25">
      <c r="A1310" s="1" t="s">
        <v>1105</v>
      </c>
      <c r="B1310" s="1">
        <v>497</v>
      </c>
      <c r="C1310" s="1">
        <v>14</v>
      </c>
      <c r="D1310" s="1" t="s">
        <v>4091</v>
      </c>
    </row>
    <row r="1311" spans="1:4" x14ac:dyDescent="0.25">
      <c r="A1311" s="1" t="s">
        <v>1106</v>
      </c>
      <c r="B1311" s="1">
        <v>497</v>
      </c>
      <c r="C1311" s="1">
        <v>14</v>
      </c>
      <c r="D1311" s="1" t="s">
        <v>4092</v>
      </c>
    </row>
    <row r="1312" spans="1:4" x14ac:dyDescent="0.25">
      <c r="A1312" s="1" t="s">
        <v>1107</v>
      </c>
      <c r="B1312" s="1">
        <v>497</v>
      </c>
      <c r="C1312" s="1">
        <v>14</v>
      </c>
      <c r="D1312" s="1" t="s">
        <v>4093</v>
      </c>
    </row>
    <row r="1313" spans="1:4" x14ac:dyDescent="0.25">
      <c r="A1313" s="1" t="s">
        <v>1278</v>
      </c>
      <c r="B1313" s="1">
        <v>738</v>
      </c>
      <c r="C1313" s="1">
        <v>14</v>
      </c>
      <c r="D1313" s="1" t="s">
        <v>4094</v>
      </c>
    </row>
    <row r="1314" spans="1:4" x14ac:dyDescent="0.25">
      <c r="A1314" s="1" t="s">
        <v>1905</v>
      </c>
      <c r="B1314" s="1">
        <v>1061</v>
      </c>
      <c r="C1314" s="1">
        <v>14</v>
      </c>
      <c r="D1314" s="1" t="s">
        <v>4095</v>
      </c>
    </row>
    <row r="1315" spans="1:4" x14ac:dyDescent="0.25">
      <c r="A1315" s="1" t="s">
        <v>1028</v>
      </c>
      <c r="B1315" s="1">
        <v>376</v>
      </c>
      <c r="C1315" s="1">
        <v>14</v>
      </c>
      <c r="D1315" s="1" t="s">
        <v>4096</v>
      </c>
    </row>
    <row r="1316" spans="1:4" x14ac:dyDescent="0.25">
      <c r="A1316" s="1" t="s">
        <v>1353</v>
      </c>
      <c r="B1316" s="1">
        <v>873</v>
      </c>
      <c r="C1316" s="1">
        <v>14</v>
      </c>
      <c r="D1316" s="1" t="s">
        <v>4097</v>
      </c>
    </row>
    <row r="1317" spans="1:4" x14ac:dyDescent="0.25">
      <c r="A1317" s="1" t="s">
        <v>1108</v>
      </c>
      <c r="B1317" s="1">
        <v>497</v>
      </c>
      <c r="C1317" s="1">
        <v>14</v>
      </c>
      <c r="D1317" s="1" t="s">
        <v>4098</v>
      </c>
    </row>
    <row r="1318" spans="1:4" x14ac:dyDescent="0.25">
      <c r="A1318" s="1" t="s">
        <v>1186</v>
      </c>
      <c r="B1318" s="1">
        <v>661</v>
      </c>
      <c r="C1318" s="1">
        <v>14</v>
      </c>
      <c r="D1318" s="1" t="s">
        <v>4099</v>
      </c>
    </row>
    <row r="1319" spans="1:4" x14ac:dyDescent="0.25">
      <c r="A1319" s="1" t="s">
        <v>1842</v>
      </c>
      <c r="B1319" s="1">
        <v>983</v>
      </c>
      <c r="C1319" s="1">
        <v>14</v>
      </c>
      <c r="D1319" s="1" t="s">
        <v>4100</v>
      </c>
    </row>
    <row r="1320" spans="1:4" x14ac:dyDescent="0.25">
      <c r="A1320" s="1" t="s">
        <v>1843</v>
      </c>
      <c r="B1320" s="1">
        <v>985</v>
      </c>
      <c r="C1320" s="1">
        <v>14</v>
      </c>
      <c r="D1320" s="1" t="s">
        <v>4101</v>
      </c>
    </row>
    <row r="1321" spans="1:4" x14ac:dyDescent="0.25">
      <c r="A1321" s="1" t="s">
        <v>1708</v>
      </c>
      <c r="B1321" s="1">
        <v>949</v>
      </c>
      <c r="C1321" s="1">
        <v>14</v>
      </c>
      <c r="D1321" s="1" t="s">
        <v>4102</v>
      </c>
    </row>
    <row r="1322" spans="1:4" x14ac:dyDescent="0.25">
      <c r="A1322" s="1" t="s">
        <v>92</v>
      </c>
      <c r="B1322" s="1">
        <v>2</v>
      </c>
      <c r="C1322" s="1">
        <v>14</v>
      </c>
      <c r="D1322" s="1" t="s">
        <v>4103</v>
      </c>
    </row>
    <row r="1323" spans="1:4" x14ac:dyDescent="0.25">
      <c r="A1323" s="1" t="s">
        <v>206</v>
      </c>
      <c r="B1323" s="1">
        <v>6</v>
      </c>
      <c r="C1323" s="1">
        <v>14</v>
      </c>
      <c r="D1323" s="1" t="s">
        <v>4104</v>
      </c>
    </row>
    <row r="1324" spans="1:4" x14ac:dyDescent="0.25">
      <c r="A1324" s="1" t="s">
        <v>2314</v>
      </c>
      <c r="B1324" s="1">
        <v>2195</v>
      </c>
      <c r="C1324" s="1">
        <v>11</v>
      </c>
      <c r="D1324" s="1" t="s">
        <v>4105</v>
      </c>
    </row>
    <row r="1325" spans="1:4" x14ac:dyDescent="0.25">
      <c r="A1325" s="1" t="s">
        <v>1709</v>
      </c>
      <c r="B1325" s="1">
        <v>949</v>
      </c>
      <c r="C1325" s="1">
        <v>4</v>
      </c>
      <c r="D1325" s="1" t="s">
        <v>4106</v>
      </c>
    </row>
    <row r="1326" spans="1:4" x14ac:dyDescent="0.25">
      <c r="A1326" s="1" t="s">
        <v>207</v>
      </c>
      <c r="B1326" s="1">
        <v>6</v>
      </c>
      <c r="C1326" s="1">
        <v>4</v>
      </c>
      <c r="D1326" s="1" t="s">
        <v>4107</v>
      </c>
    </row>
    <row r="1327" spans="1:4" x14ac:dyDescent="0.25">
      <c r="A1327" s="1" t="s">
        <v>1472</v>
      </c>
      <c r="B1327" s="1">
        <v>946</v>
      </c>
      <c r="C1327" s="1">
        <v>4</v>
      </c>
      <c r="D1327" s="1" t="s">
        <v>4108</v>
      </c>
    </row>
    <row r="1328" spans="1:4" x14ac:dyDescent="0.25">
      <c r="A1328" s="1" t="s">
        <v>1622</v>
      </c>
      <c r="B1328" s="1">
        <v>948</v>
      </c>
      <c r="C1328" s="1">
        <v>4</v>
      </c>
      <c r="D1328" s="1" t="s">
        <v>4109</v>
      </c>
    </row>
    <row r="1329" spans="1:4" x14ac:dyDescent="0.25">
      <c r="A1329" s="1" t="s">
        <v>93</v>
      </c>
      <c r="B1329" s="1">
        <v>2</v>
      </c>
      <c r="C1329" s="1">
        <v>4</v>
      </c>
      <c r="D1329" s="1" t="s">
        <v>4110</v>
      </c>
    </row>
    <row r="1330" spans="1:4" x14ac:dyDescent="0.25">
      <c r="A1330" s="1" t="s">
        <v>602</v>
      </c>
      <c r="B1330" s="1">
        <v>125</v>
      </c>
      <c r="C1330" s="1">
        <v>4</v>
      </c>
      <c r="D1330" s="1" t="s">
        <v>4111</v>
      </c>
    </row>
    <row r="1331" spans="1:4" x14ac:dyDescent="0.25">
      <c r="A1331" s="1" t="s">
        <v>94</v>
      </c>
      <c r="B1331" s="1">
        <v>2</v>
      </c>
      <c r="C1331" s="1">
        <v>4</v>
      </c>
      <c r="D1331" s="1" t="s">
        <v>4112</v>
      </c>
    </row>
    <row r="1332" spans="1:4" x14ac:dyDescent="0.25">
      <c r="A1332" s="1" t="s">
        <v>1623</v>
      </c>
      <c r="B1332" s="1">
        <v>948</v>
      </c>
      <c r="C1332" s="1">
        <v>26</v>
      </c>
      <c r="D1332" s="1" t="s">
        <v>4113</v>
      </c>
    </row>
    <row r="1333" spans="1:4" x14ac:dyDescent="0.25">
      <c r="A1333" s="1" t="s">
        <v>1624</v>
      </c>
      <c r="B1333" s="1">
        <v>948</v>
      </c>
      <c r="C1333" s="1">
        <v>26</v>
      </c>
      <c r="D1333" s="1" t="s">
        <v>4114</v>
      </c>
    </row>
    <row r="1334" spans="1:4" x14ac:dyDescent="0.25">
      <c r="A1334" s="1" t="s">
        <v>1546</v>
      </c>
      <c r="B1334" s="1">
        <v>947</v>
      </c>
      <c r="C1334" s="1">
        <v>4</v>
      </c>
      <c r="D1334" s="1" t="s">
        <v>4115</v>
      </c>
    </row>
    <row r="1335" spans="1:4" x14ac:dyDescent="0.25">
      <c r="A1335" s="1" t="s">
        <v>95</v>
      </c>
      <c r="B1335" s="1">
        <v>2</v>
      </c>
      <c r="C1335" s="1">
        <v>12</v>
      </c>
      <c r="D1335" s="1" t="s">
        <v>4116</v>
      </c>
    </row>
    <row r="1336" spans="1:4" x14ac:dyDescent="0.25">
      <c r="A1336" s="1" t="s">
        <v>1880</v>
      </c>
      <c r="B1336" s="1">
        <v>1039</v>
      </c>
      <c r="C1336" s="1">
        <v>14</v>
      </c>
      <c r="D1336" s="1" t="s">
        <v>4117</v>
      </c>
    </row>
    <row r="1337" spans="1:4" x14ac:dyDescent="0.25">
      <c r="A1337" s="1" t="s">
        <v>1712</v>
      </c>
      <c r="B1337" s="1">
        <v>951</v>
      </c>
      <c r="C1337" s="1">
        <v>14</v>
      </c>
      <c r="D1337" s="1" t="s">
        <v>4118</v>
      </c>
    </row>
    <row r="1338" spans="1:4" x14ac:dyDescent="0.25">
      <c r="A1338" s="1" t="s">
        <v>959</v>
      </c>
      <c r="B1338" s="1">
        <v>299</v>
      </c>
      <c r="C1338" s="1">
        <v>14</v>
      </c>
      <c r="D1338" s="1" t="s">
        <v>4119</v>
      </c>
    </row>
    <row r="1339" spans="1:4" x14ac:dyDescent="0.25">
      <c r="A1339" s="1" t="s">
        <v>1292</v>
      </c>
      <c r="B1339" s="1">
        <v>759</v>
      </c>
      <c r="C1339" s="1">
        <v>14</v>
      </c>
      <c r="D1339" s="1" t="s">
        <v>4120</v>
      </c>
    </row>
    <row r="1340" spans="1:4" x14ac:dyDescent="0.25">
      <c r="A1340" s="1" t="s">
        <v>1625</v>
      </c>
      <c r="B1340" s="1">
        <v>948</v>
      </c>
      <c r="C1340" s="1">
        <v>14</v>
      </c>
      <c r="D1340" s="1" t="s">
        <v>4121</v>
      </c>
    </row>
    <row r="1341" spans="1:4" x14ac:dyDescent="0.25">
      <c r="A1341" s="1" t="s">
        <v>1289</v>
      </c>
      <c r="B1341" s="1">
        <v>754</v>
      </c>
      <c r="C1341" s="1">
        <v>4</v>
      </c>
      <c r="D1341" s="1" t="s">
        <v>4122</v>
      </c>
    </row>
    <row r="1342" spans="1:4" x14ac:dyDescent="0.25">
      <c r="A1342" s="1" t="s">
        <v>1881</v>
      </c>
      <c r="B1342" s="1">
        <v>1040</v>
      </c>
      <c r="C1342" s="1">
        <v>4</v>
      </c>
      <c r="D1342" s="1" t="s">
        <v>4123</v>
      </c>
    </row>
    <row r="1343" spans="1:4" x14ac:dyDescent="0.25">
      <c r="A1343" s="1" t="s">
        <v>1109</v>
      </c>
      <c r="B1343" s="1">
        <v>498</v>
      </c>
      <c r="C1343" s="1">
        <v>4</v>
      </c>
      <c r="D1343" s="1" t="s">
        <v>4124</v>
      </c>
    </row>
    <row r="1344" spans="1:4" x14ac:dyDescent="0.25">
      <c r="A1344" s="1" t="s">
        <v>1302</v>
      </c>
      <c r="B1344" s="1">
        <v>771</v>
      </c>
      <c r="C1344" s="1">
        <v>17</v>
      </c>
      <c r="D1344" s="1" t="s">
        <v>4125</v>
      </c>
    </row>
    <row r="1345" spans="1:4" x14ac:dyDescent="0.25">
      <c r="A1345" s="1" t="s">
        <v>1830</v>
      </c>
      <c r="B1345" s="1">
        <v>972</v>
      </c>
      <c r="C1345" s="1">
        <v>17</v>
      </c>
      <c r="D1345" s="1" t="s">
        <v>4126</v>
      </c>
    </row>
    <row r="1346" spans="1:4" x14ac:dyDescent="0.25">
      <c r="A1346" s="1" t="s">
        <v>1906</v>
      </c>
      <c r="B1346" s="1">
        <v>1062</v>
      </c>
      <c r="C1346" s="1">
        <v>17</v>
      </c>
      <c r="D1346" s="1" t="s">
        <v>4127</v>
      </c>
    </row>
    <row r="1347" spans="1:4" x14ac:dyDescent="0.25">
      <c r="A1347" s="1" t="s">
        <v>1282</v>
      </c>
      <c r="B1347" s="1">
        <v>746</v>
      </c>
      <c r="C1347" s="1">
        <v>6</v>
      </c>
      <c r="D1347" s="1" t="s">
        <v>4128</v>
      </c>
    </row>
    <row r="1348" spans="1:4" x14ac:dyDescent="0.25">
      <c r="A1348" s="1" t="s">
        <v>967</v>
      </c>
      <c r="B1348" s="1">
        <v>312</v>
      </c>
      <c r="C1348" s="1">
        <v>24</v>
      </c>
      <c r="D1348" s="1" t="s">
        <v>4129</v>
      </c>
    </row>
    <row r="1349" spans="1:4" x14ac:dyDescent="0.25">
      <c r="A1349" s="1" t="s">
        <v>1149</v>
      </c>
      <c r="B1349" s="1">
        <v>577</v>
      </c>
      <c r="C1349" s="1">
        <v>8</v>
      </c>
      <c r="D1349" s="1" t="s">
        <v>4130</v>
      </c>
    </row>
    <row r="1350" spans="1:4" x14ac:dyDescent="0.25">
      <c r="A1350" s="1" t="s">
        <v>1178</v>
      </c>
      <c r="B1350" s="1">
        <v>644</v>
      </c>
      <c r="C1350" s="1">
        <v>20</v>
      </c>
      <c r="D1350" s="1" t="s">
        <v>4131</v>
      </c>
    </row>
    <row r="1351" spans="1:4" x14ac:dyDescent="0.25">
      <c r="A1351" s="1" t="s">
        <v>1907</v>
      </c>
      <c r="B1351" s="1">
        <v>1063</v>
      </c>
      <c r="C1351" s="1">
        <v>18</v>
      </c>
      <c r="D1351" s="1" t="s">
        <v>4132</v>
      </c>
    </row>
    <row r="1352" spans="1:4" x14ac:dyDescent="0.25">
      <c r="A1352" s="1" t="s">
        <v>1102</v>
      </c>
      <c r="B1352" s="1">
        <v>493</v>
      </c>
      <c r="C1352" s="1">
        <v>12</v>
      </c>
      <c r="D1352" s="1" t="s">
        <v>4133</v>
      </c>
    </row>
    <row r="1353" spans="1:4" x14ac:dyDescent="0.25">
      <c r="A1353" s="1" t="s">
        <v>1336</v>
      </c>
      <c r="B1353" s="1">
        <v>835</v>
      </c>
      <c r="C1353" s="1">
        <v>17</v>
      </c>
      <c r="D1353" s="1" t="s">
        <v>4134</v>
      </c>
    </row>
    <row r="1354" spans="1:4" x14ac:dyDescent="0.25">
      <c r="A1354" s="1" t="s">
        <v>1154</v>
      </c>
      <c r="B1354" s="1">
        <v>585</v>
      </c>
      <c r="C1354" s="1">
        <v>19</v>
      </c>
      <c r="D1354" s="1" t="s">
        <v>4135</v>
      </c>
    </row>
    <row r="1355" spans="1:4" x14ac:dyDescent="0.25">
      <c r="A1355" s="1" t="s">
        <v>1318</v>
      </c>
      <c r="B1355" s="1">
        <v>798</v>
      </c>
      <c r="C1355" s="1">
        <v>12</v>
      </c>
      <c r="D1355" s="1" t="s">
        <v>4136</v>
      </c>
    </row>
    <row r="1356" spans="1:4" x14ac:dyDescent="0.25">
      <c r="A1356" s="1" t="s">
        <v>1367</v>
      </c>
      <c r="B1356" s="1">
        <v>889</v>
      </c>
      <c r="C1356" s="1">
        <v>3</v>
      </c>
      <c r="D1356" s="1" t="s">
        <v>4137</v>
      </c>
    </row>
    <row r="1357" spans="1:4" x14ac:dyDescent="0.25">
      <c r="A1357" s="1" t="s">
        <v>1360</v>
      </c>
      <c r="B1357" s="1">
        <v>880</v>
      </c>
      <c r="C1357" s="1">
        <v>27</v>
      </c>
      <c r="D1357" s="1" t="s">
        <v>4138</v>
      </c>
    </row>
    <row r="1358" spans="1:4" x14ac:dyDescent="0.25">
      <c r="A1358" s="1" t="s">
        <v>1162</v>
      </c>
      <c r="B1358" s="1">
        <v>605</v>
      </c>
      <c r="C1358" s="1">
        <v>12</v>
      </c>
      <c r="D1358" s="1" t="s">
        <v>4139</v>
      </c>
    </row>
    <row r="1359" spans="1:4" x14ac:dyDescent="0.25">
      <c r="A1359" s="1" t="s">
        <v>726</v>
      </c>
      <c r="B1359" s="1">
        <v>169</v>
      </c>
      <c r="C1359" s="1">
        <v>4</v>
      </c>
      <c r="D1359" s="1" t="s">
        <v>4140</v>
      </c>
    </row>
    <row r="1360" spans="1:4" x14ac:dyDescent="0.25">
      <c r="A1360" s="1" t="s">
        <v>1392</v>
      </c>
      <c r="B1360" s="1">
        <v>921</v>
      </c>
      <c r="C1360" s="1">
        <v>6</v>
      </c>
      <c r="D1360" s="1" t="s">
        <v>4141</v>
      </c>
    </row>
    <row r="1361" spans="1:4" x14ac:dyDescent="0.25">
      <c r="A1361" s="1" t="s">
        <v>1072</v>
      </c>
      <c r="B1361" s="1">
        <v>434</v>
      </c>
      <c r="C1361" s="1">
        <v>6</v>
      </c>
      <c r="D1361" s="1" t="s">
        <v>4142</v>
      </c>
    </row>
    <row r="1362" spans="1:4" x14ac:dyDescent="0.25">
      <c r="A1362" s="1" t="s">
        <v>1844</v>
      </c>
      <c r="B1362" s="1">
        <v>987</v>
      </c>
      <c r="C1362" s="1">
        <v>8</v>
      </c>
      <c r="D1362" s="1" t="s">
        <v>4143</v>
      </c>
    </row>
    <row r="1363" spans="1:4" x14ac:dyDescent="0.25">
      <c r="A1363" s="1" t="s">
        <v>1385</v>
      </c>
      <c r="B1363" s="1">
        <v>908</v>
      </c>
      <c r="C1363" s="1">
        <v>8</v>
      </c>
      <c r="D1363" s="1" t="s">
        <v>4144</v>
      </c>
    </row>
    <row r="1364" spans="1:4" x14ac:dyDescent="0.25">
      <c r="A1364" s="1" t="s">
        <v>1845</v>
      </c>
      <c r="B1364" s="1">
        <v>988</v>
      </c>
      <c r="C1364" s="1">
        <v>8</v>
      </c>
      <c r="D1364" s="1" t="s">
        <v>4145</v>
      </c>
    </row>
    <row r="1365" spans="1:4" x14ac:dyDescent="0.25">
      <c r="A1365" s="1" t="s">
        <v>1243</v>
      </c>
      <c r="B1365" s="1">
        <v>698</v>
      </c>
      <c r="C1365" s="1">
        <v>8</v>
      </c>
      <c r="D1365" s="1" t="s">
        <v>4146</v>
      </c>
    </row>
    <row r="1366" spans="1:4" x14ac:dyDescent="0.25">
      <c r="A1366" s="1" t="s">
        <v>1120</v>
      </c>
      <c r="B1366" s="1">
        <v>526</v>
      </c>
      <c r="C1366" s="1">
        <v>8</v>
      </c>
      <c r="D1366" s="1" t="s">
        <v>4147</v>
      </c>
    </row>
    <row r="1367" spans="1:4" x14ac:dyDescent="0.25">
      <c r="A1367" s="1" t="s">
        <v>1368</v>
      </c>
      <c r="B1367" s="1">
        <v>889</v>
      </c>
      <c r="C1367" s="1">
        <v>3</v>
      </c>
      <c r="D1367" s="1" t="s">
        <v>4148</v>
      </c>
    </row>
    <row r="1368" spans="1:4" x14ac:dyDescent="0.25">
      <c r="A1368" s="1" t="s">
        <v>1303</v>
      </c>
      <c r="B1368" s="1">
        <v>772</v>
      </c>
      <c r="C1368" s="1">
        <v>12</v>
      </c>
      <c r="D1368" s="1" t="s">
        <v>4149</v>
      </c>
    </row>
    <row r="1369" spans="1:4" x14ac:dyDescent="0.25">
      <c r="A1369" s="1" t="s">
        <v>1242</v>
      </c>
      <c r="B1369" s="1">
        <v>696</v>
      </c>
      <c r="C1369" s="1">
        <v>13</v>
      </c>
      <c r="D1369" s="1" t="s">
        <v>4150</v>
      </c>
    </row>
    <row r="1370" spans="1:4" x14ac:dyDescent="0.25">
      <c r="A1370" s="1" t="s">
        <v>1029</v>
      </c>
      <c r="B1370" s="1">
        <v>377</v>
      </c>
      <c r="C1370" s="1">
        <v>14</v>
      </c>
      <c r="D1370" s="1" t="s">
        <v>4151</v>
      </c>
    </row>
    <row r="1371" spans="1:4" x14ac:dyDescent="0.25">
      <c r="A1371" s="1" t="s">
        <v>1375</v>
      </c>
      <c r="B1371" s="1">
        <v>902</v>
      </c>
      <c r="C1371" s="1">
        <v>15</v>
      </c>
      <c r="D1371" s="1" t="s">
        <v>4152</v>
      </c>
    </row>
    <row r="1372" spans="1:4" x14ac:dyDescent="0.25">
      <c r="A1372" s="1" t="s">
        <v>344</v>
      </c>
      <c r="B1372" s="1">
        <v>55</v>
      </c>
      <c r="C1372" s="1">
        <v>16</v>
      </c>
      <c r="D1372" s="1" t="s">
        <v>4153</v>
      </c>
    </row>
    <row r="1373" spans="1:4" x14ac:dyDescent="0.25">
      <c r="A1373" s="1" t="s">
        <v>340</v>
      </c>
      <c r="B1373" s="1">
        <v>54</v>
      </c>
      <c r="C1373" s="1">
        <v>16</v>
      </c>
      <c r="D1373" s="1" t="s">
        <v>4154</v>
      </c>
    </row>
    <row r="1374" spans="1:4" x14ac:dyDescent="0.25">
      <c r="A1374" s="1" t="s">
        <v>1337</v>
      </c>
      <c r="B1374" s="1">
        <v>835</v>
      </c>
      <c r="C1374" s="1">
        <v>17</v>
      </c>
      <c r="D1374" s="1" t="s">
        <v>4155</v>
      </c>
    </row>
    <row r="1375" spans="1:4" x14ac:dyDescent="0.25">
      <c r="A1375" s="1" t="s">
        <v>957</v>
      </c>
      <c r="B1375" s="1">
        <v>298</v>
      </c>
      <c r="C1375" s="1">
        <v>20</v>
      </c>
      <c r="D1375" s="1" t="s">
        <v>4156</v>
      </c>
    </row>
    <row r="1376" spans="1:4" x14ac:dyDescent="0.25">
      <c r="A1376" s="1" t="s">
        <v>1908</v>
      </c>
      <c r="B1376" s="1">
        <v>1064</v>
      </c>
      <c r="C1376" s="1">
        <v>23</v>
      </c>
      <c r="D1376" s="1" t="s">
        <v>4157</v>
      </c>
    </row>
    <row r="1377" spans="1:4" x14ac:dyDescent="0.25">
      <c r="A1377" s="1" t="s">
        <v>1387</v>
      </c>
      <c r="B1377" s="1">
        <v>913</v>
      </c>
      <c r="C1377" s="1">
        <v>23</v>
      </c>
      <c r="D1377" s="1" t="s">
        <v>4158</v>
      </c>
    </row>
    <row r="1378" spans="1:4" x14ac:dyDescent="0.25">
      <c r="A1378" s="1" t="s">
        <v>1119</v>
      </c>
      <c r="B1378" s="1">
        <v>519</v>
      </c>
      <c r="C1378" s="1">
        <v>23</v>
      </c>
      <c r="D1378" s="1" t="s">
        <v>4159</v>
      </c>
    </row>
    <row r="1379" spans="1:4" x14ac:dyDescent="0.25">
      <c r="A1379" s="1" t="s">
        <v>1389</v>
      </c>
      <c r="B1379" s="1">
        <v>915</v>
      </c>
      <c r="C1379" s="1">
        <v>26</v>
      </c>
      <c r="D1379" s="1" t="s">
        <v>4160</v>
      </c>
    </row>
    <row r="1380" spans="1:4" x14ac:dyDescent="0.25">
      <c r="A1380" s="1" t="s">
        <v>1377</v>
      </c>
      <c r="B1380" s="1">
        <v>904</v>
      </c>
      <c r="C1380" s="1">
        <v>27</v>
      </c>
      <c r="D1380" s="1" t="s">
        <v>4161</v>
      </c>
    </row>
    <row r="1381" spans="1:4" x14ac:dyDescent="0.25">
      <c r="A1381" s="1" t="s">
        <v>1339</v>
      </c>
      <c r="B1381" s="1">
        <v>839</v>
      </c>
      <c r="C1381" s="1">
        <v>12</v>
      </c>
      <c r="D1381" s="1" t="s">
        <v>4162</v>
      </c>
    </row>
    <row r="1382" spans="1:4" x14ac:dyDescent="0.25">
      <c r="A1382" s="1" t="s">
        <v>1784</v>
      </c>
      <c r="B1382" s="1">
        <v>955</v>
      </c>
      <c r="C1382" s="1">
        <v>1</v>
      </c>
      <c r="D1382" s="1" t="s">
        <v>2962</v>
      </c>
    </row>
    <row r="1383" spans="1:4" x14ac:dyDescent="0.25">
      <c r="A1383" s="1" t="s">
        <v>1782</v>
      </c>
      <c r="B1383" s="1">
        <v>953</v>
      </c>
      <c r="C1383" s="1">
        <v>1</v>
      </c>
      <c r="D1383" s="1" t="s">
        <v>4163</v>
      </c>
    </row>
    <row r="1384" spans="1:4" x14ac:dyDescent="0.25">
      <c r="A1384" s="1" t="s">
        <v>1268</v>
      </c>
      <c r="B1384" s="1">
        <v>716</v>
      </c>
      <c r="C1384" s="1">
        <v>27</v>
      </c>
      <c r="D1384" s="1" t="s">
        <v>4164</v>
      </c>
    </row>
    <row r="1385" spans="1:4" x14ac:dyDescent="0.25">
      <c r="A1385" s="1" t="s">
        <v>1993</v>
      </c>
      <c r="B1385" s="1">
        <v>1124</v>
      </c>
      <c r="C1385" s="1">
        <v>27</v>
      </c>
      <c r="D1385" s="1" t="s">
        <v>4165</v>
      </c>
    </row>
    <row r="1386" spans="1:4" x14ac:dyDescent="0.25">
      <c r="A1386" s="1" t="s">
        <v>1847</v>
      </c>
      <c r="B1386" s="1">
        <v>989</v>
      </c>
      <c r="C1386" s="1">
        <v>27</v>
      </c>
      <c r="D1386" s="1" t="s">
        <v>4166</v>
      </c>
    </row>
    <row r="1387" spans="1:4" x14ac:dyDescent="0.25">
      <c r="A1387" s="1" t="s">
        <v>1848</v>
      </c>
      <c r="B1387" s="1">
        <v>989</v>
      </c>
      <c r="C1387" s="1">
        <v>27</v>
      </c>
      <c r="D1387" s="1" t="s">
        <v>4167</v>
      </c>
    </row>
    <row r="1388" spans="1:4" x14ac:dyDescent="0.25">
      <c r="A1388" s="1" t="s">
        <v>1851</v>
      </c>
      <c r="B1388" s="1">
        <v>990</v>
      </c>
      <c r="C1388" s="1">
        <v>27</v>
      </c>
      <c r="D1388" s="1" t="s">
        <v>4168</v>
      </c>
    </row>
    <row r="1389" spans="1:4" x14ac:dyDescent="0.25">
      <c r="A1389" s="1" t="s">
        <v>1852</v>
      </c>
      <c r="B1389" s="1">
        <v>991</v>
      </c>
      <c r="C1389" s="1">
        <v>27</v>
      </c>
      <c r="D1389" s="1" t="s">
        <v>4169</v>
      </c>
    </row>
    <row r="1390" spans="1:4" x14ac:dyDescent="0.25">
      <c r="A1390" s="1" t="s">
        <v>1849</v>
      </c>
      <c r="B1390" s="1">
        <v>989</v>
      </c>
      <c r="C1390" s="1">
        <v>27</v>
      </c>
      <c r="D1390" s="1" t="s">
        <v>4170</v>
      </c>
    </row>
    <row r="1391" spans="1:4" x14ac:dyDescent="0.25">
      <c r="A1391" s="1" t="s">
        <v>1853</v>
      </c>
      <c r="B1391" s="1">
        <v>992</v>
      </c>
      <c r="C1391" s="1">
        <v>27</v>
      </c>
      <c r="D1391" s="1" t="s">
        <v>4171</v>
      </c>
    </row>
    <row r="1392" spans="1:4" x14ac:dyDescent="0.25">
      <c r="A1392" s="1" t="s">
        <v>1850</v>
      </c>
      <c r="B1392" s="1">
        <v>989</v>
      </c>
      <c r="C1392" s="1">
        <v>27</v>
      </c>
      <c r="D1392" s="1" t="s">
        <v>4172</v>
      </c>
    </row>
    <row r="1393" spans="1:4" x14ac:dyDescent="0.25">
      <c r="A1393" s="1" t="s">
        <v>1854</v>
      </c>
      <c r="B1393" s="1">
        <v>993</v>
      </c>
      <c r="C1393" s="1">
        <v>27</v>
      </c>
      <c r="D1393" s="1" t="s">
        <v>4173</v>
      </c>
    </row>
    <row r="1394" spans="1:4" x14ac:dyDescent="0.25">
      <c r="A1394" s="1" t="s">
        <v>1117</v>
      </c>
      <c r="B1394" s="1">
        <v>516</v>
      </c>
      <c r="C1394" s="1">
        <v>4</v>
      </c>
      <c r="D1394" s="1" t="s">
        <v>4174</v>
      </c>
    </row>
    <row r="1395" spans="1:4" x14ac:dyDescent="0.25">
      <c r="A1395" s="1" t="s">
        <v>1855</v>
      </c>
      <c r="B1395" s="1">
        <v>994</v>
      </c>
      <c r="C1395" s="1">
        <v>20</v>
      </c>
      <c r="D1395" s="1" t="s">
        <v>4175</v>
      </c>
    </row>
    <row r="1396" spans="1:4" x14ac:dyDescent="0.25">
      <c r="A1396" s="1" t="s">
        <v>603</v>
      </c>
      <c r="B1396" s="1">
        <v>125</v>
      </c>
      <c r="C1396" s="1">
        <v>4</v>
      </c>
      <c r="D1396" s="1" t="s">
        <v>4176</v>
      </c>
    </row>
    <row r="1397" spans="1:4" x14ac:dyDescent="0.25">
      <c r="A1397" s="1" t="s">
        <v>1473</v>
      </c>
      <c r="B1397" s="1">
        <v>946</v>
      </c>
      <c r="C1397" s="1">
        <v>4</v>
      </c>
      <c r="D1397" s="1" t="s">
        <v>4177</v>
      </c>
    </row>
    <row r="1398" spans="1:4" x14ac:dyDescent="0.25">
      <c r="A1398" s="1" t="s">
        <v>1547</v>
      </c>
      <c r="B1398" s="1">
        <v>947</v>
      </c>
      <c r="C1398" s="1">
        <v>4</v>
      </c>
      <c r="D1398" s="1" t="s">
        <v>4178</v>
      </c>
    </row>
    <row r="1399" spans="1:4" x14ac:dyDescent="0.25">
      <c r="A1399" s="1" t="s">
        <v>397</v>
      </c>
      <c r="B1399" s="1">
        <v>57</v>
      </c>
      <c r="C1399" s="1">
        <v>26</v>
      </c>
      <c r="D1399" s="1" t="s">
        <v>4179</v>
      </c>
    </row>
    <row r="1400" spans="1:4" x14ac:dyDescent="0.25">
      <c r="A1400" s="1" t="s">
        <v>398</v>
      </c>
      <c r="B1400" s="1">
        <v>57</v>
      </c>
      <c r="C1400" s="1">
        <v>26</v>
      </c>
      <c r="D1400" s="1" t="s">
        <v>4180</v>
      </c>
    </row>
    <row r="1401" spans="1:4" x14ac:dyDescent="0.25">
      <c r="A1401" s="1" t="s">
        <v>399</v>
      </c>
      <c r="B1401" s="1">
        <v>57</v>
      </c>
      <c r="C1401" s="1">
        <v>26</v>
      </c>
      <c r="D1401" s="1" t="s">
        <v>4181</v>
      </c>
    </row>
    <row r="1402" spans="1:4" x14ac:dyDescent="0.25">
      <c r="A1402" s="1" t="s">
        <v>1401</v>
      </c>
      <c r="B1402" s="1">
        <v>935</v>
      </c>
      <c r="C1402" s="1">
        <v>14</v>
      </c>
      <c r="D1402" s="1" t="s">
        <v>4182</v>
      </c>
    </row>
    <row r="1403" spans="1:4" x14ac:dyDescent="0.25">
      <c r="A1403" s="1" t="s">
        <v>770</v>
      </c>
      <c r="B1403" s="1">
        <v>216</v>
      </c>
      <c r="C1403" s="1">
        <v>26</v>
      </c>
      <c r="D1403" s="1" t="s">
        <v>4183</v>
      </c>
    </row>
    <row r="1404" spans="1:4" x14ac:dyDescent="0.25">
      <c r="A1404" s="1" t="s">
        <v>774</v>
      </c>
      <c r="B1404" s="1">
        <v>221</v>
      </c>
      <c r="C1404" s="1">
        <v>26</v>
      </c>
      <c r="D1404" s="1" t="s">
        <v>4184</v>
      </c>
    </row>
    <row r="1405" spans="1:4" x14ac:dyDescent="0.25">
      <c r="A1405" s="1" t="s">
        <v>604</v>
      </c>
      <c r="B1405" s="1">
        <v>125</v>
      </c>
      <c r="C1405" s="1">
        <v>26</v>
      </c>
      <c r="D1405" s="1" t="s">
        <v>4185</v>
      </c>
    </row>
    <row r="1406" spans="1:4" x14ac:dyDescent="0.25">
      <c r="A1406" s="1" t="s">
        <v>1912</v>
      </c>
      <c r="B1406" s="1">
        <v>1067</v>
      </c>
      <c r="C1406" s="1">
        <v>26</v>
      </c>
      <c r="D1406" s="1" t="s">
        <v>4186</v>
      </c>
    </row>
    <row r="1407" spans="1:4" x14ac:dyDescent="0.25">
      <c r="A1407" s="1" t="s">
        <v>910</v>
      </c>
      <c r="B1407" s="1">
        <v>266</v>
      </c>
      <c r="C1407" s="1">
        <v>26</v>
      </c>
      <c r="D1407" s="1" t="s">
        <v>4187</v>
      </c>
    </row>
    <row r="1408" spans="1:4" x14ac:dyDescent="0.25">
      <c r="A1408" s="1" t="s">
        <v>911</v>
      </c>
      <c r="B1408" s="1">
        <v>266</v>
      </c>
      <c r="C1408" s="1">
        <v>26</v>
      </c>
      <c r="D1408" s="1" t="s">
        <v>4188</v>
      </c>
    </row>
    <row r="1409" spans="1:4" x14ac:dyDescent="0.25">
      <c r="A1409" s="1" t="s">
        <v>1130</v>
      </c>
      <c r="B1409" s="1">
        <v>543</v>
      </c>
      <c r="C1409" s="1">
        <v>10</v>
      </c>
      <c r="D1409" s="1" t="s">
        <v>4189</v>
      </c>
    </row>
    <row r="1410" spans="1:4" x14ac:dyDescent="0.25">
      <c r="A1410" s="1" t="s">
        <v>1150</v>
      </c>
      <c r="B1410" s="1">
        <v>579</v>
      </c>
      <c r="C1410" s="1">
        <v>10</v>
      </c>
      <c r="D1410" s="1" t="s">
        <v>4190</v>
      </c>
    </row>
    <row r="1411" spans="1:4" x14ac:dyDescent="0.25">
      <c r="A1411" s="1" t="s">
        <v>1089</v>
      </c>
      <c r="B1411" s="1">
        <v>480</v>
      </c>
      <c r="C1411" s="1">
        <v>10</v>
      </c>
      <c r="D1411" s="1" t="s">
        <v>4191</v>
      </c>
    </row>
    <row r="1412" spans="1:4" x14ac:dyDescent="0.25">
      <c r="A1412" s="1" t="s">
        <v>912</v>
      </c>
      <c r="B1412" s="1">
        <v>266</v>
      </c>
      <c r="C1412" s="1">
        <v>26</v>
      </c>
      <c r="D1412" s="1" t="s">
        <v>4192</v>
      </c>
    </row>
    <row r="1413" spans="1:4" x14ac:dyDescent="0.25">
      <c r="A1413" s="1" t="s">
        <v>9</v>
      </c>
      <c r="B1413" s="1">
        <v>125</v>
      </c>
      <c r="C1413" s="1">
        <v>4</v>
      </c>
      <c r="D1413" s="1" t="s">
        <v>4193</v>
      </c>
    </row>
    <row r="1414" spans="1:4" x14ac:dyDescent="0.25">
      <c r="A1414" s="1" t="s">
        <v>913</v>
      </c>
      <c r="B1414" s="1">
        <v>266</v>
      </c>
      <c r="C1414" s="1">
        <v>26</v>
      </c>
      <c r="D1414" s="1" t="s">
        <v>4194</v>
      </c>
    </row>
    <row r="1415" spans="1:4" x14ac:dyDescent="0.25">
      <c r="A1415" s="1" t="s">
        <v>1882</v>
      </c>
      <c r="B1415" s="1">
        <v>1041</v>
      </c>
      <c r="C1415" s="1">
        <v>10</v>
      </c>
      <c r="D1415" s="1" t="s">
        <v>4195</v>
      </c>
    </row>
    <row r="1416" spans="1:4" x14ac:dyDescent="0.25">
      <c r="A1416" s="1" t="s">
        <v>914</v>
      </c>
      <c r="B1416" s="1">
        <v>266</v>
      </c>
      <c r="C1416" s="1">
        <v>26</v>
      </c>
      <c r="D1416" s="1" t="s">
        <v>4196</v>
      </c>
    </row>
    <row r="1417" spans="1:4" x14ac:dyDescent="0.25">
      <c r="A1417" s="1" t="s">
        <v>96</v>
      </c>
      <c r="B1417" s="1">
        <v>2</v>
      </c>
      <c r="C1417" s="1">
        <v>4</v>
      </c>
      <c r="D1417" s="1" t="s">
        <v>4197</v>
      </c>
    </row>
    <row r="1418" spans="1:4" x14ac:dyDescent="0.25">
      <c r="A1418" s="1" t="s">
        <v>2360</v>
      </c>
      <c r="B1418" s="1">
        <v>2206</v>
      </c>
      <c r="C1418" s="1">
        <v>20</v>
      </c>
      <c r="D1418" s="1" t="s">
        <v>4198</v>
      </c>
    </row>
    <row r="1419" spans="1:4" x14ac:dyDescent="0.25">
      <c r="A1419" s="1" t="s">
        <v>915</v>
      </c>
      <c r="B1419" s="1">
        <v>266</v>
      </c>
      <c r="C1419" s="1">
        <v>26</v>
      </c>
      <c r="D1419" s="1" t="s">
        <v>4199</v>
      </c>
    </row>
    <row r="1420" spans="1:4" x14ac:dyDescent="0.25">
      <c r="A1420" s="1" t="s">
        <v>916</v>
      </c>
      <c r="B1420" s="1">
        <v>266</v>
      </c>
      <c r="C1420" s="1">
        <v>26</v>
      </c>
      <c r="D1420" s="1" t="s">
        <v>4200</v>
      </c>
    </row>
    <row r="1421" spans="1:4" x14ac:dyDescent="0.25">
      <c r="A1421" s="1" t="s">
        <v>1226</v>
      </c>
      <c r="B1421" s="1">
        <v>669</v>
      </c>
      <c r="C1421" s="1">
        <v>12</v>
      </c>
      <c r="D1421" s="1" t="s">
        <v>4201</v>
      </c>
    </row>
    <row r="1422" spans="1:4" x14ac:dyDescent="0.25">
      <c r="A1422" s="1" t="s">
        <v>214</v>
      </c>
      <c r="B1422" s="1">
        <v>17</v>
      </c>
      <c r="C1422" s="1">
        <v>10</v>
      </c>
      <c r="D1422" s="1" t="s">
        <v>4202</v>
      </c>
    </row>
    <row r="1423" spans="1:4" x14ac:dyDescent="0.25">
      <c r="A1423" s="1" t="s">
        <v>1883</v>
      </c>
      <c r="B1423" s="1">
        <v>1041</v>
      </c>
      <c r="C1423" s="1">
        <v>10</v>
      </c>
      <c r="D1423" s="1" t="s">
        <v>4203</v>
      </c>
    </row>
    <row r="1424" spans="1:4" x14ac:dyDescent="0.25">
      <c r="A1424" s="1" t="s">
        <v>1279</v>
      </c>
      <c r="B1424" s="1">
        <v>740</v>
      </c>
      <c r="C1424" s="1">
        <v>14</v>
      </c>
      <c r="D1424" s="1" t="s">
        <v>4204</v>
      </c>
    </row>
    <row r="1425" spans="1:4" x14ac:dyDescent="0.25">
      <c r="A1425" s="1" t="s">
        <v>1862</v>
      </c>
      <c r="B1425" s="1">
        <v>1007</v>
      </c>
      <c r="C1425" s="1">
        <v>25</v>
      </c>
      <c r="D1425" s="1" t="s">
        <v>4205</v>
      </c>
    </row>
    <row r="1426" spans="1:4" x14ac:dyDescent="0.25">
      <c r="A1426" s="1" t="s">
        <v>1863</v>
      </c>
      <c r="B1426" s="1">
        <v>1007</v>
      </c>
      <c r="C1426" s="1">
        <v>25</v>
      </c>
      <c r="D1426" s="1" t="s">
        <v>4206</v>
      </c>
    </row>
    <row r="1427" spans="1:4" x14ac:dyDescent="0.25">
      <c r="A1427" s="1" t="s">
        <v>1864</v>
      </c>
      <c r="B1427" s="1">
        <v>1007</v>
      </c>
      <c r="C1427" s="1">
        <v>26</v>
      </c>
      <c r="D1427" s="1" t="s">
        <v>4207</v>
      </c>
    </row>
    <row r="1428" spans="1:4" x14ac:dyDescent="0.25">
      <c r="A1428" s="1" t="s">
        <v>1236</v>
      </c>
      <c r="B1428" s="1">
        <v>687</v>
      </c>
      <c r="C1428" s="1">
        <v>10</v>
      </c>
      <c r="D1428" s="1" t="s">
        <v>4208</v>
      </c>
    </row>
    <row r="1429" spans="1:4" x14ac:dyDescent="0.25">
      <c r="A1429" s="1" t="s">
        <v>1252</v>
      </c>
      <c r="B1429" s="1">
        <v>705</v>
      </c>
      <c r="C1429" s="1">
        <v>20</v>
      </c>
      <c r="D1429" s="1" t="s">
        <v>4209</v>
      </c>
    </row>
    <row r="1430" spans="1:4" x14ac:dyDescent="0.25">
      <c r="A1430" s="1" t="s">
        <v>1098</v>
      </c>
      <c r="B1430" s="1">
        <v>488</v>
      </c>
      <c r="C1430" s="1">
        <v>10</v>
      </c>
      <c r="D1430" s="1" t="s">
        <v>4210</v>
      </c>
    </row>
    <row r="1431" spans="1:4" x14ac:dyDescent="0.25">
      <c r="A1431" s="1" t="s">
        <v>2422</v>
      </c>
      <c r="B1431" s="1">
        <v>2245</v>
      </c>
      <c r="C1431" s="1">
        <v>10</v>
      </c>
      <c r="D1431" s="1" t="s">
        <v>4211</v>
      </c>
    </row>
    <row r="1432" spans="1:4" x14ac:dyDescent="0.25">
      <c r="A1432" s="1" t="s">
        <v>1182</v>
      </c>
      <c r="B1432" s="1">
        <v>655</v>
      </c>
      <c r="C1432" s="1">
        <v>20</v>
      </c>
      <c r="D1432" s="1" t="s">
        <v>4212</v>
      </c>
    </row>
    <row r="1433" spans="1:4" x14ac:dyDescent="0.25">
      <c r="A1433" s="1" t="s">
        <v>1183</v>
      </c>
      <c r="B1433" s="1">
        <v>656</v>
      </c>
      <c r="C1433" s="1">
        <v>20</v>
      </c>
      <c r="D1433" s="1" t="s">
        <v>4213</v>
      </c>
    </row>
    <row r="1434" spans="1:4" x14ac:dyDescent="0.25">
      <c r="A1434" s="1" t="s">
        <v>1713</v>
      </c>
      <c r="B1434" s="1">
        <v>952</v>
      </c>
      <c r="C1434" s="1">
        <v>10</v>
      </c>
      <c r="D1434" s="1" t="s">
        <v>4214</v>
      </c>
    </row>
    <row r="1435" spans="1:4" x14ac:dyDescent="0.25">
      <c r="A1435" s="1" t="s">
        <v>1879</v>
      </c>
      <c r="B1435" s="1">
        <v>1037</v>
      </c>
      <c r="C1435" s="1">
        <v>10</v>
      </c>
      <c r="D1435" s="1" t="s">
        <v>4215</v>
      </c>
    </row>
    <row r="1436" spans="1:4" x14ac:dyDescent="0.25">
      <c r="A1436" s="1" t="s">
        <v>1083</v>
      </c>
      <c r="B1436" s="1">
        <v>473</v>
      </c>
      <c r="C1436" s="1">
        <v>20</v>
      </c>
      <c r="D1436" s="1" t="s">
        <v>4216</v>
      </c>
    </row>
    <row r="1437" spans="1:4" x14ac:dyDescent="0.25">
      <c r="A1437" s="1" t="s">
        <v>1714</v>
      </c>
      <c r="B1437" s="1">
        <v>952</v>
      </c>
      <c r="C1437" s="1">
        <v>10</v>
      </c>
      <c r="D1437" s="1" t="s">
        <v>4217</v>
      </c>
    </row>
    <row r="1438" spans="1:4" x14ac:dyDescent="0.25">
      <c r="A1438" s="1" t="s">
        <v>209</v>
      </c>
      <c r="B1438" s="1">
        <v>10</v>
      </c>
      <c r="C1438" s="1">
        <v>10</v>
      </c>
      <c r="D1438" s="1" t="s">
        <v>4218</v>
      </c>
    </row>
    <row r="1439" spans="1:4" x14ac:dyDescent="0.25">
      <c r="A1439" s="1" t="s">
        <v>1865</v>
      </c>
      <c r="B1439" s="1">
        <v>1013</v>
      </c>
      <c r="C1439" s="1">
        <v>10</v>
      </c>
      <c r="D1439" s="1" t="s">
        <v>4219</v>
      </c>
    </row>
    <row r="1440" spans="1:4" x14ac:dyDescent="0.25">
      <c r="A1440" s="1" t="s">
        <v>1715</v>
      </c>
      <c r="B1440" s="1">
        <v>952</v>
      </c>
      <c r="C1440" s="1">
        <v>10</v>
      </c>
      <c r="D1440" s="1" t="s">
        <v>4220</v>
      </c>
    </row>
    <row r="1441" spans="1:4" x14ac:dyDescent="0.25">
      <c r="A1441" s="1" t="s">
        <v>1716</v>
      </c>
      <c r="B1441" s="1">
        <v>952</v>
      </c>
      <c r="C1441" s="1">
        <v>10</v>
      </c>
      <c r="D1441" s="1" t="s">
        <v>4221</v>
      </c>
    </row>
    <row r="1442" spans="1:4" x14ac:dyDescent="0.25">
      <c r="A1442" s="1" t="s">
        <v>1717</v>
      </c>
      <c r="B1442" s="1">
        <v>952</v>
      </c>
      <c r="C1442" s="1">
        <v>10</v>
      </c>
      <c r="D1442" s="1" t="s">
        <v>4222</v>
      </c>
    </row>
    <row r="1443" spans="1:4" x14ac:dyDescent="0.25">
      <c r="A1443" s="1" t="s">
        <v>1718</v>
      </c>
      <c r="B1443" s="1">
        <v>952</v>
      </c>
      <c r="C1443" s="1">
        <v>10</v>
      </c>
      <c r="D1443" s="1" t="s">
        <v>4223</v>
      </c>
    </row>
    <row r="1444" spans="1:4" x14ac:dyDescent="0.25">
      <c r="A1444" s="1" t="s">
        <v>1719</v>
      </c>
      <c r="B1444" s="1">
        <v>952</v>
      </c>
      <c r="C1444" s="1">
        <v>10</v>
      </c>
      <c r="D1444" s="1" t="s">
        <v>4224</v>
      </c>
    </row>
    <row r="1445" spans="1:4" x14ac:dyDescent="0.25">
      <c r="A1445" s="1" t="s">
        <v>1720</v>
      </c>
      <c r="B1445" s="1">
        <v>952</v>
      </c>
      <c r="C1445" s="1">
        <v>10</v>
      </c>
      <c r="D1445" s="1" t="s">
        <v>4225</v>
      </c>
    </row>
    <row r="1446" spans="1:4" x14ac:dyDescent="0.25">
      <c r="A1446" s="1" t="s">
        <v>1721</v>
      </c>
      <c r="B1446" s="1">
        <v>952</v>
      </c>
      <c r="C1446" s="1">
        <v>10</v>
      </c>
      <c r="D1446" s="1" t="s">
        <v>4226</v>
      </c>
    </row>
    <row r="1447" spans="1:4" x14ac:dyDescent="0.25">
      <c r="A1447" s="1" t="s">
        <v>1722</v>
      </c>
      <c r="B1447" s="1">
        <v>952</v>
      </c>
      <c r="C1447" s="1">
        <v>10</v>
      </c>
      <c r="D1447" s="1" t="s">
        <v>4227</v>
      </c>
    </row>
    <row r="1448" spans="1:4" x14ac:dyDescent="0.25">
      <c r="A1448" s="1" t="s">
        <v>1875</v>
      </c>
      <c r="B1448" s="1">
        <v>1031</v>
      </c>
      <c r="C1448" s="1">
        <v>10</v>
      </c>
      <c r="D1448" s="1" t="s">
        <v>4228</v>
      </c>
    </row>
    <row r="1449" spans="1:4" x14ac:dyDescent="0.25">
      <c r="A1449" s="1" t="s">
        <v>1723</v>
      </c>
      <c r="B1449" s="1">
        <v>952</v>
      </c>
      <c r="C1449" s="1">
        <v>10</v>
      </c>
      <c r="D1449" s="1" t="s">
        <v>4229</v>
      </c>
    </row>
    <row r="1450" spans="1:4" x14ac:dyDescent="0.25">
      <c r="A1450" s="1" t="s">
        <v>227</v>
      </c>
      <c r="B1450" s="1">
        <v>39</v>
      </c>
      <c r="C1450" s="1">
        <v>20</v>
      </c>
      <c r="D1450" s="1" t="s">
        <v>4230</v>
      </c>
    </row>
    <row r="1451" spans="1:4" x14ac:dyDescent="0.25">
      <c r="A1451" s="1" t="s">
        <v>1876</v>
      </c>
      <c r="B1451" s="1">
        <v>1033</v>
      </c>
      <c r="C1451" s="1">
        <v>10</v>
      </c>
      <c r="D1451" s="1" t="s">
        <v>4231</v>
      </c>
    </row>
    <row r="1452" spans="1:4" x14ac:dyDescent="0.25">
      <c r="A1452" s="1" t="s">
        <v>1724</v>
      </c>
      <c r="B1452" s="1">
        <v>952</v>
      </c>
      <c r="C1452" s="1">
        <v>10</v>
      </c>
      <c r="D1452" s="1" t="s">
        <v>4232</v>
      </c>
    </row>
    <row r="1453" spans="1:4" x14ac:dyDescent="0.25">
      <c r="A1453" s="1" t="s">
        <v>1176</v>
      </c>
      <c r="B1453" s="1">
        <v>642</v>
      </c>
      <c r="C1453" s="1">
        <v>20</v>
      </c>
      <c r="D1453" s="1" t="s">
        <v>4233</v>
      </c>
    </row>
    <row r="1454" spans="1:4" x14ac:dyDescent="0.25">
      <c r="A1454" s="1" t="s">
        <v>16</v>
      </c>
      <c r="B1454" s="1">
        <v>952</v>
      </c>
      <c r="C1454" s="1">
        <v>10</v>
      </c>
      <c r="D1454" s="1" t="s">
        <v>4234</v>
      </c>
    </row>
    <row r="1455" spans="1:4" x14ac:dyDescent="0.25">
      <c r="A1455" s="1" t="s">
        <v>1877</v>
      </c>
      <c r="B1455" s="1">
        <v>1034</v>
      </c>
      <c r="C1455" s="1">
        <v>10</v>
      </c>
      <c r="D1455" s="1" t="s">
        <v>4235</v>
      </c>
    </row>
    <row r="1456" spans="1:4" x14ac:dyDescent="0.25">
      <c r="A1456" s="1" t="s">
        <v>1833</v>
      </c>
      <c r="B1456" s="1">
        <v>974</v>
      </c>
      <c r="C1456" s="1">
        <v>10</v>
      </c>
      <c r="D1456" s="1" t="s">
        <v>4236</v>
      </c>
    </row>
    <row r="1457" spans="1:4" x14ac:dyDescent="0.25">
      <c r="A1457" s="1" t="s">
        <v>228</v>
      </c>
      <c r="B1457" s="1">
        <v>40</v>
      </c>
      <c r="C1457" s="1">
        <v>20</v>
      </c>
      <c r="D1457" s="1" t="s">
        <v>4237</v>
      </c>
    </row>
    <row r="1458" spans="1:4" x14ac:dyDescent="0.25">
      <c r="A1458" s="1" t="s">
        <v>1837</v>
      </c>
      <c r="B1458" s="1">
        <v>979</v>
      </c>
      <c r="C1458" s="1">
        <v>10</v>
      </c>
      <c r="D1458" s="1" t="s">
        <v>4238</v>
      </c>
    </row>
    <row r="1459" spans="1:4" x14ac:dyDescent="0.25">
      <c r="A1459" s="1" t="s">
        <v>1725</v>
      </c>
      <c r="B1459" s="1">
        <v>952</v>
      </c>
      <c r="C1459" s="1">
        <v>10</v>
      </c>
      <c r="D1459" s="1" t="s">
        <v>4239</v>
      </c>
    </row>
    <row r="1460" spans="1:4" x14ac:dyDescent="0.25">
      <c r="A1460" s="1" t="s">
        <v>1884</v>
      </c>
      <c r="B1460" s="1">
        <v>1042</v>
      </c>
      <c r="C1460" s="1">
        <v>10</v>
      </c>
      <c r="D1460" s="1" t="s">
        <v>4240</v>
      </c>
    </row>
    <row r="1461" spans="1:4" x14ac:dyDescent="0.25">
      <c r="A1461" s="1" t="s">
        <v>221</v>
      </c>
      <c r="B1461" s="1">
        <v>23</v>
      </c>
      <c r="C1461" s="1">
        <v>10</v>
      </c>
      <c r="D1461" s="1" t="s">
        <v>4241</v>
      </c>
    </row>
    <row r="1462" spans="1:4" x14ac:dyDescent="0.25">
      <c r="A1462" s="1" t="s">
        <v>231</v>
      </c>
      <c r="B1462" s="1">
        <v>50</v>
      </c>
      <c r="C1462" s="1">
        <v>20</v>
      </c>
      <c r="D1462" s="1" t="s">
        <v>4242</v>
      </c>
    </row>
    <row r="1463" spans="1:4" x14ac:dyDescent="0.25">
      <c r="A1463" s="1" t="s">
        <v>1030</v>
      </c>
      <c r="B1463" s="1">
        <v>378</v>
      </c>
      <c r="C1463" s="1">
        <v>10</v>
      </c>
      <c r="D1463" s="1" t="s">
        <v>4243</v>
      </c>
    </row>
    <row r="1464" spans="1:4" x14ac:dyDescent="0.25">
      <c r="A1464" s="1" t="s">
        <v>1085</v>
      </c>
      <c r="B1464" s="1">
        <v>474</v>
      </c>
      <c r="C1464" s="1">
        <v>20</v>
      </c>
      <c r="D1464" s="1" t="s">
        <v>4244</v>
      </c>
    </row>
    <row r="1465" spans="1:4" x14ac:dyDescent="0.25">
      <c r="A1465" s="1" t="s">
        <v>1827</v>
      </c>
      <c r="B1465" s="1">
        <v>965</v>
      </c>
      <c r="C1465" s="1">
        <v>10</v>
      </c>
      <c r="D1465" s="1" t="s">
        <v>4245</v>
      </c>
    </row>
    <row r="1466" spans="1:4" x14ac:dyDescent="0.25">
      <c r="A1466" s="1" t="s">
        <v>1068</v>
      </c>
      <c r="B1466" s="1">
        <v>428</v>
      </c>
      <c r="C1466" s="1">
        <v>10</v>
      </c>
      <c r="D1466" s="1" t="s">
        <v>4246</v>
      </c>
    </row>
    <row r="1467" spans="1:4" x14ac:dyDescent="0.25">
      <c r="A1467" s="1" t="s">
        <v>958</v>
      </c>
      <c r="B1467" s="1">
        <v>298</v>
      </c>
      <c r="C1467" s="1">
        <v>20</v>
      </c>
      <c r="D1467" s="1" t="s">
        <v>4247</v>
      </c>
    </row>
    <row r="1468" spans="1:4" x14ac:dyDescent="0.25">
      <c r="A1468" s="1" t="s">
        <v>1726</v>
      </c>
      <c r="B1468" s="1">
        <v>952</v>
      </c>
      <c r="C1468" s="1">
        <v>10</v>
      </c>
      <c r="D1468" s="1" t="s">
        <v>4248</v>
      </c>
    </row>
    <row r="1469" spans="1:4" x14ac:dyDescent="0.25">
      <c r="A1469" s="1" t="s">
        <v>1727</v>
      </c>
      <c r="B1469" s="1">
        <v>952</v>
      </c>
      <c r="C1469" s="1">
        <v>10</v>
      </c>
      <c r="D1469" s="1" t="s">
        <v>4249</v>
      </c>
    </row>
    <row r="1470" spans="1:4" x14ac:dyDescent="0.25">
      <c r="A1470" s="1" t="s">
        <v>230</v>
      </c>
      <c r="B1470" s="1">
        <v>43</v>
      </c>
      <c r="C1470" s="1">
        <v>20</v>
      </c>
      <c r="D1470" s="1" t="s">
        <v>4250</v>
      </c>
    </row>
    <row r="1471" spans="1:4" x14ac:dyDescent="0.25">
      <c r="A1471" s="1" t="s">
        <v>1110</v>
      </c>
      <c r="B1471" s="1">
        <v>499</v>
      </c>
      <c r="C1471" s="1">
        <v>4</v>
      </c>
      <c r="D1471" s="1" t="s">
        <v>4251</v>
      </c>
    </row>
    <row r="1472" spans="1:4" x14ac:dyDescent="0.25">
      <c r="A1472" s="1" t="s">
        <v>1728</v>
      </c>
      <c r="B1472" s="1">
        <v>952</v>
      </c>
      <c r="C1472" s="1">
        <v>10</v>
      </c>
      <c r="D1472" s="1" t="s">
        <v>4252</v>
      </c>
    </row>
    <row r="1473" spans="1:4" x14ac:dyDescent="0.25">
      <c r="A1473" s="1" t="s">
        <v>1729</v>
      </c>
      <c r="B1473" s="1">
        <v>952</v>
      </c>
      <c r="C1473" s="1">
        <v>10</v>
      </c>
      <c r="D1473" s="1" t="s">
        <v>4253</v>
      </c>
    </row>
    <row r="1474" spans="1:4" x14ac:dyDescent="0.25">
      <c r="A1474" s="1" t="s">
        <v>1730</v>
      </c>
      <c r="B1474" s="1">
        <v>952</v>
      </c>
      <c r="C1474" s="1">
        <v>10</v>
      </c>
      <c r="D1474" s="1" t="s">
        <v>4254</v>
      </c>
    </row>
    <row r="1475" spans="1:4" x14ac:dyDescent="0.25">
      <c r="A1475" s="1" t="s">
        <v>1084</v>
      </c>
      <c r="B1475" s="1">
        <v>473</v>
      </c>
      <c r="C1475" s="1">
        <v>20</v>
      </c>
      <c r="D1475" s="1" t="s">
        <v>4255</v>
      </c>
    </row>
    <row r="1476" spans="1:4" x14ac:dyDescent="0.25">
      <c r="A1476" s="1" t="s">
        <v>1731</v>
      </c>
      <c r="B1476" s="1">
        <v>952</v>
      </c>
      <c r="C1476" s="1">
        <v>10</v>
      </c>
      <c r="D1476" s="1" t="s">
        <v>4256</v>
      </c>
    </row>
    <row r="1477" spans="1:4" x14ac:dyDescent="0.25">
      <c r="A1477" s="1" t="s">
        <v>1732</v>
      </c>
      <c r="B1477" s="1">
        <v>952</v>
      </c>
      <c r="C1477" s="1">
        <v>10</v>
      </c>
      <c r="D1477" s="1" t="s">
        <v>4257</v>
      </c>
    </row>
    <row r="1478" spans="1:4" x14ac:dyDescent="0.25">
      <c r="A1478" s="1" t="s">
        <v>1175</v>
      </c>
      <c r="B1478" s="1">
        <v>641</v>
      </c>
      <c r="C1478" s="1">
        <v>20</v>
      </c>
      <c r="D1478" s="1" t="s">
        <v>4258</v>
      </c>
    </row>
    <row r="1479" spans="1:4" x14ac:dyDescent="0.25">
      <c r="A1479" s="1" t="s">
        <v>1733</v>
      </c>
      <c r="B1479" s="1">
        <v>952</v>
      </c>
      <c r="C1479" s="1">
        <v>10</v>
      </c>
      <c r="D1479" s="1" t="s">
        <v>4259</v>
      </c>
    </row>
    <row r="1480" spans="1:4" x14ac:dyDescent="0.25">
      <c r="A1480" s="1" t="s">
        <v>1734</v>
      </c>
      <c r="B1480" s="1">
        <v>952</v>
      </c>
      <c r="C1480" s="1">
        <v>10</v>
      </c>
      <c r="D1480" s="1" t="s">
        <v>4260</v>
      </c>
    </row>
    <row r="1481" spans="1:4" x14ac:dyDescent="0.25">
      <c r="A1481" s="1" t="s">
        <v>1735</v>
      </c>
      <c r="B1481" s="1">
        <v>952</v>
      </c>
      <c r="C1481" s="1">
        <v>10</v>
      </c>
      <c r="D1481" s="1" t="s">
        <v>4261</v>
      </c>
    </row>
    <row r="1482" spans="1:4" x14ac:dyDescent="0.25">
      <c r="A1482" s="1" t="s">
        <v>1091</v>
      </c>
      <c r="B1482" s="1">
        <v>483</v>
      </c>
      <c r="C1482" s="1">
        <v>20</v>
      </c>
      <c r="D1482" s="1" t="s">
        <v>4262</v>
      </c>
    </row>
    <row r="1483" spans="1:4" x14ac:dyDescent="0.25">
      <c r="A1483" s="1" t="s">
        <v>1736</v>
      </c>
      <c r="B1483" s="1">
        <v>952</v>
      </c>
      <c r="C1483" s="1">
        <v>10</v>
      </c>
      <c r="D1483" s="1" t="s">
        <v>4263</v>
      </c>
    </row>
    <row r="1484" spans="1:4" x14ac:dyDescent="0.25">
      <c r="A1484" s="1" t="s">
        <v>1737</v>
      </c>
      <c r="B1484" s="1">
        <v>952</v>
      </c>
      <c r="C1484" s="1">
        <v>10</v>
      </c>
      <c r="D1484" s="1" t="s">
        <v>4264</v>
      </c>
    </row>
    <row r="1485" spans="1:4" x14ac:dyDescent="0.25">
      <c r="A1485" s="1" t="s">
        <v>1325</v>
      </c>
      <c r="B1485" s="1">
        <v>807</v>
      </c>
      <c r="C1485" s="1">
        <v>20</v>
      </c>
      <c r="D1485" s="1" t="s">
        <v>4265</v>
      </c>
    </row>
    <row r="1486" spans="1:4" x14ac:dyDescent="0.25">
      <c r="A1486" s="1" t="s">
        <v>1738</v>
      </c>
      <c r="B1486" s="1">
        <v>952</v>
      </c>
      <c r="C1486" s="1">
        <v>10</v>
      </c>
      <c r="D1486" s="1" t="s">
        <v>4266</v>
      </c>
    </row>
    <row r="1487" spans="1:4" x14ac:dyDescent="0.25">
      <c r="A1487" s="1" t="s">
        <v>1739</v>
      </c>
      <c r="B1487" s="1">
        <v>952</v>
      </c>
      <c r="C1487" s="1">
        <v>10</v>
      </c>
      <c r="D1487" s="1" t="s">
        <v>4267</v>
      </c>
    </row>
    <row r="1488" spans="1:4" x14ac:dyDescent="0.25">
      <c r="A1488" s="1" t="s">
        <v>1740</v>
      </c>
      <c r="B1488" s="1">
        <v>952</v>
      </c>
      <c r="C1488" s="1">
        <v>10</v>
      </c>
      <c r="D1488" s="1" t="s">
        <v>4268</v>
      </c>
    </row>
    <row r="1489" spans="1:4" x14ac:dyDescent="0.25">
      <c r="A1489" s="1" t="s">
        <v>1741</v>
      </c>
      <c r="B1489" s="1">
        <v>952</v>
      </c>
      <c r="C1489" s="1">
        <v>10</v>
      </c>
      <c r="D1489" s="1" t="s">
        <v>4269</v>
      </c>
    </row>
    <row r="1490" spans="1:4" x14ac:dyDescent="0.25">
      <c r="A1490" s="1" t="s">
        <v>605</v>
      </c>
      <c r="B1490" s="1">
        <v>125</v>
      </c>
      <c r="C1490" s="1">
        <v>4</v>
      </c>
      <c r="D1490" s="1" t="s">
        <v>4270</v>
      </c>
    </row>
    <row r="1491" spans="1:4" x14ac:dyDescent="0.25">
      <c r="A1491" s="1" t="s">
        <v>1742</v>
      </c>
      <c r="B1491" s="1">
        <v>952</v>
      </c>
      <c r="C1491" s="1">
        <v>10</v>
      </c>
      <c r="D1491" s="1" t="s">
        <v>4271</v>
      </c>
    </row>
    <row r="1492" spans="1:4" x14ac:dyDescent="0.25">
      <c r="A1492" s="1" t="s">
        <v>1838</v>
      </c>
      <c r="B1492" s="1">
        <v>980</v>
      </c>
      <c r="C1492" s="1">
        <v>20</v>
      </c>
      <c r="D1492" s="1" t="s">
        <v>4272</v>
      </c>
    </row>
    <row r="1493" spans="1:4" x14ac:dyDescent="0.25">
      <c r="A1493" s="1" t="s">
        <v>1743</v>
      </c>
      <c r="B1493" s="1">
        <v>952</v>
      </c>
      <c r="C1493" s="1">
        <v>10</v>
      </c>
      <c r="D1493" s="1" t="s">
        <v>4273</v>
      </c>
    </row>
    <row r="1494" spans="1:4" x14ac:dyDescent="0.25">
      <c r="A1494" s="1" t="s">
        <v>1744</v>
      </c>
      <c r="B1494" s="1">
        <v>952</v>
      </c>
      <c r="C1494" s="1">
        <v>10</v>
      </c>
      <c r="D1494" s="1" t="s">
        <v>4274</v>
      </c>
    </row>
    <row r="1495" spans="1:4" x14ac:dyDescent="0.25">
      <c r="A1495" s="1" t="s">
        <v>1033</v>
      </c>
      <c r="B1495" s="1">
        <v>384</v>
      </c>
      <c r="C1495" s="1">
        <v>20</v>
      </c>
      <c r="D1495" s="1" t="s">
        <v>4275</v>
      </c>
    </row>
    <row r="1496" spans="1:4" x14ac:dyDescent="0.25">
      <c r="A1496" s="1" t="s">
        <v>1745</v>
      </c>
      <c r="B1496" s="1">
        <v>952</v>
      </c>
      <c r="C1496" s="1">
        <v>10</v>
      </c>
      <c r="D1496" s="1" t="s">
        <v>4276</v>
      </c>
    </row>
    <row r="1497" spans="1:4" x14ac:dyDescent="0.25">
      <c r="A1497" s="1" t="s">
        <v>1746</v>
      </c>
      <c r="B1497" s="1">
        <v>952</v>
      </c>
      <c r="C1497" s="1">
        <v>10</v>
      </c>
      <c r="D1497" s="1" t="s">
        <v>4277</v>
      </c>
    </row>
    <row r="1498" spans="1:4" x14ac:dyDescent="0.25">
      <c r="A1498" s="1" t="s">
        <v>1179</v>
      </c>
      <c r="B1498" s="1">
        <v>650</v>
      </c>
      <c r="C1498" s="1">
        <v>20</v>
      </c>
      <c r="D1498" s="1" t="s">
        <v>4278</v>
      </c>
    </row>
    <row r="1499" spans="1:4" x14ac:dyDescent="0.25">
      <c r="A1499" s="1" t="s">
        <v>1747</v>
      </c>
      <c r="B1499" s="1">
        <v>952</v>
      </c>
      <c r="C1499" s="1">
        <v>10</v>
      </c>
      <c r="D1499" s="1" t="s">
        <v>4279</v>
      </c>
    </row>
    <row r="1500" spans="1:4" x14ac:dyDescent="0.25">
      <c r="A1500" s="1" t="s">
        <v>1748</v>
      </c>
      <c r="B1500" s="1">
        <v>952</v>
      </c>
      <c r="C1500" s="1">
        <v>10</v>
      </c>
      <c r="D1500" s="1" t="s">
        <v>4280</v>
      </c>
    </row>
    <row r="1501" spans="1:4" x14ac:dyDescent="0.25">
      <c r="A1501" s="1" t="s">
        <v>1749</v>
      </c>
      <c r="B1501" s="1">
        <v>952</v>
      </c>
      <c r="C1501" s="1">
        <v>10</v>
      </c>
      <c r="D1501" s="1" t="s">
        <v>4281</v>
      </c>
    </row>
    <row r="1502" spans="1:4" x14ac:dyDescent="0.25">
      <c r="A1502" s="1" t="s">
        <v>229</v>
      </c>
      <c r="B1502" s="1">
        <v>41</v>
      </c>
      <c r="C1502" s="1">
        <v>20</v>
      </c>
      <c r="D1502" s="1" t="s">
        <v>4282</v>
      </c>
    </row>
    <row r="1503" spans="1:4" x14ac:dyDescent="0.25">
      <c r="A1503" s="1" t="s">
        <v>1750</v>
      </c>
      <c r="B1503" s="1">
        <v>952</v>
      </c>
      <c r="C1503" s="1">
        <v>10</v>
      </c>
      <c r="D1503" s="1" t="s">
        <v>4283</v>
      </c>
    </row>
    <row r="1504" spans="1:4" x14ac:dyDescent="0.25">
      <c r="A1504" s="1" t="s">
        <v>1751</v>
      </c>
      <c r="B1504" s="1">
        <v>952</v>
      </c>
      <c r="C1504" s="1">
        <v>10</v>
      </c>
      <c r="D1504" s="1" t="s">
        <v>4284</v>
      </c>
    </row>
    <row r="1505" spans="1:4" x14ac:dyDescent="0.25">
      <c r="A1505" s="1" t="s">
        <v>1752</v>
      </c>
      <c r="B1505" s="1">
        <v>952</v>
      </c>
      <c r="C1505" s="1">
        <v>10</v>
      </c>
      <c r="D1505" s="1" t="s">
        <v>4285</v>
      </c>
    </row>
    <row r="1506" spans="1:4" x14ac:dyDescent="0.25">
      <c r="A1506" s="1" t="s">
        <v>1753</v>
      </c>
      <c r="B1506" s="1">
        <v>952</v>
      </c>
      <c r="C1506" s="1">
        <v>10</v>
      </c>
      <c r="D1506" s="1" t="s">
        <v>4286</v>
      </c>
    </row>
    <row r="1507" spans="1:4" x14ac:dyDescent="0.25">
      <c r="A1507" s="1" t="s">
        <v>1754</v>
      </c>
      <c r="B1507" s="1">
        <v>952</v>
      </c>
      <c r="C1507" s="1">
        <v>10</v>
      </c>
      <c r="D1507" s="1" t="s">
        <v>4287</v>
      </c>
    </row>
    <row r="1508" spans="1:4" x14ac:dyDescent="0.25">
      <c r="A1508" s="1" t="s">
        <v>1755</v>
      </c>
      <c r="B1508" s="1">
        <v>952</v>
      </c>
      <c r="C1508" s="1">
        <v>10</v>
      </c>
      <c r="D1508" s="1" t="s">
        <v>4288</v>
      </c>
    </row>
    <row r="1509" spans="1:4" x14ac:dyDescent="0.25">
      <c r="A1509" s="1" t="s">
        <v>1756</v>
      </c>
      <c r="B1509" s="1">
        <v>952</v>
      </c>
      <c r="C1509" s="1">
        <v>10</v>
      </c>
      <c r="D1509" s="1" t="s">
        <v>4289</v>
      </c>
    </row>
    <row r="1510" spans="1:4" x14ac:dyDescent="0.25">
      <c r="A1510" s="1" t="s">
        <v>1757</v>
      </c>
      <c r="B1510" s="1">
        <v>952</v>
      </c>
      <c r="C1510" s="1">
        <v>10</v>
      </c>
      <c r="D1510" s="1" t="s">
        <v>4290</v>
      </c>
    </row>
    <row r="1511" spans="1:4" x14ac:dyDescent="0.25">
      <c r="A1511" s="1" t="s">
        <v>1096</v>
      </c>
      <c r="B1511" s="1">
        <v>486</v>
      </c>
      <c r="C1511" s="1">
        <v>20</v>
      </c>
      <c r="D1511" s="1" t="s">
        <v>4291</v>
      </c>
    </row>
    <row r="1512" spans="1:4" x14ac:dyDescent="0.25">
      <c r="A1512" s="1" t="s">
        <v>1758</v>
      </c>
      <c r="B1512" s="1">
        <v>952</v>
      </c>
      <c r="C1512" s="1">
        <v>10</v>
      </c>
      <c r="D1512" s="1" t="s">
        <v>4292</v>
      </c>
    </row>
    <row r="1513" spans="1:4" x14ac:dyDescent="0.25">
      <c r="A1513" s="1" t="s">
        <v>1759</v>
      </c>
      <c r="B1513" s="1">
        <v>952</v>
      </c>
      <c r="C1513" s="1">
        <v>10</v>
      </c>
      <c r="D1513" s="1" t="s">
        <v>4293</v>
      </c>
    </row>
    <row r="1514" spans="1:4" x14ac:dyDescent="0.25">
      <c r="A1514" s="1" t="s">
        <v>1760</v>
      </c>
      <c r="B1514" s="1">
        <v>952</v>
      </c>
      <c r="C1514" s="1">
        <v>10</v>
      </c>
      <c r="D1514" s="1" t="s">
        <v>4294</v>
      </c>
    </row>
    <row r="1515" spans="1:4" x14ac:dyDescent="0.25">
      <c r="A1515" s="1" t="s">
        <v>1761</v>
      </c>
      <c r="B1515" s="1">
        <v>952</v>
      </c>
      <c r="C1515" s="1">
        <v>10</v>
      </c>
      <c r="D1515" s="1" t="s">
        <v>4295</v>
      </c>
    </row>
    <row r="1516" spans="1:4" x14ac:dyDescent="0.25">
      <c r="A1516" s="1" t="s">
        <v>1326</v>
      </c>
      <c r="B1516" s="1">
        <v>808</v>
      </c>
      <c r="C1516" s="1">
        <v>20</v>
      </c>
      <c r="D1516" s="1" t="s">
        <v>4296</v>
      </c>
    </row>
    <row r="1517" spans="1:4" x14ac:dyDescent="0.25">
      <c r="A1517" s="1" t="s">
        <v>1762</v>
      </c>
      <c r="B1517" s="1">
        <v>952</v>
      </c>
      <c r="C1517" s="1">
        <v>10</v>
      </c>
      <c r="D1517" s="1" t="s">
        <v>4297</v>
      </c>
    </row>
    <row r="1518" spans="1:4" x14ac:dyDescent="0.25">
      <c r="A1518" s="1" t="s">
        <v>1763</v>
      </c>
      <c r="B1518" s="1">
        <v>952</v>
      </c>
      <c r="C1518" s="1">
        <v>10</v>
      </c>
      <c r="D1518" s="1" t="s">
        <v>4298</v>
      </c>
    </row>
    <row r="1519" spans="1:4" x14ac:dyDescent="0.25">
      <c r="A1519" s="1" t="s">
        <v>1764</v>
      </c>
      <c r="B1519" s="1">
        <v>952</v>
      </c>
      <c r="C1519" s="1">
        <v>10</v>
      </c>
      <c r="D1519" s="1" t="s">
        <v>4299</v>
      </c>
    </row>
    <row r="1520" spans="1:4" x14ac:dyDescent="0.25">
      <c r="A1520" s="1" t="s">
        <v>1765</v>
      </c>
      <c r="B1520" s="1">
        <v>952</v>
      </c>
      <c r="C1520" s="1">
        <v>10</v>
      </c>
      <c r="D1520" s="1" t="s">
        <v>4300</v>
      </c>
    </row>
    <row r="1521" spans="1:4" x14ac:dyDescent="0.25">
      <c r="A1521" s="1" t="s">
        <v>1766</v>
      </c>
      <c r="B1521" s="1">
        <v>952</v>
      </c>
      <c r="C1521" s="1">
        <v>10</v>
      </c>
      <c r="D1521" s="1" t="s">
        <v>4301</v>
      </c>
    </row>
    <row r="1522" spans="1:4" x14ac:dyDescent="0.25">
      <c r="A1522" s="1" t="s">
        <v>1767</v>
      </c>
      <c r="B1522" s="1">
        <v>952</v>
      </c>
      <c r="C1522" s="1">
        <v>10</v>
      </c>
      <c r="D1522" s="1" t="s">
        <v>4302</v>
      </c>
    </row>
    <row r="1523" spans="1:4" x14ac:dyDescent="0.25">
      <c r="A1523" s="1" t="s">
        <v>1768</v>
      </c>
      <c r="B1523" s="1">
        <v>952</v>
      </c>
      <c r="C1523" s="1">
        <v>10</v>
      </c>
      <c r="D1523" s="1" t="s">
        <v>4303</v>
      </c>
    </row>
    <row r="1524" spans="1:4" x14ac:dyDescent="0.25">
      <c r="A1524" s="1" t="s">
        <v>1327</v>
      </c>
      <c r="B1524" s="1">
        <v>809</v>
      </c>
      <c r="C1524" s="1">
        <v>20</v>
      </c>
      <c r="D1524" s="1" t="s">
        <v>4304</v>
      </c>
    </row>
    <row r="1525" spans="1:4" x14ac:dyDescent="0.25">
      <c r="A1525" s="1" t="s">
        <v>1913</v>
      </c>
      <c r="B1525" s="1">
        <v>1069</v>
      </c>
      <c r="C1525" s="1">
        <v>20</v>
      </c>
      <c r="D1525" s="1" t="s">
        <v>4305</v>
      </c>
    </row>
    <row r="1526" spans="1:4" x14ac:dyDescent="0.25">
      <c r="A1526" s="1" t="s">
        <v>1769</v>
      </c>
      <c r="B1526" s="1">
        <v>952</v>
      </c>
      <c r="C1526" s="1">
        <v>10</v>
      </c>
      <c r="D1526" s="1" t="s">
        <v>4306</v>
      </c>
    </row>
    <row r="1527" spans="1:4" x14ac:dyDescent="0.25">
      <c r="A1527" s="1" t="s">
        <v>985</v>
      </c>
      <c r="B1527" s="1">
        <v>327</v>
      </c>
      <c r="C1527" s="1">
        <v>4</v>
      </c>
      <c r="D1527" s="1" t="s">
        <v>4307</v>
      </c>
    </row>
    <row r="1528" spans="1:4" x14ac:dyDescent="0.25">
      <c r="A1528" s="1" t="s">
        <v>1770</v>
      </c>
      <c r="B1528" s="1">
        <v>952</v>
      </c>
      <c r="C1528" s="1">
        <v>10</v>
      </c>
      <c r="D1528" s="1" t="s">
        <v>4308</v>
      </c>
    </row>
    <row r="1529" spans="1:4" x14ac:dyDescent="0.25">
      <c r="A1529" s="1" t="s">
        <v>1771</v>
      </c>
      <c r="B1529" s="1">
        <v>952</v>
      </c>
      <c r="C1529" s="1">
        <v>10</v>
      </c>
      <c r="D1529" s="1" t="s">
        <v>4309</v>
      </c>
    </row>
    <row r="1530" spans="1:4" x14ac:dyDescent="0.25">
      <c r="A1530" s="1" t="s">
        <v>1772</v>
      </c>
      <c r="B1530" s="1">
        <v>952</v>
      </c>
      <c r="C1530" s="1">
        <v>10</v>
      </c>
      <c r="D1530" s="1" t="s">
        <v>4310</v>
      </c>
    </row>
    <row r="1531" spans="1:4" x14ac:dyDescent="0.25">
      <c r="A1531" s="1" t="s">
        <v>1773</v>
      </c>
      <c r="B1531" s="1">
        <v>952</v>
      </c>
      <c r="C1531" s="1">
        <v>10</v>
      </c>
      <c r="D1531" s="1" t="s">
        <v>4311</v>
      </c>
    </row>
    <row r="1532" spans="1:4" x14ac:dyDescent="0.25">
      <c r="A1532" s="1" t="s">
        <v>1774</v>
      </c>
      <c r="B1532" s="1">
        <v>952</v>
      </c>
      <c r="C1532" s="1">
        <v>10</v>
      </c>
      <c r="D1532" s="1" t="s">
        <v>4312</v>
      </c>
    </row>
    <row r="1533" spans="1:4" x14ac:dyDescent="0.25">
      <c r="A1533" s="1" t="s">
        <v>1775</v>
      </c>
      <c r="B1533" s="1">
        <v>952</v>
      </c>
      <c r="C1533" s="1">
        <v>10</v>
      </c>
      <c r="D1533" s="1" t="s">
        <v>4313</v>
      </c>
    </row>
    <row r="1534" spans="1:4" x14ac:dyDescent="0.25">
      <c r="A1534" s="1" t="s">
        <v>1776</v>
      </c>
      <c r="B1534" s="1">
        <v>952</v>
      </c>
      <c r="C1534" s="1">
        <v>10</v>
      </c>
      <c r="D1534" s="1" t="s">
        <v>4314</v>
      </c>
    </row>
    <row r="1535" spans="1:4" x14ac:dyDescent="0.25">
      <c r="A1535" s="1" t="s">
        <v>1824</v>
      </c>
      <c r="B1535" s="1">
        <v>962</v>
      </c>
      <c r="C1535" s="1">
        <v>20</v>
      </c>
      <c r="D1535" s="1" t="s">
        <v>4315</v>
      </c>
    </row>
    <row r="1536" spans="1:4" x14ac:dyDescent="0.25">
      <c r="A1536" s="1" t="s">
        <v>1777</v>
      </c>
      <c r="B1536" s="1">
        <v>952</v>
      </c>
      <c r="C1536" s="1">
        <v>10</v>
      </c>
      <c r="D1536" s="1" t="s">
        <v>4316</v>
      </c>
    </row>
    <row r="1537" spans="1:4" x14ac:dyDescent="0.25">
      <c r="A1537" s="1" t="s">
        <v>1778</v>
      </c>
      <c r="B1537" s="1">
        <v>952</v>
      </c>
      <c r="C1537" s="1">
        <v>10</v>
      </c>
      <c r="D1537" s="1" t="s">
        <v>4317</v>
      </c>
    </row>
    <row r="1538" spans="1:4" x14ac:dyDescent="0.25">
      <c r="A1538" s="1" t="s">
        <v>1914</v>
      </c>
      <c r="B1538" s="1">
        <v>1070</v>
      </c>
      <c r="C1538" s="1">
        <v>20</v>
      </c>
      <c r="D1538" s="1" t="s">
        <v>4318</v>
      </c>
    </row>
    <row r="1539" spans="1:4" x14ac:dyDescent="0.25">
      <c r="A1539" s="1" t="s">
        <v>756</v>
      </c>
      <c r="B1539" s="1">
        <v>206</v>
      </c>
      <c r="C1539" s="1">
        <v>7</v>
      </c>
      <c r="D1539" s="1" t="s">
        <v>4319</v>
      </c>
    </row>
    <row r="1540" spans="1:4" x14ac:dyDescent="0.25">
      <c r="A1540" s="1" t="s">
        <v>1174</v>
      </c>
      <c r="B1540" s="1">
        <v>640</v>
      </c>
      <c r="C1540" s="1">
        <v>20</v>
      </c>
      <c r="D1540" s="1" t="s">
        <v>4320</v>
      </c>
    </row>
    <row r="1541" spans="1:4" x14ac:dyDescent="0.25">
      <c r="A1541" s="1" t="s">
        <v>1184</v>
      </c>
      <c r="B1541" s="1">
        <v>657</v>
      </c>
      <c r="C1541" s="1">
        <v>20</v>
      </c>
      <c r="D1541" s="1" t="s">
        <v>4321</v>
      </c>
    </row>
    <row r="1542" spans="1:4" x14ac:dyDescent="0.25">
      <c r="A1542" s="1" t="s">
        <v>1086</v>
      </c>
      <c r="B1542" s="1">
        <v>474</v>
      </c>
      <c r="C1542" s="1">
        <v>20</v>
      </c>
      <c r="D1542" s="1" t="s">
        <v>4322</v>
      </c>
    </row>
    <row r="1543" spans="1:4" x14ac:dyDescent="0.25">
      <c r="A1543" s="1" t="s">
        <v>1185</v>
      </c>
      <c r="B1543" s="1">
        <v>660</v>
      </c>
      <c r="C1543" s="1">
        <v>20</v>
      </c>
      <c r="D1543" s="1" t="s">
        <v>4323</v>
      </c>
    </row>
    <row r="1544" spans="1:4" x14ac:dyDescent="0.25">
      <c r="A1544" s="1" t="s">
        <v>1826</v>
      </c>
      <c r="B1544" s="1">
        <v>964</v>
      </c>
      <c r="C1544" s="1">
        <v>10</v>
      </c>
      <c r="D1544" s="1" t="s">
        <v>4324</v>
      </c>
    </row>
    <row r="1545" spans="1:4" x14ac:dyDescent="0.25">
      <c r="A1545" s="1" t="s">
        <v>1324</v>
      </c>
      <c r="B1545" s="1">
        <v>806</v>
      </c>
      <c r="C1545" s="1">
        <v>20</v>
      </c>
      <c r="D1545" s="1" t="s">
        <v>4325</v>
      </c>
    </row>
    <row r="1546" spans="1:4" x14ac:dyDescent="0.25">
      <c r="A1546" s="1" t="s">
        <v>1825</v>
      </c>
      <c r="B1546" s="1">
        <v>963</v>
      </c>
      <c r="C1546" s="1">
        <v>20</v>
      </c>
      <c r="D1546" s="1" t="s">
        <v>4326</v>
      </c>
    </row>
    <row r="1547" spans="1:4" x14ac:dyDescent="0.25">
      <c r="A1547" s="1" t="s">
        <v>1124</v>
      </c>
      <c r="B1547" s="1">
        <v>534</v>
      </c>
      <c r="C1547" s="1">
        <v>10</v>
      </c>
      <c r="D1547" s="1" t="s">
        <v>4327</v>
      </c>
    </row>
    <row r="1548" spans="1:4" x14ac:dyDescent="0.25">
      <c r="A1548" s="1" t="s">
        <v>1027</v>
      </c>
      <c r="B1548" s="1">
        <v>374</v>
      </c>
      <c r="C1548" s="1">
        <v>10</v>
      </c>
      <c r="D1548" s="1" t="s">
        <v>4328</v>
      </c>
    </row>
    <row r="1549" spans="1:4" x14ac:dyDescent="0.25">
      <c r="A1549" s="1" t="s">
        <v>1181</v>
      </c>
      <c r="B1549" s="1">
        <v>652</v>
      </c>
      <c r="C1549" s="1">
        <v>20</v>
      </c>
      <c r="D1549" s="1" t="s">
        <v>4329</v>
      </c>
    </row>
    <row r="1550" spans="1:4" x14ac:dyDescent="0.25">
      <c r="A1550" s="1" t="s">
        <v>1051</v>
      </c>
      <c r="B1550" s="1">
        <v>414</v>
      </c>
      <c r="C1550" s="1">
        <v>10</v>
      </c>
      <c r="D1550" s="1" t="s">
        <v>4330</v>
      </c>
    </row>
    <row r="1551" spans="1:4" x14ac:dyDescent="0.25">
      <c r="A1551" s="1" t="s">
        <v>806</v>
      </c>
      <c r="B1551" s="1">
        <v>251</v>
      </c>
      <c r="C1551" s="1">
        <v>10</v>
      </c>
      <c r="D1551" s="1" t="s">
        <v>4331</v>
      </c>
    </row>
    <row r="1552" spans="1:4" x14ac:dyDescent="0.25">
      <c r="A1552" s="1" t="s">
        <v>1132</v>
      </c>
      <c r="B1552" s="1">
        <v>545</v>
      </c>
      <c r="C1552" s="1">
        <v>10</v>
      </c>
      <c r="D1552" s="1" t="s">
        <v>4332</v>
      </c>
    </row>
    <row r="1553" spans="1:4" x14ac:dyDescent="0.25">
      <c r="A1553" s="1" t="s">
        <v>1157</v>
      </c>
      <c r="B1553" s="1">
        <v>596</v>
      </c>
      <c r="C1553" s="1">
        <v>10</v>
      </c>
      <c r="D1553" s="1" t="s">
        <v>4333</v>
      </c>
    </row>
    <row r="1554" spans="1:4" x14ac:dyDescent="0.25">
      <c r="A1554" s="1" t="s">
        <v>960</v>
      </c>
      <c r="B1554" s="1">
        <v>300</v>
      </c>
      <c r="C1554" s="1">
        <v>20</v>
      </c>
      <c r="D1554" s="1" t="s">
        <v>4334</v>
      </c>
    </row>
    <row r="1555" spans="1:4" x14ac:dyDescent="0.25">
      <c r="A1555" s="1" t="s">
        <v>136</v>
      </c>
      <c r="B1555" s="1">
        <v>5</v>
      </c>
      <c r="C1555" s="1">
        <v>10</v>
      </c>
      <c r="D1555" s="1" t="s">
        <v>4335</v>
      </c>
    </row>
    <row r="1556" spans="1:4" x14ac:dyDescent="0.25">
      <c r="A1556" s="1" t="s">
        <v>971</v>
      </c>
      <c r="B1556" s="1">
        <v>315</v>
      </c>
      <c r="C1556" s="1">
        <v>7</v>
      </c>
      <c r="D1556" s="1" t="s">
        <v>4336</v>
      </c>
    </row>
    <row r="1557" spans="1:4" x14ac:dyDescent="0.25">
      <c r="A1557" s="1" t="s">
        <v>931</v>
      </c>
      <c r="B1557" s="1">
        <v>269</v>
      </c>
      <c r="C1557" s="1">
        <v>10</v>
      </c>
      <c r="D1557" s="1" t="s">
        <v>4337</v>
      </c>
    </row>
    <row r="1558" spans="1:4" x14ac:dyDescent="0.25">
      <c r="A1558" s="1" t="s">
        <v>954</v>
      </c>
      <c r="B1558" s="1">
        <v>293</v>
      </c>
      <c r="C1558" s="1">
        <v>10</v>
      </c>
      <c r="D1558" s="1" t="s">
        <v>4338</v>
      </c>
    </row>
    <row r="1559" spans="1:4" x14ac:dyDescent="0.25">
      <c r="A1559" s="1" t="s">
        <v>226</v>
      </c>
      <c r="B1559" s="1">
        <v>36</v>
      </c>
      <c r="C1559" s="1">
        <v>20</v>
      </c>
      <c r="D1559" s="1" t="s">
        <v>4339</v>
      </c>
    </row>
    <row r="1560" spans="1:4" x14ac:dyDescent="0.25">
      <c r="A1560" s="1" t="s">
        <v>955</v>
      </c>
      <c r="B1560" s="1">
        <v>293</v>
      </c>
      <c r="C1560" s="1">
        <v>10</v>
      </c>
      <c r="D1560" s="1" t="s">
        <v>4340</v>
      </c>
    </row>
    <row r="1561" spans="1:4" x14ac:dyDescent="0.25">
      <c r="A1561" s="1" t="s">
        <v>956</v>
      </c>
      <c r="B1561" s="1">
        <v>293</v>
      </c>
      <c r="C1561" s="1">
        <v>10</v>
      </c>
      <c r="D1561" s="1" t="s">
        <v>4341</v>
      </c>
    </row>
    <row r="1562" spans="1:4" x14ac:dyDescent="0.25">
      <c r="A1562" s="1" t="s">
        <v>779</v>
      </c>
      <c r="B1562" s="1">
        <v>227</v>
      </c>
      <c r="C1562" s="1">
        <v>10</v>
      </c>
      <c r="D1562" s="1" t="s">
        <v>4342</v>
      </c>
    </row>
    <row r="1563" spans="1:4" x14ac:dyDescent="0.25">
      <c r="A1563" s="1" t="s">
        <v>1118</v>
      </c>
      <c r="B1563" s="1">
        <v>518</v>
      </c>
      <c r="C1563" s="1">
        <v>10</v>
      </c>
      <c r="D1563" s="1" t="s">
        <v>4343</v>
      </c>
    </row>
    <row r="1564" spans="1:4" x14ac:dyDescent="0.25">
      <c r="A1564" s="1" t="s">
        <v>1828</v>
      </c>
      <c r="B1564" s="1">
        <v>967</v>
      </c>
      <c r="C1564" s="1">
        <v>10</v>
      </c>
      <c r="D1564" s="1" t="s">
        <v>4344</v>
      </c>
    </row>
    <row r="1565" spans="1:4" x14ac:dyDescent="0.25">
      <c r="A1565" s="1" t="s">
        <v>1090</v>
      </c>
      <c r="B1565" s="1">
        <v>482</v>
      </c>
      <c r="C1565" s="1">
        <v>10</v>
      </c>
      <c r="D1565" s="1" t="s">
        <v>4345</v>
      </c>
    </row>
    <row r="1566" spans="1:4" x14ac:dyDescent="0.25">
      <c r="A1566" s="1" t="s">
        <v>1285</v>
      </c>
      <c r="B1566" s="1">
        <v>752</v>
      </c>
      <c r="C1566" s="1">
        <v>4</v>
      </c>
      <c r="D1566" s="1" t="s">
        <v>4346</v>
      </c>
    </row>
    <row r="1567" spans="1:4" x14ac:dyDescent="0.25">
      <c r="A1567" s="1" t="s">
        <v>982</v>
      </c>
      <c r="B1567" s="1">
        <v>324</v>
      </c>
      <c r="C1567" s="1">
        <v>10</v>
      </c>
      <c r="D1567" s="1" t="s">
        <v>4347</v>
      </c>
    </row>
    <row r="1568" spans="1:4" x14ac:dyDescent="0.25">
      <c r="A1568" s="1" t="s">
        <v>2420</v>
      </c>
      <c r="B1568" s="1">
        <v>2243</v>
      </c>
      <c r="C1568" s="1">
        <v>10</v>
      </c>
      <c r="D1568" s="1" t="s">
        <v>4348</v>
      </c>
    </row>
    <row r="1569" spans="1:4" x14ac:dyDescent="0.25">
      <c r="A1569" s="1" t="s">
        <v>942</v>
      </c>
      <c r="B1569" s="1">
        <v>283</v>
      </c>
      <c r="C1569" s="1">
        <v>19</v>
      </c>
      <c r="D1569" s="1" t="s">
        <v>4349</v>
      </c>
    </row>
    <row r="1570" spans="1:4" x14ac:dyDescent="0.25">
      <c r="A1570" s="1" t="s">
        <v>1860</v>
      </c>
      <c r="B1570" s="1">
        <v>1001</v>
      </c>
      <c r="C1570" s="1">
        <v>10</v>
      </c>
      <c r="D1570" s="1" t="s">
        <v>4350</v>
      </c>
    </row>
    <row r="1571" spans="1:4" x14ac:dyDescent="0.25">
      <c r="A1571" s="1" t="s">
        <v>1188</v>
      </c>
      <c r="B1571" s="1">
        <v>662</v>
      </c>
      <c r="C1571" s="1">
        <v>10</v>
      </c>
      <c r="D1571" s="1" t="s">
        <v>4351</v>
      </c>
    </row>
    <row r="1572" spans="1:4" x14ac:dyDescent="0.25">
      <c r="A1572" s="1" t="s">
        <v>2421</v>
      </c>
      <c r="B1572" s="1">
        <v>2244</v>
      </c>
      <c r="C1572" s="1">
        <v>10</v>
      </c>
      <c r="D1572" s="1" t="s">
        <v>4352</v>
      </c>
    </row>
    <row r="1573" spans="1:4" x14ac:dyDescent="0.25">
      <c r="A1573" s="1" t="s">
        <v>1841</v>
      </c>
      <c r="B1573" s="1">
        <v>982</v>
      </c>
      <c r="C1573" s="1">
        <v>19</v>
      </c>
      <c r="D1573" s="1" t="s">
        <v>4353</v>
      </c>
    </row>
    <row r="1574" spans="1:4" x14ac:dyDescent="0.25">
      <c r="A1574" s="1" t="s">
        <v>215</v>
      </c>
      <c r="B1574" s="1">
        <v>17</v>
      </c>
      <c r="C1574" s="1">
        <v>10</v>
      </c>
      <c r="D1574" s="1" t="s">
        <v>4354</v>
      </c>
    </row>
    <row r="1575" spans="1:4" x14ac:dyDescent="0.25">
      <c r="A1575" s="1" t="s">
        <v>1017</v>
      </c>
      <c r="B1575" s="1">
        <v>362</v>
      </c>
      <c r="C1575" s="1">
        <v>10</v>
      </c>
      <c r="D1575" s="1" t="s">
        <v>4355</v>
      </c>
    </row>
    <row r="1576" spans="1:4" x14ac:dyDescent="0.25">
      <c r="A1576" s="1" t="s">
        <v>1915</v>
      </c>
      <c r="B1576" s="1">
        <v>1071</v>
      </c>
      <c r="C1576" s="1">
        <v>10</v>
      </c>
      <c r="D1576" s="1" t="s">
        <v>4356</v>
      </c>
    </row>
    <row r="1577" spans="1:4" x14ac:dyDescent="0.25">
      <c r="A1577" s="1" t="s">
        <v>222</v>
      </c>
      <c r="B1577" s="1">
        <v>25</v>
      </c>
      <c r="C1577" s="1">
        <v>10</v>
      </c>
      <c r="D1577" s="1" t="s">
        <v>4357</v>
      </c>
    </row>
    <row r="1578" spans="1:4" x14ac:dyDescent="0.25">
      <c r="A1578" s="1" t="s">
        <v>1839</v>
      </c>
      <c r="B1578" s="1">
        <v>981</v>
      </c>
      <c r="C1578" s="1">
        <v>10</v>
      </c>
      <c r="D1578" s="1" t="s">
        <v>4358</v>
      </c>
    </row>
    <row r="1579" spans="1:4" x14ac:dyDescent="0.25">
      <c r="A1579" s="1" t="s">
        <v>1916</v>
      </c>
      <c r="B1579" s="1">
        <v>1072</v>
      </c>
      <c r="C1579" s="1">
        <v>10</v>
      </c>
      <c r="D1579" s="1" t="s">
        <v>4359</v>
      </c>
    </row>
    <row r="1580" spans="1:4" x14ac:dyDescent="0.25">
      <c r="A1580" s="1" t="s">
        <v>1917</v>
      </c>
      <c r="B1580" s="1">
        <v>1073</v>
      </c>
      <c r="C1580" s="1">
        <v>10</v>
      </c>
      <c r="D1580" s="1" t="s">
        <v>4360</v>
      </c>
    </row>
    <row r="1581" spans="1:4" x14ac:dyDescent="0.25">
      <c r="A1581" s="1" t="s">
        <v>1869</v>
      </c>
      <c r="B1581" s="1">
        <v>1022</v>
      </c>
      <c r="C1581" s="1">
        <v>7</v>
      </c>
      <c r="D1581" s="1" t="s">
        <v>4361</v>
      </c>
    </row>
    <row r="1582" spans="1:4" x14ac:dyDescent="0.25">
      <c r="A1582" s="1" t="s">
        <v>1918</v>
      </c>
      <c r="B1582" s="1">
        <v>1074</v>
      </c>
      <c r="C1582" s="1">
        <v>10</v>
      </c>
      <c r="D1582" s="1" t="s">
        <v>4362</v>
      </c>
    </row>
    <row r="1583" spans="1:4" x14ac:dyDescent="0.25">
      <c r="A1583" s="1" t="s">
        <v>137</v>
      </c>
      <c r="B1583" s="1">
        <v>5</v>
      </c>
      <c r="C1583" s="1">
        <v>10</v>
      </c>
      <c r="D1583" s="1" t="s">
        <v>4363</v>
      </c>
    </row>
    <row r="1584" spans="1:4" x14ac:dyDescent="0.25">
      <c r="A1584" s="1" t="s">
        <v>138</v>
      </c>
      <c r="B1584" s="1">
        <v>5</v>
      </c>
      <c r="C1584" s="1">
        <v>10</v>
      </c>
      <c r="D1584" s="1" t="s">
        <v>4364</v>
      </c>
    </row>
    <row r="1585" spans="1:4" x14ac:dyDescent="0.25">
      <c r="A1585" s="1" t="s">
        <v>1121</v>
      </c>
      <c r="B1585" s="1">
        <v>529</v>
      </c>
      <c r="C1585" s="1">
        <v>7</v>
      </c>
      <c r="D1585" s="1" t="s">
        <v>4365</v>
      </c>
    </row>
    <row r="1586" spans="1:4" x14ac:dyDescent="0.25">
      <c r="A1586" s="1" t="s">
        <v>1004</v>
      </c>
      <c r="B1586" s="1">
        <v>351</v>
      </c>
      <c r="C1586" s="1">
        <v>4</v>
      </c>
      <c r="D1586" s="1" t="s">
        <v>4366</v>
      </c>
    </row>
    <row r="1587" spans="1:4" x14ac:dyDescent="0.25">
      <c r="A1587" s="1" t="s">
        <v>1834</v>
      </c>
      <c r="B1587" s="1">
        <v>976</v>
      </c>
      <c r="C1587" s="1">
        <v>4</v>
      </c>
      <c r="D1587" s="1" t="s">
        <v>4367</v>
      </c>
    </row>
    <row r="1588" spans="1:4" x14ac:dyDescent="0.25">
      <c r="A1588" s="1" t="s">
        <v>1026</v>
      </c>
      <c r="B1588" s="1">
        <v>373</v>
      </c>
      <c r="C1588" s="1">
        <v>4</v>
      </c>
      <c r="D1588" s="1" t="s">
        <v>4368</v>
      </c>
    </row>
    <row r="1589" spans="1:4" x14ac:dyDescent="0.25">
      <c r="A1589" s="1" t="s">
        <v>2359</v>
      </c>
      <c r="B1589" s="1">
        <v>2205</v>
      </c>
      <c r="C1589" s="1">
        <v>4</v>
      </c>
      <c r="D1589" s="1" t="s">
        <v>4369</v>
      </c>
    </row>
    <row r="1590" spans="1:4" x14ac:dyDescent="0.25">
      <c r="A1590" s="1" t="s">
        <v>1151</v>
      </c>
      <c r="B1590" s="1">
        <v>579</v>
      </c>
      <c r="C1590" s="1">
        <v>10</v>
      </c>
      <c r="D1590" s="1" t="s">
        <v>4370</v>
      </c>
    </row>
    <row r="1591" spans="1:4" x14ac:dyDescent="0.25">
      <c r="A1591" s="1" t="s">
        <v>1131</v>
      </c>
      <c r="B1591" s="1">
        <v>543</v>
      </c>
      <c r="C1591" s="1">
        <v>10</v>
      </c>
      <c r="D1591" s="1" t="s">
        <v>4371</v>
      </c>
    </row>
    <row r="1592" spans="1:4" x14ac:dyDescent="0.25">
      <c r="A1592" s="1" t="s">
        <v>1116</v>
      </c>
      <c r="B1592" s="1">
        <v>515</v>
      </c>
      <c r="C1592" s="1">
        <v>10</v>
      </c>
      <c r="D1592" s="1" t="s">
        <v>4372</v>
      </c>
    </row>
    <row r="1593" spans="1:4" x14ac:dyDescent="0.25">
      <c r="A1593" s="1" t="s">
        <v>1099</v>
      </c>
      <c r="B1593" s="1">
        <v>488</v>
      </c>
      <c r="C1593" s="1">
        <v>10</v>
      </c>
      <c r="D1593" s="1" t="s">
        <v>4373</v>
      </c>
    </row>
    <row r="1594" spans="1:4" x14ac:dyDescent="0.25">
      <c r="A1594" s="1" t="s">
        <v>1835</v>
      </c>
      <c r="B1594" s="1">
        <v>977</v>
      </c>
      <c r="C1594" s="1">
        <v>10</v>
      </c>
      <c r="D1594" s="1" t="s">
        <v>4374</v>
      </c>
    </row>
    <row r="1595" spans="1:4" x14ac:dyDescent="0.25">
      <c r="A1595" s="1" t="s">
        <v>1836</v>
      </c>
      <c r="B1595" s="1">
        <v>977</v>
      </c>
      <c r="C1595" s="1">
        <v>10</v>
      </c>
      <c r="D1595" s="1" t="s">
        <v>4375</v>
      </c>
    </row>
    <row r="1596" spans="1:4" x14ac:dyDescent="0.25">
      <c r="A1596" s="1" t="s">
        <v>1286</v>
      </c>
      <c r="B1596" s="1">
        <v>752</v>
      </c>
      <c r="C1596" s="1">
        <v>4</v>
      </c>
      <c r="D1596" s="1" t="s">
        <v>4376</v>
      </c>
    </row>
    <row r="1597" spans="1:4" x14ac:dyDescent="0.25">
      <c r="A1597" s="1" t="s">
        <v>1315</v>
      </c>
      <c r="B1597" s="1">
        <v>791</v>
      </c>
      <c r="C1597" s="1">
        <v>10</v>
      </c>
      <c r="D1597" s="1" t="s">
        <v>4377</v>
      </c>
    </row>
    <row r="1598" spans="1:4" x14ac:dyDescent="0.25">
      <c r="A1598" s="1" t="s">
        <v>345</v>
      </c>
      <c r="B1598" s="1">
        <v>55</v>
      </c>
      <c r="C1598" s="1">
        <v>16</v>
      </c>
      <c r="D1598" s="1" t="s">
        <v>4378</v>
      </c>
    </row>
    <row r="1599" spans="1:4" x14ac:dyDescent="0.25">
      <c r="A1599" s="1" t="s">
        <v>1301</v>
      </c>
      <c r="B1599" s="1">
        <v>768</v>
      </c>
      <c r="C1599" s="1">
        <v>4</v>
      </c>
      <c r="D1599" s="1" t="s">
        <v>4379</v>
      </c>
    </row>
    <row r="1600" spans="1:4" x14ac:dyDescent="0.25">
      <c r="A1600" s="1" t="s">
        <v>1081</v>
      </c>
      <c r="B1600" s="1">
        <v>466</v>
      </c>
      <c r="C1600" s="1">
        <v>10</v>
      </c>
      <c r="D1600" s="1" t="s">
        <v>4380</v>
      </c>
    </row>
    <row r="1601" spans="1:4" x14ac:dyDescent="0.25">
      <c r="A1601" s="1" t="s">
        <v>546</v>
      </c>
      <c r="B1601" s="1">
        <v>104</v>
      </c>
      <c r="C1601" s="1">
        <v>12</v>
      </c>
      <c r="D1601" s="1" t="s">
        <v>4381</v>
      </c>
    </row>
    <row r="1602" spans="1:4" x14ac:dyDescent="0.25">
      <c r="A1602" s="1" t="s">
        <v>1169</v>
      </c>
      <c r="B1602" s="1">
        <v>609</v>
      </c>
      <c r="C1602" s="1">
        <v>12</v>
      </c>
      <c r="D1602" s="1" t="s">
        <v>4382</v>
      </c>
    </row>
    <row r="1603" spans="1:4" x14ac:dyDescent="0.25">
      <c r="A1603" s="1" t="s">
        <v>1316</v>
      </c>
      <c r="B1603" s="1">
        <v>796</v>
      </c>
      <c r="C1603" s="1">
        <v>10</v>
      </c>
      <c r="D1603" s="1" t="s">
        <v>4383</v>
      </c>
    </row>
    <row r="1604" spans="1:4" x14ac:dyDescent="0.25">
      <c r="A1604" s="1" t="s">
        <v>1335</v>
      </c>
      <c r="B1604" s="1">
        <v>834</v>
      </c>
      <c r="C1604" s="1">
        <v>4</v>
      </c>
      <c r="D1604" s="1" t="s">
        <v>4384</v>
      </c>
    </row>
    <row r="1605" spans="1:4" x14ac:dyDescent="0.25">
      <c r="A1605" s="1" t="s">
        <v>1082</v>
      </c>
      <c r="B1605" s="1">
        <v>466</v>
      </c>
      <c r="C1605" s="1">
        <v>10</v>
      </c>
      <c r="D1605" s="1" t="s">
        <v>4385</v>
      </c>
    </row>
    <row r="1606" spans="1:4" x14ac:dyDescent="0.25">
      <c r="A1606" s="1" t="s">
        <v>953</v>
      </c>
      <c r="B1606" s="1">
        <v>292</v>
      </c>
      <c r="C1606" s="1">
        <v>23</v>
      </c>
      <c r="D1606" s="1" t="s">
        <v>4386</v>
      </c>
    </row>
    <row r="1607" spans="1:4" x14ac:dyDescent="0.25">
      <c r="A1607" s="1" t="s">
        <v>1866</v>
      </c>
      <c r="B1607" s="1">
        <v>1019</v>
      </c>
      <c r="C1607" s="1">
        <v>11</v>
      </c>
      <c r="D1607" s="1" t="s">
        <v>4387</v>
      </c>
    </row>
    <row r="1608" spans="1:4" x14ac:dyDescent="0.25">
      <c r="A1608" s="1" t="s">
        <v>583</v>
      </c>
      <c r="B1608" s="1">
        <v>110</v>
      </c>
      <c r="C1608" s="1">
        <v>12</v>
      </c>
      <c r="D1608" s="1" t="s">
        <v>4388</v>
      </c>
    </row>
    <row r="1609" spans="1:4" x14ac:dyDescent="0.25">
      <c r="A1609" s="1" t="s">
        <v>1344</v>
      </c>
      <c r="B1609" s="1">
        <v>846</v>
      </c>
      <c r="C1609" s="1">
        <v>4</v>
      </c>
      <c r="D1609" s="1" t="s">
        <v>4389</v>
      </c>
    </row>
    <row r="1610" spans="1:4" x14ac:dyDescent="0.25">
      <c r="A1610" s="1" t="s">
        <v>1170</v>
      </c>
      <c r="B1610" s="1">
        <v>624</v>
      </c>
      <c r="C1610" s="1">
        <v>4</v>
      </c>
      <c r="D1610" s="1" t="s">
        <v>4390</v>
      </c>
    </row>
    <row r="1611" spans="1:4" x14ac:dyDescent="0.25">
      <c r="A1611" s="1" t="s">
        <v>341</v>
      </c>
      <c r="B1611" s="1">
        <v>54</v>
      </c>
      <c r="C1611" s="1">
        <v>16</v>
      </c>
      <c r="D1611" s="1" t="s">
        <v>4391</v>
      </c>
    </row>
    <row r="1612" spans="1:4" x14ac:dyDescent="0.25">
      <c r="A1612" s="1" t="s">
        <v>1189</v>
      </c>
      <c r="B1612" s="1">
        <v>664</v>
      </c>
      <c r="C1612" s="1">
        <v>12</v>
      </c>
      <c r="D1612" s="1" t="s">
        <v>4392</v>
      </c>
    </row>
    <row r="1613" spans="1:4" x14ac:dyDescent="0.25">
      <c r="A1613" s="1" t="s">
        <v>1235</v>
      </c>
      <c r="B1613" s="1">
        <v>686</v>
      </c>
      <c r="C1613" s="1">
        <v>23</v>
      </c>
      <c r="D1613" s="1" t="s">
        <v>4393</v>
      </c>
    </row>
    <row r="1614" spans="1:4" x14ac:dyDescent="0.25">
      <c r="A1614" s="1" t="s">
        <v>1867</v>
      </c>
      <c r="B1614" s="1">
        <v>1020</v>
      </c>
      <c r="C1614" s="1">
        <v>23</v>
      </c>
      <c r="D1614" s="1" t="s">
        <v>4394</v>
      </c>
    </row>
    <row r="1615" spans="1:4" x14ac:dyDescent="0.25">
      <c r="A1615" s="1" t="s">
        <v>606</v>
      </c>
      <c r="B1615" s="1">
        <v>125</v>
      </c>
      <c r="C1615" s="1">
        <v>4</v>
      </c>
      <c r="D1615" s="1" t="s">
        <v>4395</v>
      </c>
    </row>
    <row r="1616" spans="1:4" x14ac:dyDescent="0.25">
      <c r="A1616" s="1" t="s">
        <v>584</v>
      </c>
      <c r="B1616" s="1">
        <v>124</v>
      </c>
      <c r="C1616" s="1">
        <v>4</v>
      </c>
      <c r="D1616" s="1" t="s">
        <v>4396</v>
      </c>
    </row>
    <row r="1617" spans="1:4" x14ac:dyDescent="0.25">
      <c r="A1617" s="1" t="s">
        <v>1269</v>
      </c>
      <c r="B1617" s="1">
        <v>722</v>
      </c>
      <c r="C1617" s="1">
        <v>23</v>
      </c>
      <c r="D1617" s="1" t="s">
        <v>4397</v>
      </c>
    </row>
    <row r="1618" spans="1:4" x14ac:dyDescent="0.25">
      <c r="A1618" s="1" t="s">
        <v>1006</v>
      </c>
      <c r="B1618" s="1">
        <v>353</v>
      </c>
      <c r="C1618" s="1">
        <v>16</v>
      </c>
      <c r="D1618" s="1" t="s">
        <v>4398</v>
      </c>
    </row>
    <row r="1619" spans="1:4" x14ac:dyDescent="0.25">
      <c r="A1619" s="1" t="s">
        <v>1868</v>
      </c>
      <c r="B1619" s="1">
        <v>1021</v>
      </c>
      <c r="C1619" s="1">
        <v>23</v>
      </c>
      <c r="D1619" s="1" t="s">
        <v>4399</v>
      </c>
    </row>
    <row r="1620" spans="1:4" x14ac:dyDescent="0.25">
      <c r="A1620" s="1" t="s">
        <v>1870</v>
      </c>
      <c r="B1620" s="1">
        <v>1022</v>
      </c>
      <c r="C1620" s="1">
        <v>4</v>
      </c>
      <c r="D1620" s="1" t="s">
        <v>4400</v>
      </c>
    </row>
    <row r="1621" spans="1:4" x14ac:dyDescent="0.25">
      <c r="A1621" s="1" t="s">
        <v>1872</v>
      </c>
      <c r="B1621" s="1">
        <v>1026</v>
      </c>
      <c r="C1621" s="1">
        <v>23</v>
      </c>
      <c r="D1621" s="1" t="s">
        <v>4401</v>
      </c>
    </row>
    <row r="1622" spans="1:4" x14ac:dyDescent="0.25">
      <c r="A1622" s="1" t="s">
        <v>1548</v>
      </c>
      <c r="B1622" s="1">
        <v>947</v>
      </c>
      <c r="C1622" s="1">
        <v>4</v>
      </c>
      <c r="D1622" s="1" t="s">
        <v>4402</v>
      </c>
    </row>
    <row r="1623" spans="1:4" x14ac:dyDescent="0.25">
      <c r="A1623" s="1" t="s">
        <v>1088</v>
      </c>
      <c r="B1623" s="1">
        <v>477</v>
      </c>
      <c r="C1623" s="1">
        <v>23</v>
      </c>
      <c r="D1623" s="1" t="s">
        <v>4403</v>
      </c>
    </row>
    <row r="1624" spans="1:4" x14ac:dyDescent="0.25">
      <c r="A1624" s="1" t="s">
        <v>1874</v>
      </c>
      <c r="B1624" s="1">
        <v>1029</v>
      </c>
      <c r="C1624" s="1">
        <v>4</v>
      </c>
      <c r="D1624" s="1" t="s">
        <v>4404</v>
      </c>
    </row>
    <row r="1625" spans="1:4" x14ac:dyDescent="0.25">
      <c r="A1625" s="1" t="s">
        <v>988</v>
      </c>
      <c r="B1625" s="1">
        <v>331</v>
      </c>
      <c r="C1625" s="1">
        <v>8</v>
      </c>
      <c r="D1625" s="1" t="s">
        <v>4405</v>
      </c>
    </row>
    <row r="1626" spans="1:4" x14ac:dyDescent="0.25">
      <c r="A1626" s="1" t="s">
        <v>1274</v>
      </c>
      <c r="B1626" s="1">
        <v>728</v>
      </c>
      <c r="C1626" s="1">
        <v>4</v>
      </c>
      <c r="D1626" s="1" t="s">
        <v>4406</v>
      </c>
    </row>
    <row r="1627" spans="1:4" x14ac:dyDescent="0.25">
      <c r="A1627" s="1" t="s">
        <v>1129</v>
      </c>
      <c r="B1627" s="1">
        <v>542</v>
      </c>
      <c r="C1627" s="1">
        <v>4</v>
      </c>
      <c r="D1627" s="1" t="s">
        <v>4407</v>
      </c>
    </row>
    <row r="1628" spans="1:4" x14ac:dyDescent="0.25">
      <c r="A1628" s="1" t="s">
        <v>1172</v>
      </c>
      <c r="B1628" s="1">
        <v>627</v>
      </c>
      <c r="C1628" s="1">
        <v>8</v>
      </c>
      <c r="D1628" s="1" t="s">
        <v>4408</v>
      </c>
    </row>
    <row r="1629" spans="1:4" x14ac:dyDescent="0.25">
      <c r="A1629" s="1" t="s">
        <v>1291</v>
      </c>
      <c r="B1629" s="1">
        <v>757</v>
      </c>
      <c r="C1629" s="1">
        <v>4</v>
      </c>
      <c r="D1629" s="1" t="s">
        <v>4409</v>
      </c>
    </row>
    <row r="1630" spans="1:4" x14ac:dyDescent="0.25">
      <c r="A1630" s="1" t="s">
        <v>1873</v>
      </c>
      <c r="B1630" s="1">
        <v>1027</v>
      </c>
      <c r="C1630" s="1">
        <v>8</v>
      </c>
      <c r="D1630" s="1" t="s">
        <v>4410</v>
      </c>
    </row>
    <row r="1631" spans="1:4" x14ac:dyDescent="0.25">
      <c r="A1631" s="1" t="s">
        <v>1474</v>
      </c>
      <c r="B1631" s="1">
        <v>946</v>
      </c>
      <c r="C1631" s="1">
        <v>4</v>
      </c>
      <c r="D1631" s="1" t="s">
        <v>4411</v>
      </c>
    </row>
    <row r="1632" spans="1:4" x14ac:dyDescent="0.25">
      <c r="A1632" s="1" t="s">
        <v>1831</v>
      </c>
      <c r="B1632" s="1">
        <v>973</v>
      </c>
      <c r="C1632" s="1">
        <v>12</v>
      </c>
      <c r="D1632" s="1" t="s">
        <v>4412</v>
      </c>
    </row>
    <row r="1633" spans="1:4" x14ac:dyDescent="0.25">
      <c r="A1633" s="1" t="s">
        <v>755</v>
      </c>
      <c r="B1633" s="1">
        <v>205</v>
      </c>
      <c r="C1633" s="1">
        <v>12</v>
      </c>
      <c r="D1633" s="1" t="s">
        <v>4413</v>
      </c>
    </row>
    <row r="1634" spans="1:4" x14ac:dyDescent="0.25">
      <c r="A1634" s="1" t="s">
        <v>1885</v>
      </c>
      <c r="B1634" s="1">
        <v>1043</v>
      </c>
      <c r="C1634" s="1">
        <v>12</v>
      </c>
      <c r="D1634" s="1" t="s">
        <v>4414</v>
      </c>
    </row>
    <row r="1635" spans="1:4" x14ac:dyDescent="0.25">
      <c r="A1635" s="1" t="s">
        <v>1177</v>
      </c>
      <c r="B1635" s="1">
        <v>643</v>
      </c>
      <c r="C1635" s="1">
        <v>12</v>
      </c>
      <c r="D1635" s="1" t="s">
        <v>4415</v>
      </c>
    </row>
    <row r="1636" spans="1:4" x14ac:dyDescent="0.25">
      <c r="A1636" s="1" t="s">
        <v>989</v>
      </c>
      <c r="B1636" s="1">
        <v>332</v>
      </c>
      <c r="C1636" s="1">
        <v>16</v>
      </c>
      <c r="D1636" s="1" t="s">
        <v>4416</v>
      </c>
    </row>
    <row r="1637" spans="1:4" x14ac:dyDescent="0.25">
      <c r="A1637" s="1" t="s">
        <v>507</v>
      </c>
      <c r="B1637" s="1">
        <v>93</v>
      </c>
      <c r="C1637" s="1">
        <v>12</v>
      </c>
      <c r="D1637" s="1" t="s">
        <v>4417</v>
      </c>
    </row>
    <row r="1638" spans="1:4" x14ac:dyDescent="0.25">
      <c r="A1638" s="1" t="s">
        <v>1832</v>
      </c>
      <c r="B1638" s="1">
        <v>973</v>
      </c>
      <c r="C1638" s="1">
        <v>12</v>
      </c>
      <c r="D1638" s="1" t="s">
        <v>4418</v>
      </c>
    </row>
    <row r="1639" spans="1:4" x14ac:dyDescent="0.25">
      <c r="A1639" s="1" t="s">
        <v>470</v>
      </c>
      <c r="B1639" s="1">
        <v>92</v>
      </c>
      <c r="C1639" s="1">
        <v>12</v>
      </c>
      <c r="D1639" s="1" t="s">
        <v>4419</v>
      </c>
    </row>
    <row r="1640" spans="1:4" x14ac:dyDescent="0.25">
      <c r="A1640" s="1" t="s">
        <v>1919</v>
      </c>
      <c r="B1640" s="1">
        <v>1079</v>
      </c>
      <c r="C1640" s="1">
        <v>4</v>
      </c>
      <c r="D1640" s="1" t="s">
        <v>4420</v>
      </c>
    </row>
    <row r="1641" spans="1:4" x14ac:dyDescent="0.25">
      <c r="A1641" s="1" t="s">
        <v>647</v>
      </c>
      <c r="B1641" s="1">
        <v>136</v>
      </c>
      <c r="C1641" s="1">
        <v>4</v>
      </c>
      <c r="D1641" s="1" t="s">
        <v>4421</v>
      </c>
    </row>
    <row r="1642" spans="1:4" x14ac:dyDescent="0.25">
      <c r="A1642" s="1" t="s">
        <v>968</v>
      </c>
      <c r="B1642" s="1">
        <v>312</v>
      </c>
      <c r="C1642" s="1">
        <v>24</v>
      </c>
      <c r="D1642" s="1" t="s">
        <v>4422</v>
      </c>
    </row>
    <row r="1643" spans="1:4" x14ac:dyDescent="0.25">
      <c r="A1643" s="1" t="s">
        <v>1040</v>
      </c>
      <c r="B1643" s="1">
        <v>399</v>
      </c>
      <c r="C1643" s="1">
        <v>4</v>
      </c>
      <c r="D1643" s="1" t="s">
        <v>4423</v>
      </c>
    </row>
    <row r="1644" spans="1:4" x14ac:dyDescent="0.25">
      <c r="A1644" s="1" t="s">
        <v>607</v>
      </c>
      <c r="B1644" s="1">
        <v>125</v>
      </c>
      <c r="C1644" s="1">
        <v>4</v>
      </c>
      <c r="D1644" s="1" t="s">
        <v>4424</v>
      </c>
    </row>
    <row r="1645" spans="1:4" x14ac:dyDescent="0.25">
      <c r="A1645" s="1" t="s">
        <v>932</v>
      </c>
      <c r="B1645" s="1">
        <v>270</v>
      </c>
      <c r="C1645" s="1">
        <v>26</v>
      </c>
      <c r="D1645" s="1" t="s">
        <v>4425</v>
      </c>
    </row>
    <row r="1646" spans="1:4" x14ac:dyDescent="0.25">
      <c r="A1646" s="1" t="s">
        <v>1161</v>
      </c>
      <c r="B1646" s="1">
        <v>604</v>
      </c>
      <c r="C1646" s="1">
        <v>26</v>
      </c>
      <c r="D1646" s="1" t="s">
        <v>4426</v>
      </c>
    </row>
    <row r="1647" spans="1:4" x14ac:dyDescent="0.25">
      <c r="A1647" s="1" t="s">
        <v>1304</v>
      </c>
      <c r="B1647" s="1">
        <v>773</v>
      </c>
      <c r="C1647" s="1">
        <v>26</v>
      </c>
      <c r="D1647" s="1" t="s">
        <v>4427</v>
      </c>
    </row>
    <row r="1648" spans="1:4" x14ac:dyDescent="0.25">
      <c r="A1648" s="1" t="s">
        <v>1180</v>
      </c>
      <c r="B1648" s="1">
        <v>651</v>
      </c>
      <c r="C1648" s="1">
        <v>26</v>
      </c>
      <c r="D1648" s="1" t="s">
        <v>4428</v>
      </c>
    </row>
    <row r="1649" spans="1:4" x14ac:dyDescent="0.25">
      <c r="A1649" s="1" t="s">
        <v>342</v>
      </c>
      <c r="B1649" s="1">
        <v>54</v>
      </c>
      <c r="C1649" s="1">
        <v>16</v>
      </c>
      <c r="D1649" s="1" t="s">
        <v>4429</v>
      </c>
    </row>
    <row r="1650" spans="1:4" x14ac:dyDescent="0.25">
      <c r="A1650" s="1" t="s">
        <v>1173</v>
      </c>
      <c r="B1650" s="1">
        <v>629</v>
      </c>
      <c r="C1650" s="1">
        <v>12</v>
      </c>
      <c r="D1650" s="1" t="s">
        <v>4430</v>
      </c>
    </row>
    <row r="1651" spans="1:4" x14ac:dyDescent="0.25">
      <c r="A1651" s="1" t="s">
        <v>1779</v>
      </c>
      <c r="B1651" s="1">
        <v>952</v>
      </c>
      <c r="C1651" s="1">
        <v>10</v>
      </c>
      <c r="D1651" s="1" t="s">
        <v>4431</v>
      </c>
    </row>
    <row r="1652" spans="1:4" x14ac:dyDescent="0.25">
      <c r="A1652" s="1" t="s">
        <v>1307</v>
      </c>
      <c r="B1652" s="1">
        <v>777</v>
      </c>
      <c r="C1652" s="1">
        <v>12</v>
      </c>
      <c r="D1652" s="1" t="s">
        <v>4432</v>
      </c>
    </row>
    <row r="1653" spans="1:4" x14ac:dyDescent="0.25">
      <c r="A1653" s="1" t="s">
        <v>347</v>
      </c>
      <c r="B1653" s="1">
        <v>56</v>
      </c>
      <c r="C1653" s="1">
        <v>16</v>
      </c>
      <c r="D1653" s="1" t="s">
        <v>4433</v>
      </c>
    </row>
    <row r="1654" spans="1:4" x14ac:dyDescent="0.25">
      <c r="A1654" s="1" t="s">
        <v>343</v>
      </c>
      <c r="B1654" s="1">
        <v>54</v>
      </c>
      <c r="C1654" s="1">
        <v>16</v>
      </c>
      <c r="D1654" s="1" t="s">
        <v>4434</v>
      </c>
    </row>
    <row r="1655" spans="1:4" x14ac:dyDescent="0.25">
      <c r="A1655" s="1" t="s">
        <v>346</v>
      </c>
      <c r="B1655" s="1">
        <v>55</v>
      </c>
      <c r="C1655" s="1">
        <v>16</v>
      </c>
      <c r="D1655" s="1" t="s">
        <v>4435</v>
      </c>
    </row>
    <row r="1656" spans="1:4" x14ac:dyDescent="0.25">
      <c r="A1656" s="1" t="s">
        <v>828</v>
      </c>
      <c r="B1656" s="1">
        <v>261</v>
      </c>
      <c r="C1656" s="1">
        <v>2</v>
      </c>
      <c r="D1656" s="1" t="s">
        <v>4436</v>
      </c>
    </row>
    <row r="1657" spans="1:4" x14ac:dyDescent="0.25">
      <c r="A1657" s="1" t="s">
        <v>829</v>
      </c>
      <c r="B1657" s="1">
        <v>261</v>
      </c>
      <c r="C1657" s="1">
        <v>2</v>
      </c>
      <c r="D1657" s="1" t="s">
        <v>4437</v>
      </c>
    </row>
    <row r="1658" spans="1:4" x14ac:dyDescent="0.25">
      <c r="A1658" s="1" t="s">
        <v>830</v>
      </c>
      <c r="B1658" s="1">
        <v>261</v>
      </c>
      <c r="C1658" s="1">
        <v>2</v>
      </c>
      <c r="D1658" s="1" t="s">
        <v>4438</v>
      </c>
    </row>
    <row r="1659" spans="1:4" x14ac:dyDescent="0.25">
      <c r="A1659" s="1" t="s">
        <v>831</v>
      </c>
      <c r="B1659" s="1">
        <v>261</v>
      </c>
      <c r="C1659" s="1">
        <v>2</v>
      </c>
      <c r="D1659" s="1" t="s">
        <v>4439</v>
      </c>
    </row>
    <row r="1660" spans="1:4" x14ac:dyDescent="0.25">
      <c r="A1660" s="1" t="s">
        <v>832</v>
      </c>
      <c r="B1660" s="1">
        <v>261</v>
      </c>
      <c r="C1660" s="1">
        <v>2</v>
      </c>
      <c r="D1660" s="1" t="s">
        <v>4440</v>
      </c>
    </row>
    <row r="1661" spans="1:4" x14ac:dyDescent="0.25">
      <c r="A1661" s="1" t="s">
        <v>833</v>
      </c>
      <c r="B1661" s="1">
        <v>261</v>
      </c>
      <c r="C1661" s="1">
        <v>2</v>
      </c>
      <c r="D1661" s="1" t="s">
        <v>4441</v>
      </c>
    </row>
    <row r="1662" spans="1:4" x14ac:dyDescent="0.25">
      <c r="A1662" s="1" t="s">
        <v>834</v>
      </c>
      <c r="B1662" s="1">
        <v>261</v>
      </c>
      <c r="C1662" s="1">
        <v>2</v>
      </c>
      <c r="D1662" s="1" t="s">
        <v>4442</v>
      </c>
    </row>
    <row r="1663" spans="1:4" x14ac:dyDescent="0.25">
      <c r="A1663" s="1" t="s">
        <v>835</v>
      </c>
      <c r="B1663" s="1">
        <v>261</v>
      </c>
      <c r="C1663" s="1">
        <v>2</v>
      </c>
      <c r="D1663" s="1" t="s">
        <v>4443</v>
      </c>
    </row>
    <row r="1664" spans="1:4" x14ac:dyDescent="0.25">
      <c r="A1664" s="1" t="s">
        <v>836</v>
      </c>
      <c r="B1664" s="1">
        <v>261</v>
      </c>
      <c r="C1664" s="1">
        <v>2</v>
      </c>
      <c r="D1664" s="1" t="s">
        <v>4444</v>
      </c>
    </row>
    <row r="1665" spans="1:4" x14ac:dyDescent="0.25">
      <c r="A1665" s="1" t="s">
        <v>837</v>
      </c>
      <c r="B1665" s="1">
        <v>261</v>
      </c>
      <c r="C1665" s="1">
        <v>2</v>
      </c>
      <c r="D1665" s="1" t="s">
        <v>4445</v>
      </c>
    </row>
    <row r="1666" spans="1:4" x14ac:dyDescent="0.25">
      <c r="A1666" s="1" t="s">
        <v>854</v>
      </c>
      <c r="B1666" s="1">
        <v>263</v>
      </c>
      <c r="C1666" s="1">
        <v>2</v>
      </c>
      <c r="D1666" s="1" t="s">
        <v>4446</v>
      </c>
    </row>
    <row r="1667" spans="1:4" x14ac:dyDescent="0.25">
      <c r="A1667" s="1" t="s">
        <v>855</v>
      </c>
      <c r="B1667" s="1">
        <v>263</v>
      </c>
      <c r="C1667" s="1">
        <v>2</v>
      </c>
      <c r="D1667" s="1" t="s">
        <v>4447</v>
      </c>
    </row>
    <row r="1668" spans="1:4" x14ac:dyDescent="0.25">
      <c r="A1668" s="1" t="s">
        <v>869</v>
      </c>
      <c r="B1668" s="1">
        <v>264</v>
      </c>
      <c r="C1668" s="1">
        <v>2</v>
      </c>
      <c r="D1668" s="1" t="s">
        <v>4448</v>
      </c>
    </row>
    <row r="1669" spans="1:4" x14ac:dyDescent="0.25">
      <c r="A1669" s="1" t="s">
        <v>870</v>
      </c>
      <c r="B1669" s="1">
        <v>264</v>
      </c>
      <c r="C1669" s="1">
        <v>2</v>
      </c>
      <c r="D1669" s="1" t="s">
        <v>4449</v>
      </c>
    </row>
    <row r="1670" spans="1:4" x14ac:dyDescent="0.25">
      <c r="A1670" s="1" t="s">
        <v>871</v>
      </c>
      <c r="B1670" s="1">
        <v>264</v>
      </c>
      <c r="C1670" s="1">
        <v>2</v>
      </c>
      <c r="D1670" s="1" t="s">
        <v>4450</v>
      </c>
    </row>
    <row r="1671" spans="1:4" x14ac:dyDescent="0.25">
      <c r="A1671" s="1" t="s">
        <v>872</v>
      </c>
      <c r="B1671" s="1">
        <v>264</v>
      </c>
      <c r="C1671" s="1">
        <v>2</v>
      </c>
      <c r="D1671" s="1" t="s">
        <v>4451</v>
      </c>
    </row>
    <row r="1672" spans="1:4" x14ac:dyDescent="0.25">
      <c r="A1672" s="1" t="s">
        <v>873</v>
      </c>
      <c r="B1672" s="1">
        <v>264</v>
      </c>
      <c r="C1672" s="1">
        <v>2</v>
      </c>
      <c r="D1672" s="1" t="s">
        <v>4452</v>
      </c>
    </row>
    <row r="1673" spans="1:4" x14ac:dyDescent="0.25">
      <c r="A1673" s="1" t="s">
        <v>969</v>
      </c>
      <c r="B1673" s="1">
        <v>312</v>
      </c>
      <c r="C1673" s="1">
        <v>24</v>
      </c>
      <c r="D1673" s="1" t="s">
        <v>4453</v>
      </c>
    </row>
    <row r="1674" spans="1:4" x14ac:dyDescent="0.25">
      <c r="A1674" s="1" t="s">
        <v>1920</v>
      </c>
      <c r="B1674" s="1">
        <v>1085</v>
      </c>
      <c r="C1674" s="1">
        <v>14</v>
      </c>
      <c r="D1674" s="1" t="s">
        <v>4454</v>
      </c>
    </row>
    <row r="1675" spans="1:4" x14ac:dyDescent="0.25">
      <c r="A1675" s="1" t="s">
        <v>1148</v>
      </c>
      <c r="B1675" s="1">
        <v>576</v>
      </c>
      <c r="C1675" s="1">
        <v>8</v>
      </c>
      <c r="D1675" s="1" t="s">
        <v>4455</v>
      </c>
    </row>
    <row r="1676" spans="1:4" x14ac:dyDescent="0.25">
      <c r="A1676" s="1" t="s">
        <v>933</v>
      </c>
      <c r="B1676" s="1">
        <v>272</v>
      </c>
      <c r="C1676" s="1">
        <v>12</v>
      </c>
      <c r="D1676" s="1" t="s">
        <v>4456</v>
      </c>
    </row>
    <row r="1677" spans="1:4" x14ac:dyDescent="0.25">
      <c r="A1677" s="1" t="s">
        <v>1128</v>
      </c>
      <c r="B1677" s="1">
        <v>540</v>
      </c>
      <c r="C1677" s="1">
        <v>12</v>
      </c>
      <c r="D1677" s="1" t="s">
        <v>4457</v>
      </c>
    </row>
    <row r="1678" spans="1:4" x14ac:dyDescent="0.25">
      <c r="A1678" s="1" t="s">
        <v>1922</v>
      </c>
      <c r="B1678" s="1">
        <v>1087</v>
      </c>
      <c r="C1678" s="1">
        <v>18</v>
      </c>
      <c r="D1678" s="1" t="s">
        <v>4458</v>
      </c>
    </row>
    <row r="1679" spans="1:4" x14ac:dyDescent="0.25">
      <c r="A1679" s="1" t="s">
        <v>994</v>
      </c>
      <c r="B1679" s="1">
        <v>336</v>
      </c>
      <c r="C1679" s="1">
        <v>8</v>
      </c>
      <c r="D1679" s="1" t="s">
        <v>4459</v>
      </c>
    </row>
    <row r="1680" spans="1:4" x14ac:dyDescent="0.25">
      <c r="A1680" s="1" t="s">
        <v>1265</v>
      </c>
      <c r="B1680" s="1">
        <v>713</v>
      </c>
      <c r="C1680" s="1">
        <v>18</v>
      </c>
      <c r="D1680" s="1" t="s">
        <v>4460</v>
      </c>
    </row>
    <row r="1681" spans="1:4" x14ac:dyDescent="0.25">
      <c r="A1681" s="1" t="s">
        <v>1003</v>
      </c>
      <c r="B1681" s="1">
        <v>350</v>
      </c>
      <c r="C1681" s="1">
        <v>18</v>
      </c>
      <c r="D1681" s="1" t="s">
        <v>4461</v>
      </c>
    </row>
    <row r="1682" spans="1:4" x14ac:dyDescent="0.25">
      <c r="A1682" s="1" t="s">
        <v>1351</v>
      </c>
      <c r="B1682" s="1">
        <v>870</v>
      </c>
      <c r="C1682" s="1">
        <v>12</v>
      </c>
      <c r="D1682" s="1" t="s">
        <v>4462</v>
      </c>
    </row>
    <row r="1683" spans="1:4" x14ac:dyDescent="0.25">
      <c r="A1683" s="1" t="s">
        <v>1886</v>
      </c>
      <c r="B1683" s="1">
        <v>1045</v>
      </c>
      <c r="C1683" s="1">
        <v>18</v>
      </c>
      <c r="D1683" s="1" t="s">
        <v>4463</v>
      </c>
    </row>
    <row r="1684" spans="1:4" x14ac:dyDescent="0.25">
      <c r="A1684" s="1" t="s">
        <v>1887</v>
      </c>
      <c r="B1684" s="1">
        <v>1045</v>
      </c>
      <c r="C1684" s="1">
        <v>18</v>
      </c>
      <c r="D1684" s="1" t="s">
        <v>4464</v>
      </c>
    </row>
    <row r="1685" spans="1:4" x14ac:dyDescent="0.25">
      <c r="A1685" s="1" t="s">
        <v>1888</v>
      </c>
      <c r="B1685" s="1">
        <v>1045</v>
      </c>
      <c r="C1685" s="1">
        <v>18</v>
      </c>
      <c r="D1685" s="1" t="s">
        <v>4465</v>
      </c>
    </row>
    <row r="1686" spans="1:4" x14ac:dyDescent="0.25">
      <c r="A1686" s="1" t="s">
        <v>1323</v>
      </c>
      <c r="B1686" s="1">
        <v>803</v>
      </c>
      <c r="C1686" s="1">
        <v>12</v>
      </c>
      <c r="D1686" s="1" t="s">
        <v>4466</v>
      </c>
    </row>
    <row r="1687" spans="1:4" x14ac:dyDescent="0.25">
      <c r="A1687" s="1" t="s">
        <v>1829</v>
      </c>
      <c r="B1687" s="1">
        <v>970</v>
      </c>
      <c r="C1687" s="1">
        <v>8</v>
      </c>
      <c r="D1687" s="1" t="s">
        <v>4467</v>
      </c>
    </row>
    <row r="1688" spans="1:4" x14ac:dyDescent="0.25">
      <c r="A1688" s="1" t="s">
        <v>1871</v>
      </c>
      <c r="B1688" s="1">
        <v>1024</v>
      </c>
      <c r="C1688" s="1">
        <v>12</v>
      </c>
      <c r="D1688" s="1" t="s">
        <v>4468</v>
      </c>
    </row>
    <row r="1689" spans="1:4" x14ac:dyDescent="0.25">
      <c r="A1689" s="1" t="s">
        <v>1780</v>
      </c>
      <c r="B1689" s="1">
        <v>952</v>
      </c>
      <c r="C1689" s="1">
        <v>12</v>
      </c>
      <c r="D1689" s="1" t="s">
        <v>4469</v>
      </c>
    </row>
    <row r="1690" spans="1:4" x14ac:dyDescent="0.25">
      <c r="A1690" s="1" t="s">
        <v>1266</v>
      </c>
      <c r="B1690" s="1">
        <v>713</v>
      </c>
      <c r="C1690" s="1">
        <v>18</v>
      </c>
      <c r="D1690" s="1" t="s">
        <v>4470</v>
      </c>
    </row>
    <row r="1691" spans="1:4" x14ac:dyDescent="0.25">
      <c r="A1691" s="1" t="s">
        <v>1898</v>
      </c>
      <c r="B1691" s="1">
        <v>1052</v>
      </c>
      <c r="C1691" s="1">
        <v>18</v>
      </c>
      <c r="D1691" s="1" t="s">
        <v>4471</v>
      </c>
    </row>
    <row r="1692" spans="1:4" x14ac:dyDescent="0.25">
      <c r="A1692" s="1" t="s">
        <v>1899</v>
      </c>
      <c r="B1692" s="1">
        <v>1053</v>
      </c>
      <c r="C1692" s="1">
        <v>18</v>
      </c>
      <c r="D1692" s="1" t="s">
        <v>4472</v>
      </c>
    </row>
    <row r="1693" spans="1:4" x14ac:dyDescent="0.25">
      <c r="A1693" s="1" t="s">
        <v>1878</v>
      </c>
      <c r="B1693" s="1">
        <v>1036</v>
      </c>
      <c r="C1693" s="1">
        <v>18</v>
      </c>
      <c r="D1693" s="1" t="s">
        <v>4473</v>
      </c>
    </row>
    <row r="1694" spans="1:4" x14ac:dyDescent="0.25">
      <c r="A1694" s="1" t="s">
        <v>1032</v>
      </c>
      <c r="B1694" s="1">
        <v>383</v>
      </c>
      <c r="C1694" s="1">
        <v>18</v>
      </c>
      <c r="D1694" s="1" t="s">
        <v>4474</v>
      </c>
    </row>
    <row r="1695" spans="1:4" x14ac:dyDescent="0.25">
      <c r="A1695" s="1" t="s">
        <v>1889</v>
      </c>
      <c r="B1695" s="1">
        <v>1046</v>
      </c>
      <c r="C1695" s="1">
        <v>18</v>
      </c>
      <c r="D1695" s="1" t="s">
        <v>4475</v>
      </c>
    </row>
    <row r="1696" spans="1:4" x14ac:dyDescent="0.25">
      <c r="A1696" s="1" t="s">
        <v>1038</v>
      </c>
      <c r="B1696" s="1">
        <v>397</v>
      </c>
      <c r="C1696" s="1">
        <v>18</v>
      </c>
      <c r="D1696" s="1" t="s">
        <v>4476</v>
      </c>
    </row>
    <row r="1697" spans="1:4" x14ac:dyDescent="0.25">
      <c r="A1697" s="1" t="s">
        <v>1045</v>
      </c>
      <c r="B1697" s="1">
        <v>403</v>
      </c>
      <c r="C1697" s="1">
        <v>18</v>
      </c>
      <c r="D1697" s="1" t="s">
        <v>4477</v>
      </c>
    </row>
    <row r="1698" spans="1:4" x14ac:dyDescent="0.25">
      <c r="A1698" s="1" t="s">
        <v>1308</v>
      </c>
      <c r="B1698" s="1">
        <v>778</v>
      </c>
      <c r="C1698" s="1">
        <v>18</v>
      </c>
      <c r="D1698" s="1" t="s">
        <v>4478</v>
      </c>
    </row>
    <row r="1699" spans="1:4" x14ac:dyDescent="0.25">
      <c r="A1699" s="1" t="s">
        <v>1909</v>
      </c>
      <c r="B1699" s="1">
        <v>1065</v>
      </c>
      <c r="C1699" s="1">
        <v>18</v>
      </c>
      <c r="D1699" s="1" t="s">
        <v>4479</v>
      </c>
    </row>
    <row r="1700" spans="1:4" x14ac:dyDescent="0.25">
      <c r="A1700" s="1" t="s">
        <v>990</v>
      </c>
      <c r="B1700" s="1">
        <v>334</v>
      </c>
      <c r="C1700" s="1">
        <v>23</v>
      </c>
      <c r="D1700" s="1" t="s">
        <v>4480</v>
      </c>
    </row>
    <row r="1701" spans="1:4" x14ac:dyDescent="0.25">
      <c r="A1701" s="1" t="s">
        <v>704</v>
      </c>
      <c r="B1701" s="1">
        <v>147</v>
      </c>
      <c r="C1701" s="1">
        <v>27</v>
      </c>
      <c r="D1701" s="1" t="s">
        <v>4481</v>
      </c>
    </row>
    <row r="1702" spans="1:4" x14ac:dyDescent="0.25">
      <c r="A1702" s="1" t="s">
        <v>702</v>
      </c>
      <c r="B1702" s="1">
        <v>146</v>
      </c>
      <c r="C1702" s="1">
        <v>13</v>
      </c>
      <c r="D1702" s="1" t="s">
        <v>4482</v>
      </c>
    </row>
    <row r="1703" spans="1:4" x14ac:dyDescent="0.25">
      <c r="A1703" s="1" t="s">
        <v>991</v>
      </c>
      <c r="B1703" s="1">
        <v>334</v>
      </c>
      <c r="C1703" s="1">
        <v>23</v>
      </c>
      <c r="D1703" s="1" t="s">
        <v>4483</v>
      </c>
    </row>
    <row r="1704" spans="1:4" x14ac:dyDescent="0.25">
      <c r="A1704" s="1" t="s">
        <v>706</v>
      </c>
      <c r="B1704" s="1">
        <v>149</v>
      </c>
      <c r="C1704" s="1">
        <v>23</v>
      </c>
      <c r="D1704" s="1" t="s">
        <v>4484</v>
      </c>
    </row>
    <row r="1705" spans="1:4" x14ac:dyDescent="0.25">
      <c r="A1705" s="1" t="s">
        <v>1092</v>
      </c>
      <c r="B1705" s="1">
        <v>484</v>
      </c>
      <c r="C1705" s="1">
        <v>23</v>
      </c>
      <c r="D1705" s="1" t="s">
        <v>4485</v>
      </c>
    </row>
    <row r="1706" spans="1:4" x14ac:dyDescent="0.25">
      <c r="A1706" s="1" t="s">
        <v>707</v>
      </c>
      <c r="B1706" s="1">
        <v>149</v>
      </c>
      <c r="C1706" s="1">
        <v>23</v>
      </c>
      <c r="D1706" s="1" t="s">
        <v>4486</v>
      </c>
    </row>
    <row r="1707" spans="1:4" x14ac:dyDescent="0.25">
      <c r="A1707" s="1" t="s">
        <v>703</v>
      </c>
      <c r="B1707" s="1">
        <v>146</v>
      </c>
      <c r="C1707" s="1">
        <v>13</v>
      </c>
      <c r="D1707" s="1" t="s">
        <v>4487</v>
      </c>
    </row>
    <row r="1708" spans="1:4" x14ac:dyDescent="0.25">
      <c r="A1708" s="1" t="s">
        <v>1015</v>
      </c>
      <c r="B1708" s="1">
        <v>361</v>
      </c>
      <c r="C1708" s="1">
        <v>13</v>
      </c>
      <c r="D1708" s="1" t="s">
        <v>4488</v>
      </c>
    </row>
    <row r="1709" spans="1:4" x14ac:dyDescent="0.25">
      <c r="A1709" s="1" t="s">
        <v>1093</v>
      </c>
      <c r="B1709" s="1">
        <v>484</v>
      </c>
      <c r="C1709" s="1">
        <v>13</v>
      </c>
      <c r="D1709" s="1" t="s">
        <v>4489</v>
      </c>
    </row>
    <row r="1710" spans="1:4" x14ac:dyDescent="0.25">
      <c r="A1710" s="1" t="s">
        <v>1016</v>
      </c>
      <c r="B1710" s="1">
        <v>361</v>
      </c>
      <c r="C1710" s="1">
        <v>13</v>
      </c>
      <c r="D1710" s="1" t="s">
        <v>4490</v>
      </c>
    </row>
    <row r="1711" spans="1:4" x14ac:dyDescent="0.25">
      <c r="A1711" s="1" t="s">
        <v>1900</v>
      </c>
      <c r="B1711" s="1">
        <v>1054</v>
      </c>
      <c r="C1711" s="1">
        <v>18</v>
      </c>
      <c r="D1711" s="1" t="s">
        <v>4491</v>
      </c>
    </row>
    <row r="1712" spans="1:4" x14ac:dyDescent="0.25">
      <c r="A1712" s="1" t="s">
        <v>705</v>
      </c>
      <c r="B1712" s="1">
        <v>147</v>
      </c>
      <c r="C1712" s="1">
        <v>27</v>
      </c>
      <c r="D1712" s="1" t="s">
        <v>4492</v>
      </c>
    </row>
    <row r="1713" spans="1:4" x14ac:dyDescent="0.25">
      <c r="A1713" s="1" t="s">
        <v>1227</v>
      </c>
      <c r="B1713" s="1">
        <v>669</v>
      </c>
      <c r="C1713" s="1">
        <v>12</v>
      </c>
      <c r="D1713" s="1" t="s">
        <v>4493</v>
      </c>
    </row>
    <row r="1714" spans="1:4" x14ac:dyDescent="0.25">
      <c r="A1714" s="1" t="s">
        <v>1910</v>
      </c>
      <c r="B1714" s="1">
        <v>1066</v>
      </c>
      <c r="C1714" s="1">
        <v>27</v>
      </c>
      <c r="D1714" s="1" t="s">
        <v>4494</v>
      </c>
    </row>
    <row r="1715" spans="1:4" x14ac:dyDescent="0.25">
      <c r="A1715" s="1" t="s">
        <v>1094</v>
      </c>
      <c r="B1715" s="1">
        <v>484</v>
      </c>
      <c r="C1715" s="1">
        <v>27</v>
      </c>
      <c r="D1715" s="1" t="s">
        <v>4495</v>
      </c>
    </row>
    <row r="1716" spans="1:4" x14ac:dyDescent="0.25">
      <c r="A1716" s="1" t="s">
        <v>1911</v>
      </c>
      <c r="B1716" s="1">
        <v>1066</v>
      </c>
      <c r="C1716" s="1">
        <v>27</v>
      </c>
      <c r="D1716" s="1" t="s">
        <v>4496</v>
      </c>
    </row>
    <row r="1717" spans="1:4" x14ac:dyDescent="0.25">
      <c r="A1717" s="1" t="s">
        <v>1376</v>
      </c>
      <c r="B1717" s="1">
        <v>903</v>
      </c>
      <c r="C1717" s="1">
        <v>12</v>
      </c>
      <c r="D1717" s="1" t="s">
        <v>4497</v>
      </c>
    </row>
    <row r="1718" spans="1:4" x14ac:dyDescent="0.25">
      <c r="A1718" s="1" t="s">
        <v>972</v>
      </c>
      <c r="B1718" s="1">
        <v>316</v>
      </c>
      <c r="C1718" s="1">
        <v>14</v>
      </c>
      <c r="D1718" s="1" t="s">
        <v>4498</v>
      </c>
    </row>
    <row r="1719" spans="1:4" x14ac:dyDescent="0.25">
      <c r="A1719" s="1" t="s">
        <v>874</v>
      </c>
      <c r="B1719" s="1">
        <v>265</v>
      </c>
      <c r="C1719" s="1">
        <v>2</v>
      </c>
      <c r="D1719" s="1" t="s">
        <v>4499</v>
      </c>
    </row>
    <row r="1720" spans="1:4" x14ac:dyDescent="0.25">
      <c r="A1720" s="1" t="s">
        <v>973</v>
      </c>
      <c r="B1720" s="1">
        <v>316</v>
      </c>
      <c r="C1720" s="1">
        <v>14</v>
      </c>
      <c r="D1720" s="1" t="s">
        <v>4500</v>
      </c>
    </row>
    <row r="1721" spans="1:4" x14ac:dyDescent="0.25">
      <c r="A1721" s="1" t="s">
        <v>875</v>
      </c>
      <c r="B1721" s="1">
        <v>265</v>
      </c>
      <c r="C1721" s="1">
        <v>2</v>
      </c>
      <c r="D1721" s="1" t="s">
        <v>4501</v>
      </c>
    </row>
    <row r="1722" spans="1:4" x14ac:dyDescent="0.25">
      <c r="A1722" s="1" t="s">
        <v>876</v>
      </c>
      <c r="B1722" s="1">
        <v>265</v>
      </c>
      <c r="C1722" s="1">
        <v>2</v>
      </c>
      <c r="D1722" s="1" t="s">
        <v>4502</v>
      </c>
    </row>
    <row r="1723" spans="1:4" x14ac:dyDescent="0.25">
      <c r="A1723" s="1" t="s">
        <v>877</v>
      </c>
      <c r="B1723" s="1">
        <v>265</v>
      </c>
      <c r="C1723" s="1">
        <v>2</v>
      </c>
      <c r="D1723" s="1" t="s">
        <v>4503</v>
      </c>
    </row>
    <row r="1724" spans="1:4" x14ac:dyDescent="0.25">
      <c r="A1724" s="1" t="s">
        <v>878</v>
      </c>
      <c r="B1724" s="1">
        <v>265</v>
      </c>
      <c r="C1724" s="1">
        <v>2</v>
      </c>
      <c r="D1724" s="1" t="s">
        <v>4504</v>
      </c>
    </row>
    <row r="1725" spans="1:4" x14ac:dyDescent="0.25">
      <c r="A1725" s="1" t="s">
        <v>879</v>
      </c>
      <c r="B1725" s="1">
        <v>265</v>
      </c>
      <c r="C1725" s="1">
        <v>2</v>
      </c>
      <c r="D1725" s="1" t="s">
        <v>4505</v>
      </c>
    </row>
    <row r="1726" spans="1:4" x14ac:dyDescent="0.25">
      <c r="A1726" s="1" t="s">
        <v>880</v>
      </c>
      <c r="B1726" s="1">
        <v>265</v>
      </c>
      <c r="C1726" s="1">
        <v>2</v>
      </c>
      <c r="D1726" s="1" t="s">
        <v>4506</v>
      </c>
    </row>
    <row r="1727" spans="1:4" x14ac:dyDescent="0.25">
      <c r="A1727" s="1" t="s">
        <v>856</v>
      </c>
      <c r="B1727" s="1">
        <v>263</v>
      </c>
      <c r="C1727" s="1">
        <v>2</v>
      </c>
      <c r="D1727" s="1" t="s">
        <v>4507</v>
      </c>
    </row>
    <row r="1728" spans="1:4" x14ac:dyDescent="0.25">
      <c r="A1728" s="1" t="s">
        <v>1248</v>
      </c>
      <c r="B1728" s="1">
        <v>702</v>
      </c>
      <c r="C1728" s="1">
        <v>2</v>
      </c>
      <c r="D1728" s="1" t="s">
        <v>4508</v>
      </c>
    </row>
    <row r="1729" spans="1:4" x14ac:dyDescent="0.25">
      <c r="A1729" s="1" t="s">
        <v>974</v>
      </c>
      <c r="B1729" s="1">
        <v>316</v>
      </c>
      <c r="C1729" s="1">
        <v>14</v>
      </c>
      <c r="D1729" s="1" t="s">
        <v>4509</v>
      </c>
    </row>
    <row r="1730" spans="1:4" x14ac:dyDescent="0.25">
      <c r="A1730" s="1" t="s">
        <v>1956</v>
      </c>
      <c r="B1730" s="1">
        <v>1121</v>
      </c>
      <c r="C1730" s="1">
        <v>6</v>
      </c>
      <c r="D1730" s="1" t="s">
        <v>4510</v>
      </c>
    </row>
    <row r="1731" spans="1:4" x14ac:dyDescent="0.25">
      <c r="A1731" s="1" t="s">
        <v>1122</v>
      </c>
      <c r="B1731" s="1">
        <v>532</v>
      </c>
      <c r="C1731" s="1">
        <v>19</v>
      </c>
      <c r="D1731" s="1" t="s">
        <v>4511</v>
      </c>
    </row>
    <row r="1732" spans="1:4" x14ac:dyDescent="0.25">
      <c r="A1732" s="1" t="s">
        <v>1125</v>
      </c>
      <c r="B1732" s="1">
        <v>535</v>
      </c>
      <c r="C1732" s="1">
        <v>19</v>
      </c>
      <c r="D1732" s="1" t="s">
        <v>4512</v>
      </c>
    </row>
    <row r="1733" spans="1:4" x14ac:dyDescent="0.25">
      <c r="A1733" s="1" t="s">
        <v>1126</v>
      </c>
      <c r="B1733" s="1">
        <v>536</v>
      </c>
      <c r="C1733" s="1">
        <v>19</v>
      </c>
      <c r="D1733" s="1" t="s">
        <v>4513</v>
      </c>
    </row>
    <row r="1734" spans="1:4" x14ac:dyDescent="0.25">
      <c r="A1734" s="1" t="s">
        <v>1127</v>
      </c>
      <c r="B1734" s="1">
        <v>539</v>
      </c>
      <c r="C1734" s="1">
        <v>19</v>
      </c>
      <c r="D1734" s="1" t="s">
        <v>4514</v>
      </c>
    </row>
    <row r="1735" spans="1:4" x14ac:dyDescent="0.25">
      <c r="A1735" s="1" t="s">
        <v>1136</v>
      </c>
      <c r="B1735" s="1">
        <v>550</v>
      </c>
      <c r="C1735" s="1">
        <v>11</v>
      </c>
      <c r="D1735" s="1" t="s">
        <v>4515</v>
      </c>
    </row>
    <row r="1736" spans="1:4" x14ac:dyDescent="0.25">
      <c r="A1736" s="1" t="s">
        <v>1160</v>
      </c>
      <c r="B1736" s="1">
        <v>601</v>
      </c>
      <c r="C1736" s="1">
        <v>23</v>
      </c>
      <c r="D1736" s="1" t="s">
        <v>4516</v>
      </c>
    </row>
    <row r="1737" spans="1:4" x14ac:dyDescent="0.25">
      <c r="A1737" s="1" t="s">
        <v>1021</v>
      </c>
      <c r="B1737" s="1">
        <v>367</v>
      </c>
      <c r="C1737" s="1">
        <v>6</v>
      </c>
      <c r="D1737" s="1" t="s">
        <v>4517</v>
      </c>
    </row>
    <row r="1738" spans="1:4" x14ac:dyDescent="0.25">
      <c r="A1738" s="1" t="s">
        <v>1022</v>
      </c>
      <c r="B1738" s="1">
        <v>367</v>
      </c>
      <c r="C1738" s="1">
        <v>6</v>
      </c>
      <c r="D1738" s="1" t="s">
        <v>4518</v>
      </c>
    </row>
    <row r="1739" spans="1:4" x14ac:dyDescent="0.25">
      <c r="A1739" s="1" t="s">
        <v>1111</v>
      </c>
      <c r="B1739" s="1">
        <v>500</v>
      </c>
      <c r="C1739" s="1">
        <v>6</v>
      </c>
      <c r="D1739" s="1" t="s">
        <v>4519</v>
      </c>
    </row>
    <row r="1740" spans="1:4" x14ac:dyDescent="0.25">
      <c r="A1740" s="1" t="s">
        <v>1112</v>
      </c>
      <c r="B1740" s="1">
        <v>500</v>
      </c>
      <c r="C1740" s="1">
        <v>6</v>
      </c>
      <c r="D1740" s="1" t="s">
        <v>4520</v>
      </c>
    </row>
    <row r="1741" spans="1:4" x14ac:dyDescent="0.25">
      <c r="A1741" s="1" t="s">
        <v>1113</v>
      </c>
      <c r="B1741" s="1">
        <v>500</v>
      </c>
      <c r="C1741" s="1">
        <v>6</v>
      </c>
      <c r="D1741" s="1" t="s">
        <v>4521</v>
      </c>
    </row>
    <row r="1742" spans="1:4" x14ac:dyDescent="0.25">
      <c r="A1742" s="1" t="s">
        <v>1901</v>
      </c>
      <c r="B1742" s="1">
        <v>1058</v>
      </c>
      <c r="C1742" s="1">
        <v>6</v>
      </c>
      <c r="D1742" s="1" t="s">
        <v>4522</v>
      </c>
    </row>
    <row r="1743" spans="1:4" x14ac:dyDescent="0.25">
      <c r="A1743" s="1" t="s">
        <v>1856</v>
      </c>
      <c r="B1743" s="1">
        <v>996</v>
      </c>
      <c r="C1743" s="1">
        <v>6</v>
      </c>
      <c r="D1743" s="1" t="s">
        <v>4523</v>
      </c>
    </row>
    <row r="1744" spans="1:4" x14ac:dyDescent="0.25">
      <c r="A1744" s="1" t="s">
        <v>1857</v>
      </c>
      <c r="B1744" s="1">
        <v>996</v>
      </c>
      <c r="C1744" s="1">
        <v>6</v>
      </c>
      <c r="D1744" s="1" t="s">
        <v>4524</v>
      </c>
    </row>
    <row r="1745" spans="1:4" x14ac:dyDescent="0.25">
      <c r="A1745" s="1" t="s">
        <v>1244</v>
      </c>
      <c r="B1745" s="1">
        <v>701</v>
      </c>
      <c r="C1745" s="1">
        <v>6</v>
      </c>
      <c r="D1745" s="1" t="s">
        <v>4525</v>
      </c>
    </row>
    <row r="1746" spans="1:4" x14ac:dyDescent="0.25">
      <c r="A1746" s="1" t="s">
        <v>1245</v>
      </c>
      <c r="B1746" s="1">
        <v>701</v>
      </c>
      <c r="C1746" s="1">
        <v>6</v>
      </c>
      <c r="D1746" s="1" t="s">
        <v>4526</v>
      </c>
    </row>
    <row r="1747" spans="1:4" x14ac:dyDescent="0.25">
      <c r="A1747" s="1" t="s">
        <v>1858</v>
      </c>
      <c r="B1747" s="1">
        <v>996</v>
      </c>
      <c r="C1747" s="1">
        <v>6</v>
      </c>
      <c r="D1747" s="1" t="s">
        <v>4527</v>
      </c>
    </row>
    <row r="1748" spans="1:4" x14ac:dyDescent="0.25">
      <c r="A1748" s="1" t="s">
        <v>1246</v>
      </c>
      <c r="B1748" s="1">
        <v>701</v>
      </c>
      <c r="C1748" s="1">
        <v>6</v>
      </c>
      <c r="D1748" s="1" t="s">
        <v>4528</v>
      </c>
    </row>
    <row r="1749" spans="1:4" x14ac:dyDescent="0.25">
      <c r="A1749" s="1" t="s">
        <v>1894</v>
      </c>
      <c r="B1749" s="1">
        <v>1049</v>
      </c>
      <c r="C1749" s="1">
        <v>6</v>
      </c>
      <c r="D1749" s="1" t="s">
        <v>4529</v>
      </c>
    </row>
    <row r="1750" spans="1:4" x14ac:dyDescent="0.25">
      <c r="A1750" s="1" t="s">
        <v>1890</v>
      </c>
      <c r="B1750" s="1">
        <v>1048</v>
      </c>
      <c r="C1750" s="1">
        <v>6</v>
      </c>
      <c r="D1750" s="1" t="s">
        <v>4530</v>
      </c>
    </row>
    <row r="1751" spans="1:4" x14ac:dyDescent="0.25">
      <c r="A1751" s="1" t="s">
        <v>1951</v>
      </c>
      <c r="B1751" s="1">
        <v>1118</v>
      </c>
      <c r="C1751" s="1">
        <v>6</v>
      </c>
      <c r="D1751" s="1" t="s">
        <v>4531</v>
      </c>
    </row>
    <row r="1752" spans="1:4" x14ac:dyDescent="0.25">
      <c r="A1752" s="1" t="s">
        <v>1018</v>
      </c>
      <c r="B1752" s="1">
        <v>365</v>
      </c>
      <c r="C1752" s="1">
        <v>6</v>
      </c>
      <c r="D1752" s="1" t="s">
        <v>4532</v>
      </c>
    </row>
    <row r="1753" spans="1:4" x14ac:dyDescent="0.25">
      <c r="A1753" s="1" t="s">
        <v>1902</v>
      </c>
      <c r="B1753" s="1">
        <v>1059</v>
      </c>
      <c r="C1753" s="1">
        <v>6</v>
      </c>
      <c r="D1753" s="1" t="s">
        <v>4533</v>
      </c>
    </row>
    <row r="1754" spans="1:4" x14ac:dyDescent="0.25">
      <c r="A1754" s="1" t="s">
        <v>1923</v>
      </c>
      <c r="B1754" s="1">
        <v>1088</v>
      </c>
      <c r="C1754" s="1">
        <v>6</v>
      </c>
      <c r="D1754" s="1" t="s">
        <v>4534</v>
      </c>
    </row>
    <row r="1755" spans="1:4" x14ac:dyDescent="0.25">
      <c r="A1755" s="1" t="s">
        <v>1163</v>
      </c>
      <c r="B1755" s="1">
        <v>606</v>
      </c>
      <c r="C1755" s="1">
        <v>6</v>
      </c>
      <c r="D1755" s="1" t="s">
        <v>4535</v>
      </c>
    </row>
    <row r="1756" spans="1:4" x14ac:dyDescent="0.25">
      <c r="A1756" s="1" t="s">
        <v>1927</v>
      </c>
      <c r="B1756" s="1">
        <v>1089</v>
      </c>
      <c r="C1756" s="1">
        <v>6</v>
      </c>
      <c r="D1756" s="1" t="s">
        <v>4536</v>
      </c>
    </row>
    <row r="1757" spans="1:4" x14ac:dyDescent="0.25">
      <c r="A1757" s="1" t="s">
        <v>1232</v>
      </c>
      <c r="B1757" s="1">
        <v>684</v>
      </c>
      <c r="C1757" s="1">
        <v>6</v>
      </c>
      <c r="D1757" s="1" t="s">
        <v>4537</v>
      </c>
    </row>
    <row r="1758" spans="1:4" x14ac:dyDescent="0.25">
      <c r="A1758" s="1" t="s">
        <v>935</v>
      </c>
      <c r="B1758" s="1">
        <v>275</v>
      </c>
      <c r="C1758" s="1">
        <v>6</v>
      </c>
      <c r="D1758" s="1" t="s">
        <v>4538</v>
      </c>
    </row>
    <row r="1759" spans="1:4" x14ac:dyDescent="0.25">
      <c r="A1759" s="1" t="s">
        <v>948</v>
      </c>
      <c r="B1759" s="1">
        <v>289</v>
      </c>
      <c r="C1759" s="1">
        <v>6</v>
      </c>
      <c r="D1759" s="1" t="s">
        <v>4539</v>
      </c>
    </row>
    <row r="1760" spans="1:4" x14ac:dyDescent="0.25">
      <c r="A1760" s="1" t="s">
        <v>1930</v>
      </c>
      <c r="B1760" s="1">
        <v>1090</v>
      </c>
      <c r="C1760" s="1">
        <v>6</v>
      </c>
      <c r="D1760" s="1" t="s">
        <v>4540</v>
      </c>
    </row>
    <row r="1761" spans="1:4" x14ac:dyDescent="0.25">
      <c r="A1761" s="1" t="s">
        <v>1365</v>
      </c>
      <c r="B1761" s="1">
        <v>887</v>
      </c>
      <c r="C1761" s="1">
        <v>6</v>
      </c>
      <c r="D1761" s="1" t="s">
        <v>4541</v>
      </c>
    </row>
    <row r="1762" spans="1:4" x14ac:dyDescent="0.25">
      <c r="A1762" s="1" t="s">
        <v>1921</v>
      </c>
      <c r="B1762" s="1">
        <v>1086</v>
      </c>
      <c r="C1762" s="1">
        <v>6</v>
      </c>
      <c r="D1762" s="1" t="s">
        <v>4542</v>
      </c>
    </row>
    <row r="1763" spans="1:4" x14ac:dyDescent="0.25">
      <c r="A1763" s="1" t="s">
        <v>1077</v>
      </c>
      <c r="B1763" s="1">
        <v>461</v>
      </c>
      <c r="C1763" s="1">
        <v>6</v>
      </c>
      <c r="D1763" s="1" t="s">
        <v>4543</v>
      </c>
    </row>
    <row r="1764" spans="1:4" x14ac:dyDescent="0.25">
      <c r="A1764" s="1" t="s">
        <v>1933</v>
      </c>
      <c r="B1764" s="1">
        <v>1091</v>
      </c>
      <c r="C1764" s="1">
        <v>6</v>
      </c>
      <c r="D1764" s="1" t="s">
        <v>4544</v>
      </c>
    </row>
    <row r="1765" spans="1:4" x14ac:dyDescent="0.25">
      <c r="A1765" s="1" t="s">
        <v>1039</v>
      </c>
      <c r="B1765" s="1">
        <v>398</v>
      </c>
      <c r="C1765" s="1">
        <v>6</v>
      </c>
      <c r="D1765" s="1" t="s">
        <v>4545</v>
      </c>
    </row>
    <row r="1766" spans="1:4" x14ac:dyDescent="0.25">
      <c r="A1766" s="1" t="s">
        <v>1143</v>
      </c>
      <c r="B1766" s="1">
        <v>569</v>
      </c>
      <c r="C1766" s="1">
        <v>6</v>
      </c>
      <c r="D1766" s="1" t="s">
        <v>4546</v>
      </c>
    </row>
    <row r="1767" spans="1:4" x14ac:dyDescent="0.25">
      <c r="A1767" s="1" t="s">
        <v>1023</v>
      </c>
      <c r="B1767" s="1">
        <v>368</v>
      </c>
      <c r="C1767" s="1">
        <v>6</v>
      </c>
      <c r="D1767" s="1" t="s">
        <v>4547</v>
      </c>
    </row>
    <row r="1768" spans="1:4" x14ac:dyDescent="0.25">
      <c r="A1768" s="1" t="s">
        <v>1822</v>
      </c>
      <c r="B1768" s="1">
        <v>960</v>
      </c>
      <c r="C1768" s="1">
        <v>6</v>
      </c>
      <c r="D1768" s="1" t="s">
        <v>4548</v>
      </c>
    </row>
    <row r="1769" spans="1:4" x14ac:dyDescent="0.25">
      <c r="A1769" s="1" t="s">
        <v>1145</v>
      </c>
      <c r="B1769" s="1">
        <v>574</v>
      </c>
      <c r="C1769" s="1">
        <v>18</v>
      </c>
      <c r="D1769" s="1" t="s">
        <v>4549</v>
      </c>
    </row>
    <row r="1770" spans="1:4" x14ac:dyDescent="0.25">
      <c r="A1770" s="1" t="s">
        <v>1935</v>
      </c>
      <c r="B1770" s="1">
        <v>1095</v>
      </c>
      <c r="C1770" s="1">
        <v>6</v>
      </c>
      <c r="D1770" s="1" t="s">
        <v>4550</v>
      </c>
    </row>
    <row r="1771" spans="1:4" x14ac:dyDescent="0.25">
      <c r="A1771" s="1" t="s">
        <v>1241</v>
      </c>
      <c r="B1771" s="1">
        <v>695</v>
      </c>
      <c r="C1771" s="1">
        <v>4</v>
      </c>
      <c r="D1771" s="1" t="s">
        <v>4551</v>
      </c>
    </row>
    <row r="1772" spans="1:4" x14ac:dyDescent="0.25">
      <c r="A1772" s="1" t="s">
        <v>1133</v>
      </c>
      <c r="B1772" s="1">
        <v>547</v>
      </c>
      <c r="C1772" s="1">
        <v>6</v>
      </c>
      <c r="D1772" s="1" t="s">
        <v>4552</v>
      </c>
    </row>
    <row r="1773" spans="1:4" x14ac:dyDescent="0.25">
      <c r="A1773" s="1" t="s">
        <v>1936</v>
      </c>
      <c r="B1773" s="1">
        <v>1096</v>
      </c>
      <c r="C1773" s="1">
        <v>6</v>
      </c>
      <c r="D1773" s="1" t="s">
        <v>4553</v>
      </c>
    </row>
    <row r="1774" spans="1:4" x14ac:dyDescent="0.25">
      <c r="A1774" s="1" t="s">
        <v>1146</v>
      </c>
      <c r="B1774" s="1">
        <v>575</v>
      </c>
      <c r="C1774" s="1">
        <v>18</v>
      </c>
      <c r="D1774" s="1" t="s">
        <v>4554</v>
      </c>
    </row>
    <row r="1775" spans="1:4" x14ac:dyDescent="0.25">
      <c r="A1775" s="1" t="s">
        <v>1895</v>
      </c>
      <c r="B1775" s="1">
        <v>1049</v>
      </c>
      <c r="C1775" s="1">
        <v>6</v>
      </c>
      <c r="D1775" s="1" t="s">
        <v>4555</v>
      </c>
    </row>
    <row r="1776" spans="1:4" x14ac:dyDescent="0.25">
      <c r="A1776" s="1" t="s">
        <v>1896</v>
      </c>
      <c r="B1776" s="1">
        <v>1049</v>
      </c>
      <c r="C1776" s="1">
        <v>6</v>
      </c>
      <c r="D1776" s="1" t="s">
        <v>4556</v>
      </c>
    </row>
    <row r="1777" spans="1:4" x14ac:dyDescent="0.25">
      <c r="A1777" s="1" t="s">
        <v>1891</v>
      </c>
      <c r="B1777" s="1">
        <v>1048</v>
      </c>
      <c r="C1777" s="1">
        <v>6</v>
      </c>
      <c r="D1777" s="1" t="s">
        <v>4557</v>
      </c>
    </row>
    <row r="1778" spans="1:4" x14ac:dyDescent="0.25">
      <c r="A1778" s="1" t="s">
        <v>1892</v>
      </c>
      <c r="B1778" s="1">
        <v>1048</v>
      </c>
      <c r="C1778" s="1">
        <v>6</v>
      </c>
      <c r="D1778" s="1" t="s">
        <v>4558</v>
      </c>
    </row>
    <row r="1779" spans="1:4" x14ac:dyDescent="0.25">
      <c r="A1779" s="1" t="s">
        <v>1893</v>
      </c>
      <c r="B1779" s="1">
        <v>1048</v>
      </c>
      <c r="C1779" s="1">
        <v>6</v>
      </c>
      <c r="D1779" s="1" t="s">
        <v>4559</v>
      </c>
    </row>
    <row r="1780" spans="1:4" x14ac:dyDescent="0.25">
      <c r="A1780" s="1" t="s">
        <v>1952</v>
      </c>
      <c r="B1780" s="1">
        <v>1118</v>
      </c>
      <c r="C1780" s="1">
        <v>6</v>
      </c>
      <c r="D1780" s="1" t="s">
        <v>4560</v>
      </c>
    </row>
    <row r="1781" spans="1:4" x14ac:dyDescent="0.25">
      <c r="A1781" s="1" t="s">
        <v>1953</v>
      </c>
      <c r="B1781" s="1">
        <v>1118</v>
      </c>
      <c r="C1781" s="1">
        <v>6</v>
      </c>
      <c r="D1781" s="1" t="s">
        <v>4561</v>
      </c>
    </row>
    <row r="1782" spans="1:4" x14ac:dyDescent="0.25">
      <c r="A1782" s="1" t="s">
        <v>1954</v>
      </c>
      <c r="B1782" s="1">
        <v>1118</v>
      </c>
      <c r="C1782" s="1">
        <v>6</v>
      </c>
      <c r="D1782" s="1" t="s">
        <v>4562</v>
      </c>
    </row>
    <row r="1783" spans="1:4" x14ac:dyDescent="0.25">
      <c r="A1783" s="1" t="s">
        <v>1019</v>
      </c>
      <c r="B1783" s="1">
        <v>365</v>
      </c>
      <c r="C1783" s="1">
        <v>6</v>
      </c>
      <c r="D1783" s="1" t="s">
        <v>4563</v>
      </c>
    </row>
    <row r="1784" spans="1:4" x14ac:dyDescent="0.25">
      <c r="A1784" s="1" t="s">
        <v>1020</v>
      </c>
      <c r="B1784" s="1">
        <v>365</v>
      </c>
      <c r="C1784" s="1">
        <v>6</v>
      </c>
      <c r="D1784" s="1" t="s">
        <v>4564</v>
      </c>
    </row>
    <row r="1785" spans="1:4" x14ac:dyDescent="0.25">
      <c r="A1785" s="1" t="s">
        <v>1903</v>
      </c>
      <c r="B1785" s="1">
        <v>1059</v>
      </c>
      <c r="C1785" s="1">
        <v>6</v>
      </c>
      <c r="D1785" s="1" t="s">
        <v>4565</v>
      </c>
    </row>
    <row r="1786" spans="1:4" x14ac:dyDescent="0.25">
      <c r="A1786" s="1" t="s">
        <v>1290</v>
      </c>
      <c r="B1786" s="1">
        <v>756</v>
      </c>
      <c r="C1786" s="1">
        <v>6</v>
      </c>
      <c r="D1786" s="1" t="s">
        <v>4566</v>
      </c>
    </row>
    <row r="1787" spans="1:4" x14ac:dyDescent="0.25">
      <c r="A1787" s="1" t="s">
        <v>1924</v>
      </c>
      <c r="B1787" s="1">
        <v>1088</v>
      </c>
      <c r="C1787" s="1">
        <v>6</v>
      </c>
      <c r="D1787" s="1" t="s">
        <v>4567</v>
      </c>
    </row>
    <row r="1788" spans="1:4" x14ac:dyDescent="0.25">
      <c r="A1788" s="1" t="s">
        <v>1925</v>
      </c>
      <c r="B1788" s="1">
        <v>1088</v>
      </c>
      <c r="C1788" s="1">
        <v>6</v>
      </c>
      <c r="D1788" s="1" t="s">
        <v>4568</v>
      </c>
    </row>
    <row r="1789" spans="1:4" x14ac:dyDescent="0.25">
      <c r="A1789" s="1" t="s">
        <v>1926</v>
      </c>
      <c r="B1789" s="1">
        <v>1088</v>
      </c>
      <c r="C1789" s="1">
        <v>6</v>
      </c>
      <c r="D1789" s="1" t="s">
        <v>4569</v>
      </c>
    </row>
    <row r="1790" spans="1:4" x14ac:dyDescent="0.25">
      <c r="A1790" s="1" t="s">
        <v>1938</v>
      </c>
      <c r="B1790" s="1">
        <v>1099</v>
      </c>
      <c r="C1790" s="1">
        <v>6</v>
      </c>
      <c r="D1790" s="1" t="s">
        <v>4570</v>
      </c>
    </row>
    <row r="1791" spans="1:4" x14ac:dyDescent="0.25">
      <c r="A1791" s="1" t="s">
        <v>1164</v>
      </c>
      <c r="B1791" s="1">
        <v>606</v>
      </c>
      <c r="C1791" s="1">
        <v>6</v>
      </c>
      <c r="D1791" s="1" t="s">
        <v>4571</v>
      </c>
    </row>
    <row r="1792" spans="1:4" x14ac:dyDescent="0.25">
      <c r="A1792" s="1" t="s">
        <v>1165</v>
      </c>
      <c r="B1792" s="1">
        <v>606</v>
      </c>
      <c r="C1792" s="1">
        <v>6</v>
      </c>
      <c r="D1792" s="1" t="s">
        <v>4572</v>
      </c>
    </row>
    <row r="1793" spans="1:4" x14ac:dyDescent="0.25">
      <c r="A1793" s="1" t="s">
        <v>1166</v>
      </c>
      <c r="B1793" s="1">
        <v>606</v>
      </c>
      <c r="C1793" s="1">
        <v>6</v>
      </c>
      <c r="D1793" s="1" t="s">
        <v>4573</v>
      </c>
    </row>
    <row r="1794" spans="1:4" x14ac:dyDescent="0.25">
      <c r="A1794" s="1" t="s">
        <v>1167</v>
      </c>
      <c r="B1794" s="1">
        <v>606</v>
      </c>
      <c r="C1794" s="1">
        <v>6</v>
      </c>
      <c r="D1794" s="1" t="s">
        <v>4574</v>
      </c>
    </row>
    <row r="1795" spans="1:4" x14ac:dyDescent="0.25">
      <c r="A1795" s="1" t="s">
        <v>1928</v>
      </c>
      <c r="B1795" s="1">
        <v>1089</v>
      </c>
      <c r="C1795" s="1">
        <v>6</v>
      </c>
      <c r="D1795" s="1" t="s">
        <v>4575</v>
      </c>
    </row>
    <row r="1796" spans="1:4" x14ac:dyDescent="0.25">
      <c r="A1796" s="1" t="s">
        <v>1929</v>
      </c>
      <c r="B1796" s="1">
        <v>1089</v>
      </c>
      <c r="C1796" s="1">
        <v>6</v>
      </c>
      <c r="D1796" s="1" t="s">
        <v>4576</v>
      </c>
    </row>
    <row r="1797" spans="1:4" x14ac:dyDescent="0.25">
      <c r="A1797" s="1" t="s">
        <v>1233</v>
      </c>
      <c r="B1797" s="1">
        <v>684</v>
      </c>
      <c r="C1797" s="1">
        <v>6</v>
      </c>
      <c r="D1797" s="1" t="s">
        <v>4577</v>
      </c>
    </row>
    <row r="1798" spans="1:4" x14ac:dyDescent="0.25">
      <c r="A1798" s="1" t="s">
        <v>936</v>
      </c>
      <c r="B1798" s="1">
        <v>275</v>
      </c>
      <c r="C1798" s="1">
        <v>6</v>
      </c>
      <c r="D1798" s="1" t="s">
        <v>4578</v>
      </c>
    </row>
    <row r="1799" spans="1:4" x14ac:dyDescent="0.25">
      <c r="A1799" s="1" t="s">
        <v>949</v>
      </c>
      <c r="B1799" s="1">
        <v>289</v>
      </c>
      <c r="C1799" s="1">
        <v>6</v>
      </c>
      <c r="D1799" s="1" t="s">
        <v>4579</v>
      </c>
    </row>
    <row r="1800" spans="1:4" x14ac:dyDescent="0.25">
      <c r="A1800" s="1" t="s">
        <v>950</v>
      </c>
      <c r="B1800" s="1">
        <v>289</v>
      </c>
      <c r="C1800" s="1">
        <v>6</v>
      </c>
      <c r="D1800" s="1" t="s">
        <v>4580</v>
      </c>
    </row>
    <row r="1801" spans="1:4" x14ac:dyDescent="0.25">
      <c r="A1801" s="1" t="s">
        <v>951</v>
      </c>
      <c r="B1801" s="1">
        <v>289</v>
      </c>
      <c r="C1801" s="1">
        <v>6</v>
      </c>
      <c r="D1801" s="1" t="s">
        <v>4581</v>
      </c>
    </row>
    <row r="1802" spans="1:4" x14ac:dyDescent="0.25">
      <c r="A1802" s="1" t="s">
        <v>952</v>
      </c>
      <c r="B1802" s="1">
        <v>289</v>
      </c>
      <c r="C1802" s="1">
        <v>6</v>
      </c>
      <c r="D1802" s="1" t="s">
        <v>4582</v>
      </c>
    </row>
    <row r="1803" spans="1:4" x14ac:dyDescent="0.25">
      <c r="A1803" s="1" t="s">
        <v>1931</v>
      </c>
      <c r="B1803" s="1">
        <v>1090</v>
      </c>
      <c r="C1803" s="1">
        <v>6</v>
      </c>
      <c r="D1803" s="1" t="s">
        <v>4583</v>
      </c>
    </row>
    <row r="1804" spans="1:4" x14ac:dyDescent="0.25">
      <c r="A1804" s="1" t="s">
        <v>1932</v>
      </c>
      <c r="B1804" s="1">
        <v>1090</v>
      </c>
      <c r="C1804" s="1">
        <v>6</v>
      </c>
      <c r="D1804" s="1" t="s">
        <v>4584</v>
      </c>
    </row>
    <row r="1805" spans="1:4" x14ac:dyDescent="0.25">
      <c r="A1805" s="1" t="s">
        <v>1080</v>
      </c>
      <c r="B1805" s="1">
        <v>464</v>
      </c>
      <c r="C1805" s="1">
        <v>18</v>
      </c>
      <c r="D1805" s="1" t="s">
        <v>4585</v>
      </c>
    </row>
    <row r="1806" spans="1:4" x14ac:dyDescent="0.25">
      <c r="A1806" s="1" t="s">
        <v>1861</v>
      </c>
      <c r="B1806" s="1">
        <v>1005</v>
      </c>
      <c r="C1806" s="1">
        <v>18</v>
      </c>
      <c r="D1806" s="1" t="s">
        <v>4586</v>
      </c>
    </row>
    <row r="1807" spans="1:4" x14ac:dyDescent="0.25">
      <c r="A1807" s="1" t="s">
        <v>1332</v>
      </c>
      <c r="B1807" s="1">
        <v>823</v>
      </c>
      <c r="C1807" s="1">
        <v>18</v>
      </c>
      <c r="D1807" s="1" t="s">
        <v>4587</v>
      </c>
    </row>
    <row r="1808" spans="1:4" x14ac:dyDescent="0.25">
      <c r="A1808" s="1" t="s">
        <v>1047</v>
      </c>
      <c r="B1808" s="1">
        <v>411</v>
      </c>
      <c r="C1808" s="1">
        <v>18</v>
      </c>
      <c r="D1808" s="1" t="s">
        <v>4588</v>
      </c>
    </row>
    <row r="1809" spans="1:4" x14ac:dyDescent="0.25">
      <c r="A1809" s="1" t="s">
        <v>1939</v>
      </c>
      <c r="B1809" s="1">
        <v>1100</v>
      </c>
      <c r="C1809" s="1">
        <v>18</v>
      </c>
      <c r="D1809" s="1" t="s">
        <v>4589</v>
      </c>
    </row>
    <row r="1810" spans="1:4" x14ac:dyDescent="0.25">
      <c r="A1810" s="1" t="s">
        <v>1946</v>
      </c>
      <c r="B1810" s="1">
        <v>1116</v>
      </c>
      <c r="C1810" s="1">
        <v>6</v>
      </c>
      <c r="D1810" s="1" t="s">
        <v>4590</v>
      </c>
    </row>
    <row r="1811" spans="1:4" x14ac:dyDescent="0.25">
      <c r="A1811" s="1" t="s">
        <v>983</v>
      </c>
      <c r="B1811" s="1">
        <v>326</v>
      </c>
      <c r="C1811" s="1">
        <v>18</v>
      </c>
      <c r="D1811" s="1" t="s">
        <v>4591</v>
      </c>
    </row>
    <row r="1812" spans="1:4" x14ac:dyDescent="0.25">
      <c r="A1812" s="1" t="s">
        <v>1937</v>
      </c>
      <c r="B1812" s="1">
        <v>1098</v>
      </c>
      <c r="C1812" s="1">
        <v>18</v>
      </c>
      <c r="D1812" s="1" t="s">
        <v>4592</v>
      </c>
    </row>
    <row r="1813" spans="1:4" x14ac:dyDescent="0.25">
      <c r="A1813" s="1" t="s">
        <v>1078</v>
      </c>
      <c r="B1813" s="1">
        <v>461</v>
      </c>
      <c r="C1813" s="1">
        <v>6</v>
      </c>
      <c r="D1813" s="1" t="s">
        <v>4593</v>
      </c>
    </row>
    <row r="1814" spans="1:4" x14ac:dyDescent="0.25">
      <c r="A1814" s="1" t="s">
        <v>1940</v>
      </c>
      <c r="B1814" s="1">
        <v>1101</v>
      </c>
      <c r="C1814" s="1">
        <v>4</v>
      </c>
      <c r="D1814" s="1" t="s">
        <v>4594</v>
      </c>
    </row>
    <row r="1815" spans="1:4" x14ac:dyDescent="0.25">
      <c r="A1815" s="1" t="s">
        <v>984</v>
      </c>
      <c r="B1815" s="1">
        <v>326</v>
      </c>
      <c r="C1815" s="1">
        <v>18</v>
      </c>
      <c r="D1815" s="1" t="s">
        <v>4595</v>
      </c>
    </row>
    <row r="1816" spans="1:4" x14ac:dyDescent="0.25">
      <c r="A1816" s="1" t="s">
        <v>1941</v>
      </c>
      <c r="B1816" s="1">
        <v>1103</v>
      </c>
      <c r="C1816" s="1">
        <v>6</v>
      </c>
      <c r="D1816" s="1" t="s">
        <v>4596</v>
      </c>
    </row>
    <row r="1817" spans="1:4" x14ac:dyDescent="0.25">
      <c r="A1817" s="1" t="s">
        <v>1934</v>
      </c>
      <c r="B1817" s="1">
        <v>1094</v>
      </c>
      <c r="C1817" s="1">
        <v>6</v>
      </c>
      <c r="D1817" s="1" t="s">
        <v>4597</v>
      </c>
    </row>
    <row r="1818" spans="1:4" x14ac:dyDescent="0.25">
      <c r="A1818" s="1" t="s">
        <v>1309</v>
      </c>
      <c r="B1818" s="1">
        <v>781</v>
      </c>
      <c r="C1818" s="1">
        <v>6</v>
      </c>
      <c r="D1818" s="1" t="s">
        <v>4598</v>
      </c>
    </row>
    <row r="1819" spans="1:4" x14ac:dyDescent="0.25">
      <c r="A1819" s="1" t="s">
        <v>1310</v>
      </c>
      <c r="B1819" s="1">
        <v>781</v>
      </c>
      <c r="C1819" s="1">
        <v>6</v>
      </c>
      <c r="D1819" s="1" t="s">
        <v>4599</v>
      </c>
    </row>
    <row r="1820" spans="1:4" x14ac:dyDescent="0.25">
      <c r="A1820" s="1" t="s">
        <v>1352</v>
      </c>
      <c r="B1820" s="1">
        <v>872</v>
      </c>
      <c r="C1820" s="1">
        <v>13</v>
      </c>
      <c r="D1820" s="1" t="s">
        <v>4600</v>
      </c>
    </row>
    <row r="1821" spans="1:4" x14ac:dyDescent="0.25">
      <c r="A1821" s="1" t="s">
        <v>1311</v>
      </c>
      <c r="B1821" s="1">
        <v>781</v>
      </c>
      <c r="C1821" s="1">
        <v>6</v>
      </c>
      <c r="D1821" s="1" t="s">
        <v>4601</v>
      </c>
    </row>
    <row r="1822" spans="1:4" x14ac:dyDescent="0.25">
      <c r="A1822" s="1" t="s">
        <v>1374</v>
      </c>
      <c r="B1822" s="1">
        <v>895</v>
      </c>
      <c r="C1822" s="1">
        <v>13</v>
      </c>
      <c r="D1822" s="1" t="s">
        <v>4602</v>
      </c>
    </row>
    <row r="1823" spans="1:4" x14ac:dyDescent="0.25">
      <c r="A1823" s="1" t="s">
        <v>937</v>
      </c>
      <c r="B1823" s="1">
        <v>275</v>
      </c>
      <c r="C1823" s="1">
        <v>6</v>
      </c>
      <c r="D1823" s="1" t="s">
        <v>4603</v>
      </c>
    </row>
    <row r="1824" spans="1:4" x14ac:dyDescent="0.25">
      <c r="A1824" s="1" t="s">
        <v>1079</v>
      </c>
      <c r="B1824" s="1">
        <v>461</v>
      </c>
      <c r="C1824" s="1">
        <v>6</v>
      </c>
      <c r="D1824" s="1" t="s">
        <v>4604</v>
      </c>
    </row>
    <row r="1825" spans="1:4" x14ac:dyDescent="0.25">
      <c r="A1825" s="1" t="s">
        <v>1947</v>
      </c>
      <c r="B1825" s="1">
        <v>1116</v>
      </c>
      <c r="C1825" s="1">
        <v>6</v>
      </c>
      <c r="D1825" s="1" t="s">
        <v>4605</v>
      </c>
    </row>
    <row r="1826" spans="1:4" x14ac:dyDescent="0.25">
      <c r="A1826" s="1" t="s">
        <v>1312</v>
      </c>
      <c r="B1826" s="1">
        <v>781</v>
      </c>
      <c r="C1826" s="1">
        <v>6</v>
      </c>
      <c r="D1826" s="1" t="s">
        <v>4606</v>
      </c>
    </row>
    <row r="1827" spans="1:4" x14ac:dyDescent="0.25">
      <c r="A1827" s="1" t="s">
        <v>1944</v>
      </c>
      <c r="B1827" s="1">
        <v>1112</v>
      </c>
      <c r="C1827" s="1">
        <v>6</v>
      </c>
      <c r="D1827" s="1" t="s">
        <v>4607</v>
      </c>
    </row>
    <row r="1828" spans="1:4" x14ac:dyDescent="0.25">
      <c r="A1828" s="1" t="s">
        <v>1069</v>
      </c>
      <c r="B1828" s="1">
        <v>430</v>
      </c>
      <c r="C1828" s="1">
        <v>10</v>
      </c>
      <c r="D1828" s="1" t="s">
        <v>4608</v>
      </c>
    </row>
    <row r="1829" spans="1:4" x14ac:dyDescent="0.25">
      <c r="A1829" s="1" t="s">
        <v>838</v>
      </c>
      <c r="B1829" s="1">
        <v>261</v>
      </c>
      <c r="C1829" s="1">
        <v>2</v>
      </c>
      <c r="D1829" s="1" t="s">
        <v>4609</v>
      </c>
    </row>
    <row r="1830" spans="1:4" x14ac:dyDescent="0.25">
      <c r="A1830" s="1" t="s">
        <v>1228</v>
      </c>
      <c r="B1830" s="1">
        <v>671</v>
      </c>
      <c r="C1830" s="1">
        <v>16</v>
      </c>
      <c r="D1830" s="1" t="s">
        <v>4610</v>
      </c>
    </row>
    <row r="1831" spans="1:4" x14ac:dyDescent="0.25">
      <c r="A1831" s="1" t="s">
        <v>135</v>
      </c>
      <c r="B1831" s="1">
        <v>4</v>
      </c>
      <c r="C1831" s="1">
        <v>12</v>
      </c>
      <c r="D1831" s="1" t="s">
        <v>4611</v>
      </c>
    </row>
    <row r="1832" spans="1:4" x14ac:dyDescent="0.25">
      <c r="A1832" s="1" t="s">
        <v>1475</v>
      </c>
      <c r="B1832" s="1">
        <v>946</v>
      </c>
      <c r="C1832" s="1">
        <v>14</v>
      </c>
      <c r="D1832" s="1" t="s">
        <v>4612</v>
      </c>
    </row>
    <row r="1833" spans="1:4" x14ac:dyDescent="0.25">
      <c r="A1833" s="1" t="s">
        <v>1549</v>
      </c>
      <c r="B1833" s="1">
        <v>947</v>
      </c>
      <c r="C1833" s="1">
        <v>14</v>
      </c>
      <c r="D1833" s="1" t="s">
        <v>4613</v>
      </c>
    </row>
    <row r="1834" spans="1:4" x14ac:dyDescent="0.25">
      <c r="A1834" s="1" t="s">
        <v>1823</v>
      </c>
      <c r="B1834" s="1">
        <v>960</v>
      </c>
      <c r="C1834" s="1">
        <v>6</v>
      </c>
      <c r="D1834" s="1" t="s">
        <v>4614</v>
      </c>
    </row>
    <row r="1835" spans="1:4" x14ac:dyDescent="0.25">
      <c r="A1835" s="1" t="s">
        <v>1781</v>
      </c>
      <c r="B1835" s="1">
        <v>952</v>
      </c>
      <c r="C1835" s="1">
        <v>10</v>
      </c>
      <c r="D1835" s="1" t="s">
        <v>4615</v>
      </c>
    </row>
    <row r="1836" spans="1:4" x14ac:dyDescent="0.25">
      <c r="A1836" s="1" t="s">
        <v>1945</v>
      </c>
      <c r="B1836" s="1">
        <v>1115</v>
      </c>
      <c r="C1836" s="1">
        <v>4</v>
      </c>
      <c r="D1836" s="1" t="s">
        <v>4616</v>
      </c>
    </row>
    <row r="1837" spans="1:4" x14ac:dyDescent="0.25">
      <c r="A1837" s="1" t="s">
        <v>1948</v>
      </c>
      <c r="B1837" s="1">
        <v>1116</v>
      </c>
      <c r="C1837" s="1">
        <v>6</v>
      </c>
      <c r="D1837" s="1" t="s">
        <v>4617</v>
      </c>
    </row>
    <row r="1838" spans="1:4" x14ac:dyDescent="0.25">
      <c r="A1838" s="1" t="s">
        <v>1955</v>
      </c>
      <c r="B1838" s="1">
        <v>1120</v>
      </c>
      <c r="C1838" s="1">
        <v>18</v>
      </c>
      <c r="D1838" s="1" t="s">
        <v>4618</v>
      </c>
    </row>
    <row r="1839" spans="1:4" x14ac:dyDescent="0.25">
      <c r="A1839" s="1" t="s">
        <v>1957</v>
      </c>
      <c r="B1839" s="1">
        <v>1123</v>
      </c>
      <c r="C1839" s="1">
        <v>4</v>
      </c>
      <c r="D1839" s="1" t="s">
        <v>4619</v>
      </c>
    </row>
    <row r="1840" spans="1:4" x14ac:dyDescent="0.25">
      <c r="A1840" s="1" t="s">
        <v>1958</v>
      </c>
      <c r="B1840" s="1">
        <v>1123</v>
      </c>
      <c r="C1840" s="1">
        <v>4</v>
      </c>
      <c r="D1840" s="1" t="s">
        <v>4620</v>
      </c>
    </row>
    <row r="1841" spans="1:4" x14ac:dyDescent="0.25">
      <c r="A1841" s="1" t="s">
        <v>1959</v>
      </c>
      <c r="B1841" s="1">
        <v>1123</v>
      </c>
      <c r="C1841" s="1">
        <v>4</v>
      </c>
      <c r="D1841" s="1" t="s">
        <v>4621</v>
      </c>
    </row>
    <row r="1842" spans="1:4" x14ac:dyDescent="0.25">
      <c r="A1842" s="1" t="s">
        <v>1960</v>
      </c>
      <c r="B1842" s="1">
        <v>1123</v>
      </c>
      <c r="C1842" s="1">
        <v>4</v>
      </c>
      <c r="D1842" s="1" t="s">
        <v>4622</v>
      </c>
    </row>
    <row r="1843" spans="1:4" x14ac:dyDescent="0.25">
      <c r="A1843" s="1" t="s">
        <v>1961</v>
      </c>
      <c r="B1843" s="1">
        <v>1123</v>
      </c>
      <c r="C1843" s="1">
        <v>4</v>
      </c>
      <c r="D1843" s="1" t="s">
        <v>4623</v>
      </c>
    </row>
    <row r="1844" spans="1:4" x14ac:dyDescent="0.25">
      <c r="A1844" s="1" t="s">
        <v>1962</v>
      </c>
      <c r="B1844" s="1">
        <v>1123</v>
      </c>
      <c r="C1844" s="1">
        <v>4</v>
      </c>
      <c r="D1844" s="1" t="s">
        <v>4624</v>
      </c>
    </row>
    <row r="1845" spans="1:4" x14ac:dyDescent="0.25">
      <c r="A1845" s="1" t="s">
        <v>1963</v>
      </c>
      <c r="B1845" s="1">
        <v>1123</v>
      </c>
      <c r="C1845" s="1">
        <v>4</v>
      </c>
      <c r="D1845" s="1" t="s">
        <v>4625</v>
      </c>
    </row>
    <row r="1846" spans="1:4" x14ac:dyDescent="0.25">
      <c r="A1846" s="1" t="s">
        <v>1964</v>
      </c>
      <c r="B1846" s="1">
        <v>1123</v>
      </c>
      <c r="C1846" s="1">
        <v>4</v>
      </c>
      <c r="D1846" s="1" t="s">
        <v>4626</v>
      </c>
    </row>
    <row r="1847" spans="1:4" x14ac:dyDescent="0.25">
      <c r="A1847" s="1" t="s">
        <v>1965</v>
      </c>
      <c r="B1847" s="1">
        <v>1123</v>
      </c>
      <c r="C1847" s="1">
        <v>4</v>
      </c>
      <c r="D1847" s="1" t="s">
        <v>4627</v>
      </c>
    </row>
    <row r="1848" spans="1:4" x14ac:dyDescent="0.25">
      <c r="A1848" s="1" t="s">
        <v>1966</v>
      </c>
      <c r="B1848" s="1">
        <v>1123</v>
      </c>
      <c r="C1848" s="1">
        <v>4</v>
      </c>
      <c r="D1848" s="1" t="s">
        <v>4628</v>
      </c>
    </row>
    <row r="1849" spans="1:4" x14ac:dyDescent="0.25">
      <c r="A1849" s="1" t="s">
        <v>1967</v>
      </c>
      <c r="B1849" s="1">
        <v>1123</v>
      </c>
      <c r="C1849" s="1">
        <v>4</v>
      </c>
      <c r="D1849" s="1" t="s">
        <v>4629</v>
      </c>
    </row>
    <row r="1850" spans="1:4" x14ac:dyDescent="0.25">
      <c r="A1850" s="1" t="s">
        <v>1968</v>
      </c>
      <c r="B1850" s="1">
        <v>1123</v>
      </c>
      <c r="C1850" s="1">
        <v>4</v>
      </c>
      <c r="D1850" s="1" t="s">
        <v>4630</v>
      </c>
    </row>
    <row r="1851" spans="1:4" x14ac:dyDescent="0.25">
      <c r="A1851" s="1" t="s">
        <v>1969</v>
      </c>
      <c r="B1851" s="1">
        <v>1123</v>
      </c>
      <c r="C1851" s="1">
        <v>4</v>
      </c>
      <c r="D1851" s="1" t="s">
        <v>4631</v>
      </c>
    </row>
    <row r="1852" spans="1:4" x14ac:dyDescent="0.25">
      <c r="A1852" s="1" t="s">
        <v>1970</v>
      </c>
      <c r="B1852" s="1">
        <v>1123</v>
      </c>
      <c r="C1852" s="1">
        <v>4</v>
      </c>
      <c r="D1852" s="1" t="s">
        <v>4632</v>
      </c>
    </row>
    <row r="1853" spans="1:4" x14ac:dyDescent="0.25">
      <c r="A1853" s="1" t="s">
        <v>1971</v>
      </c>
      <c r="B1853" s="1">
        <v>1123</v>
      </c>
      <c r="C1853" s="1">
        <v>4</v>
      </c>
      <c r="D1853" s="1" t="s">
        <v>4633</v>
      </c>
    </row>
    <row r="1854" spans="1:4" x14ac:dyDescent="0.25">
      <c r="A1854" s="1" t="s">
        <v>1972</v>
      </c>
      <c r="B1854" s="1">
        <v>1123</v>
      </c>
      <c r="C1854" s="1">
        <v>4</v>
      </c>
      <c r="D1854" s="1" t="s">
        <v>4634</v>
      </c>
    </row>
    <row r="1855" spans="1:4" x14ac:dyDescent="0.25">
      <c r="A1855" s="1" t="s">
        <v>1973</v>
      </c>
      <c r="B1855" s="1">
        <v>1123</v>
      </c>
      <c r="C1855" s="1">
        <v>4</v>
      </c>
      <c r="D1855" s="1" t="s">
        <v>4635</v>
      </c>
    </row>
    <row r="1856" spans="1:4" x14ac:dyDescent="0.25">
      <c r="A1856" s="1" t="s">
        <v>1974</v>
      </c>
      <c r="B1856" s="1">
        <v>1123</v>
      </c>
      <c r="C1856" s="1">
        <v>4</v>
      </c>
      <c r="D1856" s="1" t="s">
        <v>4636</v>
      </c>
    </row>
    <row r="1857" spans="1:4" x14ac:dyDescent="0.25">
      <c r="A1857" s="1" t="s">
        <v>1975</v>
      </c>
      <c r="B1857" s="1">
        <v>1123</v>
      </c>
      <c r="C1857" s="1">
        <v>4</v>
      </c>
      <c r="D1857" s="1" t="s">
        <v>4637</v>
      </c>
    </row>
    <row r="1858" spans="1:4" x14ac:dyDescent="0.25">
      <c r="A1858" s="1" t="s">
        <v>1976</v>
      </c>
      <c r="B1858" s="1">
        <v>1123</v>
      </c>
      <c r="C1858" s="1">
        <v>4</v>
      </c>
      <c r="D1858" s="1" t="s">
        <v>4638</v>
      </c>
    </row>
    <row r="1859" spans="1:4" x14ac:dyDescent="0.25">
      <c r="A1859" s="1" t="s">
        <v>1977</v>
      </c>
      <c r="B1859" s="1">
        <v>1123</v>
      </c>
      <c r="C1859" s="1">
        <v>4</v>
      </c>
      <c r="D1859" s="1" t="s">
        <v>4639</v>
      </c>
    </row>
    <row r="1860" spans="1:4" x14ac:dyDescent="0.25">
      <c r="A1860" s="1" t="s">
        <v>1978</v>
      </c>
      <c r="B1860" s="1">
        <v>1123</v>
      </c>
      <c r="C1860" s="1">
        <v>4</v>
      </c>
      <c r="D1860" s="1" t="s">
        <v>4640</v>
      </c>
    </row>
    <row r="1861" spans="1:4" x14ac:dyDescent="0.25">
      <c r="A1861" s="1" t="s">
        <v>1979</v>
      </c>
      <c r="B1861" s="1">
        <v>1123</v>
      </c>
      <c r="C1861" s="1">
        <v>4</v>
      </c>
      <c r="D1861" s="1" t="s">
        <v>4641</v>
      </c>
    </row>
    <row r="1862" spans="1:4" x14ac:dyDescent="0.25">
      <c r="A1862" s="1" t="s">
        <v>1980</v>
      </c>
      <c r="B1862" s="1">
        <v>1123</v>
      </c>
      <c r="C1862" s="1">
        <v>4</v>
      </c>
      <c r="D1862" s="1" t="s">
        <v>4642</v>
      </c>
    </row>
    <row r="1863" spans="1:4" x14ac:dyDescent="0.25">
      <c r="A1863" s="1" t="s">
        <v>1981</v>
      </c>
      <c r="B1863" s="1">
        <v>1123</v>
      </c>
      <c r="C1863" s="1">
        <v>4</v>
      </c>
      <c r="D1863" s="1" t="s">
        <v>4643</v>
      </c>
    </row>
    <row r="1864" spans="1:4" x14ac:dyDescent="0.25">
      <c r="A1864" s="1" t="s">
        <v>1982</v>
      </c>
      <c r="B1864" s="1">
        <v>1123</v>
      </c>
      <c r="C1864" s="1">
        <v>4</v>
      </c>
      <c r="D1864" s="1" t="s">
        <v>4644</v>
      </c>
    </row>
    <row r="1865" spans="1:4" x14ac:dyDescent="0.25">
      <c r="A1865" s="1" t="s">
        <v>1983</v>
      </c>
      <c r="B1865" s="1">
        <v>1123</v>
      </c>
      <c r="C1865" s="1">
        <v>4</v>
      </c>
      <c r="D1865" s="1" t="s">
        <v>4645</v>
      </c>
    </row>
    <row r="1866" spans="1:4" x14ac:dyDescent="0.25">
      <c r="A1866" s="1" t="s">
        <v>1984</v>
      </c>
      <c r="B1866" s="1">
        <v>1123</v>
      </c>
      <c r="C1866" s="1">
        <v>4</v>
      </c>
      <c r="D1866" s="1" t="s">
        <v>4646</v>
      </c>
    </row>
    <row r="1867" spans="1:4" x14ac:dyDescent="0.25">
      <c r="A1867" s="1" t="s">
        <v>1985</v>
      </c>
      <c r="B1867" s="1">
        <v>1123</v>
      </c>
      <c r="C1867" s="1">
        <v>4</v>
      </c>
      <c r="D1867" s="1" t="s">
        <v>4647</v>
      </c>
    </row>
    <row r="1868" spans="1:4" x14ac:dyDescent="0.25">
      <c r="A1868" s="1" t="s">
        <v>1986</v>
      </c>
      <c r="B1868" s="1">
        <v>1123</v>
      </c>
      <c r="C1868" s="1">
        <v>4</v>
      </c>
      <c r="D1868" s="1" t="s">
        <v>4648</v>
      </c>
    </row>
    <row r="1869" spans="1:4" x14ac:dyDescent="0.25">
      <c r="A1869" s="1" t="s">
        <v>1987</v>
      </c>
      <c r="B1869" s="1">
        <v>1123</v>
      </c>
      <c r="C1869" s="1">
        <v>4</v>
      </c>
      <c r="D1869" s="1" t="s">
        <v>4649</v>
      </c>
    </row>
    <row r="1870" spans="1:4" x14ac:dyDescent="0.25">
      <c r="A1870" s="1" t="s">
        <v>1988</v>
      </c>
      <c r="B1870" s="1">
        <v>1123</v>
      </c>
      <c r="C1870" s="1">
        <v>4</v>
      </c>
      <c r="D1870" s="1" t="s">
        <v>4650</v>
      </c>
    </row>
    <row r="1871" spans="1:4" x14ac:dyDescent="0.25">
      <c r="A1871" s="1" t="s">
        <v>1989</v>
      </c>
      <c r="B1871" s="1">
        <v>1123</v>
      </c>
      <c r="C1871" s="1">
        <v>4</v>
      </c>
      <c r="D1871" s="1" t="s">
        <v>4651</v>
      </c>
    </row>
    <row r="1872" spans="1:4" x14ac:dyDescent="0.25">
      <c r="A1872" s="1" t="s">
        <v>1990</v>
      </c>
      <c r="B1872" s="1">
        <v>1123</v>
      </c>
      <c r="C1872" s="1">
        <v>4</v>
      </c>
      <c r="D1872" s="1" t="s">
        <v>4652</v>
      </c>
    </row>
    <row r="1873" spans="1:4" x14ac:dyDescent="0.25">
      <c r="A1873" s="1" t="s">
        <v>1991</v>
      </c>
      <c r="B1873" s="1">
        <v>1123</v>
      </c>
      <c r="C1873" s="1">
        <v>4</v>
      </c>
      <c r="D1873" s="1" t="s">
        <v>4653</v>
      </c>
    </row>
    <row r="1874" spans="1:4" x14ac:dyDescent="0.25">
      <c r="A1874" s="1" t="s">
        <v>1992</v>
      </c>
      <c r="B1874" s="1">
        <v>1123</v>
      </c>
      <c r="C1874" s="1">
        <v>4</v>
      </c>
      <c r="D1874" s="1" t="s">
        <v>4654</v>
      </c>
    </row>
    <row r="1875" spans="1:4" x14ac:dyDescent="0.25">
      <c r="A1875" s="1" t="s">
        <v>2189</v>
      </c>
      <c r="B1875" s="1">
        <v>1189</v>
      </c>
      <c r="C1875" s="1">
        <v>20</v>
      </c>
      <c r="D1875" s="1" t="s">
        <v>4655</v>
      </c>
    </row>
    <row r="1876" spans="1:4" x14ac:dyDescent="0.25">
      <c r="A1876" s="1" t="s">
        <v>2190</v>
      </c>
      <c r="B1876" s="1">
        <v>1190</v>
      </c>
      <c r="C1876" s="1">
        <v>20</v>
      </c>
      <c r="D1876" s="1" t="s">
        <v>4656</v>
      </c>
    </row>
    <row r="1877" spans="1:4" x14ac:dyDescent="0.25">
      <c r="A1877" s="1" t="s">
        <v>1994</v>
      </c>
      <c r="B1877" s="1">
        <v>1127</v>
      </c>
      <c r="C1877" s="1">
        <v>26</v>
      </c>
      <c r="D1877" s="1" t="s">
        <v>4657</v>
      </c>
    </row>
    <row r="1878" spans="1:4" x14ac:dyDescent="0.25">
      <c r="A1878" s="1" t="s">
        <v>1995</v>
      </c>
      <c r="B1878" s="1">
        <v>1127</v>
      </c>
      <c r="C1878" s="1">
        <v>18</v>
      </c>
      <c r="D1878" s="1" t="s">
        <v>4658</v>
      </c>
    </row>
    <row r="1879" spans="1:4" x14ac:dyDescent="0.25">
      <c r="A1879" s="1" t="s">
        <v>1996</v>
      </c>
      <c r="B1879" s="1">
        <v>1127</v>
      </c>
      <c r="C1879" s="1">
        <v>18</v>
      </c>
      <c r="D1879" s="1" t="s">
        <v>4659</v>
      </c>
    </row>
    <row r="1880" spans="1:4" x14ac:dyDescent="0.25">
      <c r="A1880" s="1" t="s">
        <v>2136</v>
      </c>
      <c r="B1880" s="1">
        <v>1148</v>
      </c>
      <c r="C1880" s="1">
        <v>8</v>
      </c>
      <c r="D1880" s="1" t="s">
        <v>4660</v>
      </c>
    </row>
    <row r="1881" spans="1:4" x14ac:dyDescent="0.25">
      <c r="A1881" s="1" t="s">
        <v>2056</v>
      </c>
      <c r="B1881" s="1">
        <v>1129</v>
      </c>
      <c r="C1881" s="1">
        <v>26</v>
      </c>
      <c r="D1881" s="1" t="s">
        <v>4661</v>
      </c>
    </row>
    <row r="1882" spans="1:4" x14ac:dyDescent="0.25">
      <c r="A1882" s="1" t="s">
        <v>1997</v>
      </c>
      <c r="B1882" s="1">
        <v>1127</v>
      </c>
      <c r="C1882" s="1">
        <v>26</v>
      </c>
      <c r="D1882" s="1" t="s">
        <v>4662</v>
      </c>
    </row>
    <row r="1883" spans="1:4" x14ac:dyDescent="0.25">
      <c r="A1883" s="1" t="s">
        <v>2005</v>
      </c>
      <c r="B1883" s="1">
        <v>1128</v>
      </c>
      <c r="C1883" s="1">
        <v>26</v>
      </c>
      <c r="D1883" s="1" t="s">
        <v>4663</v>
      </c>
    </row>
    <row r="1884" spans="1:4" x14ac:dyDescent="0.25">
      <c r="A1884" s="1" t="s">
        <v>2057</v>
      </c>
      <c r="B1884" s="1">
        <v>1129</v>
      </c>
      <c r="C1884" s="1">
        <v>26</v>
      </c>
      <c r="D1884" s="1" t="s">
        <v>4664</v>
      </c>
    </row>
    <row r="1885" spans="1:4" x14ac:dyDescent="0.25">
      <c r="A1885" s="1" t="s">
        <v>2365</v>
      </c>
      <c r="B1885" s="1">
        <v>2211</v>
      </c>
      <c r="C1885" s="1">
        <v>26</v>
      </c>
      <c r="D1885" s="1" t="s">
        <v>4665</v>
      </c>
    </row>
    <row r="1886" spans="1:4" x14ac:dyDescent="0.25">
      <c r="A1886" s="1" t="s">
        <v>2006</v>
      </c>
      <c r="B1886" s="1">
        <v>1128</v>
      </c>
      <c r="C1886" s="1">
        <v>26</v>
      </c>
      <c r="D1886" s="1" t="s">
        <v>4666</v>
      </c>
    </row>
    <row r="1887" spans="1:4" x14ac:dyDescent="0.25">
      <c r="A1887" s="1" t="s">
        <v>2074</v>
      </c>
      <c r="B1887" s="1">
        <v>1132</v>
      </c>
      <c r="C1887" s="1">
        <v>4</v>
      </c>
      <c r="D1887" s="1" t="s">
        <v>4667</v>
      </c>
    </row>
    <row r="1888" spans="1:4" x14ac:dyDescent="0.25">
      <c r="A1888" s="1" t="s">
        <v>2058</v>
      </c>
      <c r="B1888" s="1">
        <v>1129</v>
      </c>
      <c r="C1888" s="1">
        <v>26</v>
      </c>
      <c r="D1888" s="1" t="s">
        <v>4668</v>
      </c>
    </row>
    <row r="1889" spans="1:4" x14ac:dyDescent="0.25">
      <c r="A1889" s="1" t="s">
        <v>2075</v>
      </c>
      <c r="B1889" s="1">
        <v>1133</v>
      </c>
      <c r="C1889" s="1">
        <v>10</v>
      </c>
      <c r="D1889" s="1" t="s">
        <v>4669</v>
      </c>
    </row>
    <row r="1890" spans="1:4" x14ac:dyDescent="0.25">
      <c r="A1890" s="1" t="s">
        <v>2083</v>
      </c>
      <c r="B1890" s="1">
        <v>1134</v>
      </c>
      <c r="C1890" s="1">
        <v>10</v>
      </c>
      <c r="D1890" s="1" t="s">
        <v>4670</v>
      </c>
    </row>
    <row r="1891" spans="1:4" x14ac:dyDescent="0.25">
      <c r="A1891" s="1" t="s">
        <v>2084</v>
      </c>
      <c r="B1891" s="1">
        <v>1134</v>
      </c>
      <c r="C1891" s="1">
        <v>10</v>
      </c>
      <c r="D1891" s="1" t="s">
        <v>4671</v>
      </c>
    </row>
    <row r="1892" spans="1:4" x14ac:dyDescent="0.25">
      <c r="A1892" s="1" t="s">
        <v>2212</v>
      </c>
      <c r="B1892" s="1">
        <v>1226</v>
      </c>
      <c r="C1892" s="1">
        <v>27</v>
      </c>
      <c r="D1892" s="1" t="s">
        <v>4672</v>
      </c>
    </row>
    <row r="1893" spans="1:4" x14ac:dyDescent="0.25">
      <c r="A1893" s="1" t="s">
        <v>2007</v>
      </c>
      <c r="B1893" s="1">
        <v>1128</v>
      </c>
      <c r="C1893" s="1">
        <v>26</v>
      </c>
      <c r="D1893" s="1" t="s">
        <v>4673</v>
      </c>
    </row>
    <row r="1894" spans="1:4" x14ac:dyDescent="0.25">
      <c r="A1894" s="1" t="s">
        <v>2008</v>
      </c>
      <c r="B1894" s="1">
        <v>1128</v>
      </c>
      <c r="C1894" s="1">
        <v>26</v>
      </c>
      <c r="D1894" s="1" t="s">
        <v>4674</v>
      </c>
    </row>
    <row r="1895" spans="1:4" x14ac:dyDescent="0.25">
      <c r="A1895" s="1" t="s">
        <v>2009</v>
      </c>
      <c r="B1895" s="1">
        <v>1128</v>
      </c>
      <c r="C1895" s="1">
        <v>26</v>
      </c>
      <c r="D1895" s="1" t="s">
        <v>4675</v>
      </c>
    </row>
    <row r="1896" spans="1:4" x14ac:dyDescent="0.25">
      <c r="A1896" s="1" t="s">
        <v>2303</v>
      </c>
      <c r="B1896" s="1">
        <v>2182</v>
      </c>
      <c r="C1896" s="1">
        <v>4</v>
      </c>
      <c r="D1896" s="1" t="s">
        <v>4676</v>
      </c>
    </row>
    <row r="1897" spans="1:4" x14ac:dyDescent="0.25">
      <c r="A1897" s="1" t="s">
        <v>2010</v>
      </c>
      <c r="B1897" s="1">
        <v>1128</v>
      </c>
      <c r="C1897" s="1">
        <v>26</v>
      </c>
      <c r="D1897" s="1" t="s">
        <v>4677</v>
      </c>
    </row>
    <row r="1898" spans="1:4" x14ac:dyDescent="0.25">
      <c r="A1898" s="1" t="s">
        <v>2191</v>
      </c>
      <c r="B1898" s="1">
        <v>1191</v>
      </c>
      <c r="C1898" s="1">
        <v>26</v>
      </c>
      <c r="D1898" s="1" t="s">
        <v>4678</v>
      </c>
    </row>
    <row r="1899" spans="1:4" x14ac:dyDescent="0.25">
      <c r="A1899" s="1" t="s">
        <v>2381</v>
      </c>
      <c r="B1899" s="1">
        <v>2226</v>
      </c>
      <c r="C1899" s="1">
        <v>12</v>
      </c>
      <c r="D1899" s="1" t="s">
        <v>4679</v>
      </c>
    </row>
    <row r="1900" spans="1:4" x14ac:dyDescent="0.25">
      <c r="A1900" s="1" t="s">
        <v>2382</v>
      </c>
      <c r="B1900" s="1">
        <v>2226</v>
      </c>
      <c r="C1900" s="1">
        <v>12</v>
      </c>
      <c r="D1900" s="1" t="s">
        <v>4680</v>
      </c>
    </row>
    <row r="1901" spans="1:4" x14ac:dyDescent="0.25">
      <c r="A1901" s="1" t="s">
        <v>2383</v>
      </c>
      <c r="B1901" s="1">
        <v>2226</v>
      </c>
      <c r="C1901" s="1">
        <v>12</v>
      </c>
      <c r="D1901" s="1" t="s">
        <v>4681</v>
      </c>
    </row>
    <row r="1902" spans="1:4" x14ac:dyDescent="0.25">
      <c r="A1902" s="1" t="s">
        <v>2384</v>
      </c>
      <c r="B1902" s="1">
        <v>2226</v>
      </c>
      <c r="C1902" s="1">
        <v>12</v>
      </c>
      <c r="D1902" s="1" t="s">
        <v>4682</v>
      </c>
    </row>
    <row r="1903" spans="1:4" x14ac:dyDescent="0.25">
      <c r="A1903" s="1" t="s">
        <v>2405</v>
      </c>
      <c r="B1903" s="1">
        <v>2230</v>
      </c>
      <c r="C1903" s="1">
        <v>10</v>
      </c>
      <c r="D1903" s="1" t="s">
        <v>4683</v>
      </c>
    </row>
    <row r="1904" spans="1:4" x14ac:dyDescent="0.25">
      <c r="A1904" s="1" t="s">
        <v>2011</v>
      </c>
      <c r="B1904" s="1">
        <v>1128</v>
      </c>
      <c r="C1904" s="1">
        <v>26</v>
      </c>
      <c r="D1904" s="1" t="s">
        <v>4684</v>
      </c>
    </row>
    <row r="1905" spans="1:4" x14ac:dyDescent="0.25">
      <c r="A1905" s="1" t="s">
        <v>2012</v>
      </c>
      <c r="B1905" s="1">
        <v>1128</v>
      </c>
      <c r="C1905" s="1">
        <v>26</v>
      </c>
      <c r="D1905" s="1" t="s">
        <v>4685</v>
      </c>
    </row>
    <row r="1906" spans="1:4" x14ac:dyDescent="0.25">
      <c r="A1906" s="1" t="s">
        <v>2103</v>
      </c>
      <c r="B1906" s="1">
        <v>1135</v>
      </c>
      <c r="C1906" s="1">
        <v>20</v>
      </c>
      <c r="D1906" s="1" t="s">
        <v>4686</v>
      </c>
    </row>
    <row r="1907" spans="1:4" x14ac:dyDescent="0.25">
      <c r="A1907" s="1" t="s">
        <v>2013</v>
      </c>
      <c r="B1907" s="1">
        <v>1128</v>
      </c>
      <c r="C1907" s="1">
        <v>26</v>
      </c>
      <c r="D1907" s="1" t="s">
        <v>4687</v>
      </c>
    </row>
    <row r="1908" spans="1:4" x14ac:dyDescent="0.25">
      <c r="A1908" s="1" t="s">
        <v>2059</v>
      </c>
      <c r="B1908" s="1">
        <v>1129</v>
      </c>
      <c r="C1908" s="1">
        <v>26</v>
      </c>
      <c r="D1908" s="1" t="s">
        <v>4688</v>
      </c>
    </row>
    <row r="1909" spans="1:4" x14ac:dyDescent="0.25">
      <c r="A1909" s="1" t="s">
        <v>2060</v>
      </c>
      <c r="B1909" s="1">
        <v>1129</v>
      </c>
      <c r="C1909" s="1">
        <v>26</v>
      </c>
      <c r="D1909" s="1" t="s">
        <v>4689</v>
      </c>
    </row>
    <row r="1910" spans="1:4" x14ac:dyDescent="0.25">
      <c r="A1910" s="1" t="s">
        <v>2403</v>
      </c>
      <c r="B1910" s="1">
        <v>2229</v>
      </c>
      <c r="C1910" s="1">
        <v>16</v>
      </c>
      <c r="D1910" s="1" t="s">
        <v>4690</v>
      </c>
    </row>
    <row r="1911" spans="1:4" x14ac:dyDescent="0.25">
      <c r="A1911" s="1" t="s">
        <v>2385</v>
      </c>
      <c r="B1911" s="1">
        <v>2226</v>
      </c>
      <c r="C1911" s="1">
        <v>26</v>
      </c>
      <c r="D1911" s="1" t="s">
        <v>4691</v>
      </c>
    </row>
    <row r="1912" spans="1:4" x14ac:dyDescent="0.25">
      <c r="A1912" s="1" t="s">
        <v>2186</v>
      </c>
      <c r="B1912" s="1">
        <v>1186</v>
      </c>
      <c r="C1912" s="1">
        <v>16</v>
      </c>
      <c r="D1912" s="1" t="s">
        <v>4692</v>
      </c>
    </row>
    <row r="1913" spans="1:4" x14ac:dyDescent="0.25">
      <c r="A1913" s="1" t="s">
        <v>2105</v>
      </c>
      <c r="B1913" s="1">
        <v>1137</v>
      </c>
      <c r="C1913" s="1">
        <v>10</v>
      </c>
      <c r="D1913" s="1" t="s">
        <v>4693</v>
      </c>
    </row>
    <row r="1914" spans="1:4" x14ac:dyDescent="0.25">
      <c r="A1914" s="1" t="s">
        <v>2069</v>
      </c>
      <c r="B1914" s="1">
        <v>1131</v>
      </c>
      <c r="C1914" s="1">
        <v>10</v>
      </c>
      <c r="D1914" s="1" t="s">
        <v>4694</v>
      </c>
    </row>
    <row r="1915" spans="1:4" x14ac:dyDescent="0.25">
      <c r="A1915" s="1" t="s">
        <v>2389</v>
      </c>
      <c r="B1915" s="1">
        <v>2227</v>
      </c>
      <c r="C1915" s="1">
        <v>14</v>
      </c>
      <c r="D1915" s="1" t="s">
        <v>4695</v>
      </c>
    </row>
    <row r="1916" spans="1:4" x14ac:dyDescent="0.25">
      <c r="A1916" s="1" t="s">
        <v>1998</v>
      </c>
      <c r="B1916" s="1">
        <v>1127</v>
      </c>
      <c r="C1916" s="1">
        <v>18</v>
      </c>
      <c r="D1916" s="1" t="s">
        <v>4696</v>
      </c>
    </row>
    <row r="1917" spans="1:4" x14ac:dyDescent="0.25">
      <c r="A1917" s="1" t="s">
        <v>2390</v>
      </c>
      <c r="B1917" s="1">
        <v>2227</v>
      </c>
      <c r="C1917" s="1">
        <v>14</v>
      </c>
      <c r="D1917" s="1" t="s">
        <v>4697</v>
      </c>
    </row>
    <row r="1918" spans="1:4" x14ac:dyDescent="0.25">
      <c r="A1918" s="1" t="s">
        <v>2406</v>
      </c>
      <c r="B1918" s="1">
        <v>2230</v>
      </c>
      <c r="C1918" s="1">
        <v>10</v>
      </c>
      <c r="D1918" s="1" t="s">
        <v>4698</v>
      </c>
    </row>
    <row r="1919" spans="1:4" x14ac:dyDescent="0.25">
      <c r="A1919" s="1" t="s">
        <v>2070</v>
      </c>
      <c r="B1919" s="1">
        <v>1131</v>
      </c>
      <c r="C1919" s="1">
        <v>10</v>
      </c>
      <c r="D1919" s="1" t="s">
        <v>4699</v>
      </c>
    </row>
    <row r="1920" spans="1:4" x14ac:dyDescent="0.25">
      <c r="A1920" s="1" t="s">
        <v>2183</v>
      </c>
      <c r="B1920" s="1">
        <v>1181</v>
      </c>
      <c r="C1920" s="1">
        <v>6</v>
      </c>
      <c r="D1920" s="1" t="s">
        <v>4700</v>
      </c>
    </row>
    <row r="1921" spans="1:4" x14ac:dyDescent="0.25">
      <c r="A1921" s="1" t="s">
        <v>2391</v>
      </c>
      <c r="B1921" s="1">
        <v>2227</v>
      </c>
      <c r="C1921" s="1">
        <v>14</v>
      </c>
      <c r="D1921" s="1" t="s">
        <v>4701</v>
      </c>
    </row>
    <row r="1922" spans="1:4" x14ac:dyDescent="0.25">
      <c r="A1922" s="1" t="s">
        <v>2071</v>
      </c>
      <c r="B1922" s="1">
        <v>1131</v>
      </c>
      <c r="C1922" s="1">
        <v>10</v>
      </c>
      <c r="D1922" s="1" t="s">
        <v>4702</v>
      </c>
    </row>
    <row r="1923" spans="1:4" x14ac:dyDescent="0.25">
      <c r="A1923" s="1" t="s">
        <v>2409</v>
      </c>
      <c r="B1923" s="1">
        <v>2231</v>
      </c>
      <c r="C1923" s="1">
        <v>12</v>
      </c>
      <c r="D1923" s="1" t="s">
        <v>4703</v>
      </c>
    </row>
    <row r="1924" spans="1:4" x14ac:dyDescent="0.25">
      <c r="A1924" s="1" t="s">
        <v>2184</v>
      </c>
      <c r="B1924" s="1">
        <v>1183</v>
      </c>
      <c r="C1924" s="1">
        <v>4</v>
      </c>
      <c r="D1924" s="1" t="s">
        <v>4704</v>
      </c>
    </row>
    <row r="1925" spans="1:4" x14ac:dyDescent="0.25">
      <c r="A1925" s="1" t="s">
        <v>2182</v>
      </c>
      <c r="B1925" s="1">
        <v>1179</v>
      </c>
      <c r="C1925" s="1">
        <v>6</v>
      </c>
      <c r="D1925" s="1" t="s">
        <v>4705</v>
      </c>
    </row>
    <row r="1926" spans="1:4" x14ac:dyDescent="0.25">
      <c r="A1926" s="1" t="s">
        <v>2014</v>
      </c>
      <c r="B1926" s="1">
        <v>1128</v>
      </c>
      <c r="C1926" s="1">
        <v>26</v>
      </c>
      <c r="D1926" s="1" t="s">
        <v>4706</v>
      </c>
    </row>
    <row r="1927" spans="1:4" x14ac:dyDescent="0.25">
      <c r="A1927" s="1" t="s">
        <v>2015</v>
      </c>
      <c r="B1927" s="1">
        <v>1128</v>
      </c>
      <c r="C1927" s="1">
        <v>26</v>
      </c>
      <c r="D1927" s="1" t="s">
        <v>4707</v>
      </c>
    </row>
    <row r="1928" spans="1:4" x14ac:dyDescent="0.25">
      <c r="A1928" s="1" t="s">
        <v>2016</v>
      </c>
      <c r="B1928" s="1">
        <v>1128</v>
      </c>
      <c r="C1928" s="1">
        <v>26</v>
      </c>
      <c r="D1928" s="1" t="s">
        <v>4708</v>
      </c>
    </row>
    <row r="1929" spans="1:4" x14ac:dyDescent="0.25">
      <c r="A1929" s="1" t="s">
        <v>2061</v>
      </c>
      <c r="B1929" s="1">
        <v>1129</v>
      </c>
      <c r="C1929" s="1">
        <v>26</v>
      </c>
      <c r="D1929" s="1" t="s">
        <v>4709</v>
      </c>
    </row>
    <row r="1930" spans="1:4" x14ac:dyDescent="0.25">
      <c r="A1930" s="1" t="s">
        <v>2185</v>
      </c>
      <c r="B1930" s="1">
        <v>1184</v>
      </c>
      <c r="C1930" s="1">
        <v>20</v>
      </c>
      <c r="D1930" s="1" t="s">
        <v>4710</v>
      </c>
    </row>
    <row r="1931" spans="1:4" x14ac:dyDescent="0.25">
      <c r="A1931" s="1" t="s">
        <v>2171</v>
      </c>
      <c r="B1931" s="1">
        <v>1168</v>
      </c>
      <c r="C1931" s="1">
        <v>17</v>
      </c>
      <c r="D1931" s="1" t="s">
        <v>4711</v>
      </c>
    </row>
    <row r="1932" spans="1:4" x14ac:dyDescent="0.25">
      <c r="A1932" s="1" t="s">
        <v>2172</v>
      </c>
      <c r="B1932" s="1">
        <v>1168</v>
      </c>
      <c r="C1932" s="1">
        <v>17</v>
      </c>
      <c r="D1932" s="1" t="s">
        <v>4712</v>
      </c>
    </row>
    <row r="1933" spans="1:4" x14ac:dyDescent="0.25">
      <c r="A1933" s="1" t="s">
        <v>2173</v>
      </c>
      <c r="B1933" s="1">
        <v>1168</v>
      </c>
      <c r="C1933" s="1">
        <v>17</v>
      </c>
      <c r="D1933" s="1" t="s">
        <v>4713</v>
      </c>
    </row>
    <row r="1934" spans="1:4" x14ac:dyDescent="0.25">
      <c r="A1934" s="1" t="s">
        <v>2174</v>
      </c>
      <c r="B1934" s="1">
        <v>1168</v>
      </c>
      <c r="C1934" s="1">
        <v>17</v>
      </c>
      <c r="D1934" s="1" t="s">
        <v>4714</v>
      </c>
    </row>
    <row r="1935" spans="1:4" x14ac:dyDescent="0.25">
      <c r="A1935" s="1" t="s">
        <v>2414</v>
      </c>
      <c r="B1935" s="1">
        <v>2233</v>
      </c>
      <c r="C1935" s="1">
        <v>14</v>
      </c>
      <c r="D1935" s="1" t="s">
        <v>4715</v>
      </c>
    </row>
    <row r="1936" spans="1:4" x14ac:dyDescent="0.25">
      <c r="A1936" s="1" t="s">
        <v>2175</v>
      </c>
      <c r="B1936" s="1">
        <v>1168</v>
      </c>
      <c r="C1936" s="1">
        <v>17</v>
      </c>
      <c r="D1936" s="1" t="s">
        <v>4716</v>
      </c>
    </row>
    <row r="1937" spans="1:4" x14ac:dyDescent="0.25">
      <c r="A1937" s="1" t="s">
        <v>2017</v>
      </c>
      <c r="B1937" s="1">
        <v>1128</v>
      </c>
      <c r="C1937" s="1">
        <v>26</v>
      </c>
      <c r="D1937" s="1" t="s">
        <v>4717</v>
      </c>
    </row>
    <row r="1938" spans="1:4" x14ac:dyDescent="0.25">
      <c r="A1938" s="1" t="s">
        <v>2018</v>
      </c>
      <c r="B1938" s="1">
        <v>1128</v>
      </c>
      <c r="C1938" s="1">
        <v>26</v>
      </c>
      <c r="D1938" s="1" t="s">
        <v>4718</v>
      </c>
    </row>
    <row r="1939" spans="1:4" x14ac:dyDescent="0.25">
      <c r="A1939" s="1" t="s">
        <v>2019</v>
      </c>
      <c r="B1939" s="1">
        <v>1128</v>
      </c>
      <c r="C1939" s="1">
        <v>26</v>
      </c>
      <c r="D1939" s="1" t="s">
        <v>4719</v>
      </c>
    </row>
    <row r="1940" spans="1:4" x14ac:dyDescent="0.25">
      <c r="A1940" s="1" t="s">
        <v>2020</v>
      </c>
      <c r="B1940" s="1">
        <v>1128</v>
      </c>
      <c r="C1940" s="1">
        <v>26</v>
      </c>
      <c r="D1940" s="1" t="s">
        <v>4720</v>
      </c>
    </row>
    <row r="1941" spans="1:4" x14ac:dyDescent="0.25">
      <c r="A1941" s="1" t="s">
        <v>2176</v>
      </c>
      <c r="B1941" s="1">
        <v>1168</v>
      </c>
      <c r="C1941" s="1">
        <v>17</v>
      </c>
      <c r="D1941" s="1" t="s">
        <v>4721</v>
      </c>
    </row>
    <row r="1942" spans="1:4" x14ac:dyDescent="0.25">
      <c r="A1942" s="1" t="s">
        <v>2021</v>
      </c>
      <c r="B1942" s="1">
        <v>1128</v>
      </c>
      <c r="C1942" s="1">
        <v>26</v>
      </c>
      <c r="D1942" s="1" t="s">
        <v>4722</v>
      </c>
    </row>
    <row r="1943" spans="1:4" x14ac:dyDescent="0.25">
      <c r="A1943" s="1" t="s">
        <v>2022</v>
      </c>
      <c r="B1943" s="1">
        <v>1128</v>
      </c>
      <c r="C1943" s="1">
        <v>26</v>
      </c>
      <c r="D1943" s="1" t="s">
        <v>4723</v>
      </c>
    </row>
    <row r="1944" spans="1:4" x14ac:dyDescent="0.25">
      <c r="A1944" s="1" t="s">
        <v>2023</v>
      </c>
      <c r="B1944" s="1">
        <v>1128</v>
      </c>
      <c r="C1944" s="1">
        <v>26</v>
      </c>
      <c r="D1944" s="1" t="s">
        <v>4724</v>
      </c>
    </row>
    <row r="1945" spans="1:4" x14ac:dyDescent="0.25">
      <c r="A1945" s="1" t="s">
        <v>2188</v>
      </c>
      <c r="B1945" s="1">
        <v>1188</v>
      </c>
      <c r="C1945" s="1">
        <v>10</v>
      </c>
      <c r="D1945" s="1" t="s">
        <v>4725</v>
      </c>
    </row>
    <row r="1946" spans="1:4" x14ac:dyDescent="0.25">
      <c r="A1946" s="1" t="s">
        <v>2024</v>
      </c>
      <c r="B1946" s="1">
        <v>1128</v>
      </c>
      <c r="C1946" s="1">
        <v>26</v>
      </c>
      <c r="D1946" s="1" t="s">
        <v>4726</v>
      </c>
    </row>
    <row r="1947" spans="1:4" x14ac:dyDescent="0.25">
      <c r="A1947" s="1" t="s">
        <v>2025</v>
      </c>
      <c r="B1947" s="1">
        <v>1128</v>
      </c>
      <c r="C1947" s="1">
        <v>26</v>
      </c>
      <c r="D1947" s="1" t="s">
        <v>4727</v>
      </c>
    </row>
    <row r="1948" spans="1:4" x14ac:dyDescent="0.25">
      <c r="A1948" s="1" t="s">
        <v>2026</v>
      </c>
      <c r="B1948" s="1">
        <v>1128</v>
      </c>
      <c r="C1948" s="1">
        <v>26</v>
      </c>
      <c r="D1948" s="1" t="s">
        <v>4728</v>
      </c>
    </row>
    <row r="1949" spans="1:4" x14ac:dyDescent="0.25">
      <c r="A1949" s="1" t="s">
        <v>2027</v>
      </c>
      <c r="B1949" s="1">
        <v>1128</v>
      </c>
      <c r="C1949" s="1">
        <v>26</v>
      </c>
      <c r="D1949" s="1" t="s">
        <v>4729</v>
      </c>
    </row>
    <row r="1950" spans="1:4" x14ac:dyDescent="0.25">
      <c r="A1950" s="1" t="s">
        <v>2187</v>
      </c>
      <c r="B1950" s="1">
        <v>1187</v>
      </c>
      <c r="C1950" s="1">
        <v>23</v>
      </c>
      <c r="D1950" s="1" t="s">
        <v>4730</v>
      </c>
    </row>
    <row r="1951" spans="1:4" x14ac:dyDescent="0.25">
      <c r="A1951" s="1" t="s">
        <v>2028</v>
      </c>
      <c r="B1951" s="1">
        <v>1128</v>
      </c>
      <c r="C1951" s="1">
        <v>26</v>
      </c>
      <c r="D1951" s="1" t="s">
        <v>4731</v>
      </c>
    </row>
    <row r="1952" spans="1:4" x14ac:dyDescent="0.25">
      <c r="A1952" s="1" t="s">
        <v>2029</v>
      </c>
      <c r="B1952" s="1">
        <v>1128</v>
      </c>
      <c r="C1952" s="1">
        <v>26</v>
      </c>
      <c r="D1952" s="1" t="s">
        <v>4732</v>
      </c>
    </row>
    <row r="1953" spans="1:4" x14ac:dyDescent="0.25">
      <c r="A1953" s="1" t="s">
        <v>2161</v>
      </c>
      <c r="B1953" s="1">
        <v>1163</v>
      </c>
      <c r="C1953" s="1">
        <v>6</v>
      </c>
      <c r="D1953" s="1" t="s">
        <v>4733</v>
      </c>
    </row>
    <row r="1954" spans="1:4" x14ac:dyDescent="0.25">
      <c r="A1954" s="1" t="s">
        <v>2030</v>
      </c>
      <c r="B1954" s="1">
        <v>1128</v>
      </c>
      <c r="C1954" s="1">
        <v>26</v>
      </c>
      <c r="D1954" s="1" t="s">
        <v>4734</v>
      </c>
    </row>
    <row r="1955" spans="1:4" x14ac:dyDescent="0.25">
      <c r="A1955" s="1" t="s">
        <v>2178</v>
      </c>
      <c r="B1955" s="1">
        <v>1171</v>
      </c>
      <c r="C1955" s="1">
        <v>20</v>
      </c>
      <c r="D1955" s="1" t="s">
        <v>4735</v>
      </c>
    </row>
    <row r="1956" spans="1:4" x14ac:dyDescent="0.25">
      <c r="A1956" s="1" t="s">
        <v>2031</v>
      </c>
      <c r="B1956" s="1">
        <v>1128</v>
      </c>
      <c r="C1956" s="1">
        <v>26</v>
      </c>
      <c r="D1956" s="1" t="s">
        <v>4736</v>
      </c>
    </row>
    <row r="1957" spans="1:4" x14ac:dyDescent="0.25">
      <c r="A1957" s="1" t="s">
        <v>2032</v>
      </c>
      <c r="B1957" s="1">
        <v>1128</v>
      </c>
      <c r="C1957" s="1">
        <v>26</v>
      </c>
      <c r="D1957" s="1" t="s">
        <v>4737</v>
      </c>
    </row>
    <row r="1958" spans="1:4" x14ac:dyDescent="0.25">
      <c r="A1958" s="1" t="s">
        <v>1999</v>
      </c>
      <c r="B1958" s="1">
        <v>1127</v>
      </c>
      <c r="C1958" s="1">
        <v>18</v>
      </c>
      <c r="D1958" s="1" t="s">
        <v>4738</v>
      </c>
    </row>
    <row r="1959" spans="1:4" x14ac:dyDescent="0.25">
      <c r="A1959" s="1" t="s">
        <v>2033</v>
      </c>
      <c r="B1959" s="1">
        <v>1128</v>
      </c>
      <c r="C1959" s="1">
        <v>26</v>
      </c>
      <c r="D1959" s="1" t="s">
        <v>4739</v>
      </c>
    </row>
    <row r="1960" spans="1:4" x14ac:dyDescent="0.25">
      <c r="A1960" s="1" t="s">
        <v>2034</v>
      </c>
      <c r="B1960" s="1">
        <v>1128</v>
      </c>
      <c r="C1960" s="1">
        <v>26</v>
      </c>
      <c r="D1960" s="1" t="s">
        <v>4740</v>
      </c>
    </row>
    <row r="1961" spans="1:4" x14ac:dyDescent="0.25">
      <c r="A1961" s="1" t="s">
        <v>2035</v>
      </c>
      <c r="B1961" s="1">
        <v>1128</v>
      </c>
      <c r="C1961" s="1">
        <v>26</v>
      </c>
      <c r="D1961" s="1" t="s">
        <v>4741</v>
      </c>
    </row>
    <row r="1962" spans="1:4" x14ac:dyDescent="0.25">
      <c r="A1962" s="1" t="s">
        <v>2036</v>
      </c>
      <c r="B1962" s="1">
        <v>1128</v>
      </c>
      <c r="C1962" s="1">
        <v>26</v>
      </c>
      <c r="D1962" s="1" t="s">
        <v>4742</v>
      </c>
    </row>
    <row r="1963" spans="1:4" x14ac:dyDescent="0.25">
      <c r="A1963" s="1" t="s">
        <v>2166</v>
      </c>
      <c r="B1963" s="1">
        <v>1164</v>
      </c>
      <c r="C1963" s="1">
        <v>10</v>
      </c>
      <c r="D1963" s="1" t="s">
        <v>4743</v>
      </c>
    </row>
    <row r="1964" spans="1:4" x14ac:dyDescent="0.25">
      <c r="A1964" s="1" t="s">
        <v>2037</v>
      </c>
      <c r="B1964" s="1">
        <v>1128</v>
      </c>
      <c r="C1964" s="1">
        <v>26</v>
      </c>
      <c r="D1964" s="1" t="s">
        <v>4744</v>
      </c>
    </row>
    <row r="1965" spans="1:4" x14ac:dyDescent="0.25">
      <c r="A1965" s="1" t="s">
        <v>2038</v>
      </c>
      <c r="B1965" s="1">
        <v>1128</v>
      </c>
      <c r="C1965" s="1">
        <v>26</v>
      </c>
      <c r="D1965" s="1" t="s">
        <v>4745</v>
      </c>
    </row>
    <row r="1966" spans="1:4" x14ac:dyDescent="0.25">
      <c r="A1966" s="1" t="s">
        <v>2167</v>
      </c>
      <c r="B1966" s="1">
        <v>1164</v>
      </c>
      <c r="C1966" s="1">
        <v>10</v>
      </c>
      <c r="D1966" s="1" t="s">
        <v>4746</v>
      </c>
    </row>
    <row r="1967" spans="1:4" x14ac:dyDescent="0.25">
      <c r="A1967" s="1" t="s">
        <v>2039</v>
      </c>
      <c r="B1967" s="1">
        <v>1128</v>
      </c>
      <c r="C1967" s="1">
        <v>26</v>
      </c>
      <c r="D1967" s="1" t="s">
        <v>4747</v>
      </c>
    </row>
    <row r="1968" spans="1:4" x14ac:dyDescent="0.25">
      <c r="A1968" s="1" t="s">
        <v>2040</v>
      </c>
      <c r="B1968" s="1">
        <v>1128</v>
      </c>
      <c r="C1968" s="1">
        <v>26</v>
      </c>
      <c r="D1968" s="1" t="s">
        <v>4748</v>
      </c>
    </row>
    <row r="1969" spans="1:4" x14ac:dyDescent="0.25">
      <c r="A1969" s="1" t="s">
        <v>2076</v>
      </c>
      <c r="B1969" s="1">
        <v>1133</v>
      </c>
      <c r="C1969" s="1">
        <v>10</v>
      </c>
      <c r="D1969" s="1" t="s">
        <v>4749</v>
      </c>
    </row>
    <row r="1970" spans="1:4" x14ac:dyDescent="0.25">
      <c r="A1970" s="1" t="s">
        <v>2077</v>
      </c>
      <c r="B1970" s="1">
        <v>1133</v>
      </c>
      <c r="C1970" s="1">
        <v>10</v>
      </c>
      <c r="D1970" s="1" t="s">
        <v>4750</v>
      </c>
    </row>
    <row r="1971" spans="1:4" x14ac:dyDescent="0.25">
      <c r="A1971" s="1" t="s">
        <v>2078</v>
      </c>
      <c r="B1971" s="1">
        <v>1133</v>
      </c>
      <c r="C1971" s="1">
        <v>10</v>
      </c>
      <c r="D1971" s="1" t="s">
        <v>4751</v>
      </c>
    </row>
    <row r="1972" spans="1:4" x14ac:dyDescent="0.25">
      <c r="A1972" s="1" t="s">
        <v>2041</v>
      </c>
      <c r="B1972" s="1">
        <v>1128</v>
      </c>
      <c r="C1972" s="1">
        <v>26</v>
      </c>
      <c r="D1972" s="1" t="s">
        <v>4752</v>
      </c>
    </row>
    <row r="1973" spans="1:4" x14ac:dyDescent="0.25">
      <c r="A1973" s="1" t="s">
        <v>2179</v>
      </c>
      <c r="B1973" s="1">
        <v>1173</v>
      </c>
      <c r="C1973" s="1">
        <v>8</v>
      </c>
      <c r="D1973" s="1" t="s">
        <v>4753</v>
      </c>
    </row>
    <row r="1974" spans="1:4" x14ac:dyDescent="0.25">
      <c r="A1974" s="1" t="s">
        <v>2226</v>
      </c>
      <c r="B1974" s="1">
        <v>1229</v>
      </c>
      <c r="C1974" s="1">
        <v>10</v>
      </c>
      <c r="D1974" s="1" t="s">
        <v>4754</v>
      </c>
    </row>
    <row r="1975" spans="1:4" x14ac:dyDescent="0.25">
      <c r="A1975" s="1" t="s">
        <v>2042</v>
      </c>
      <c r="B1975" s="1">
        <v>1128</v>
      </c>
      <c r="C1975" s="1">
        <v>26</v>
      </c>
      <c r="D1975" s="1" t="s">
        <v>4755</v>
      </c>
    </row>
    <row r="1976" spans="1:4" x14ac:dyDescent="0.25">
      <c r="A1976" s="1" t="s">
        <v>2079</v>
      </c>
      <c r="B1976" s="1">
        <v>1133</v>
      </c>
      <c r="C1976" s="1">
        <v>10</v>
      </c>
      <c r="D1976" s="1" t="s">
        <v>4756</v>
      </c>
    </row>
    <row r="1977" spans="1:4" x14ac:dyDescent="0.25">
      <c r="A1977" s="1" t="s">
        <v>2043</v>
      </c>
      <c r="B1977" s="1">
        <v>1128</v>
      </c>
      <c r="C1977" s="1">
        <v>26</v>
      </c>
      <c r="D1977" s="1" t="s">
        <v>4757</v>
      </c>
    </row>
    <row r="1978" spans="1:4" x14ac:dyDescent="0.25">
      <c r="A1978" s="1" t="s">
        <v>2044</v>
      </c>
      <c r="B1978" s="1">
        <v>1128</v>
      </c>
      <c r="C1978" s="1">
        <v>26</v>
      </c>
      <c r="D1978" s="1" t="s">
        <v>4758</v>
      </c>
    </row>
    <row r="1979" spans="1:4" x14ac:dyDescent="0.25">
      <c r="A1979" s="1" t="s">
        <v>2045</v>
      </c>
      <c r="B1979" s="1">
        <v>1128</v>
      </c>
      <c r="C1979" s="1">
        <v>26</v>
      </c>
      <c r="D1979" s="1" t="s">
        <v>4759</v>
      </c>
    </row>
    <row r="1980" spans="1:4" x14ac:dyDescent="0.25">
      <c r="A1980" s="1" t="s">
        <v>2046</v>
      </c>
      <c r="B1980" s="1">
        <v>1128</v>
      </c>
      <c r="C1980" s="1">
        <v>26</v>
      </c>
      <c r="D1980" s="1" t="s">
        <v>4760</v>
      </c>
    </row>
    <row r="1981" spans="1:4" x14ac:dyDescent="0.25">
      <c r="A1981" s="1" t="s">
        <v>2177</v>
      </c>
      <c r="B1981" s="1">
        <v>1168</v>
      </c>
      <c r="C1981" s="1">
        <v>17</v>
      </c>
      <c r="D1981" s="1" t="s">
        <v>4761</v>
      </c>
    </row>
    <row r="1982" spans="1:4" x14ac:dyDescent="0.25">
      <c r="A1982" s="1" t="s">
        <v>2047</v>
      </c>
      <c r="B1982" s="1">
        <v>1128</v>
      </c>
      <c r="C1982" s="1">
        <v>26</v>
      </c>
      <c r="D1982" s="1" t="s">
        <v>4762</v>
      </c>
    </row>
    <row r="1983" spans="1:4" x14ac:dyDescent="0.25">
      <c r="A1983" s="1" t="s">
        <v>2048</v>
      </c>
      <c r="B1983" s="1">
        <v>1128</v>
      </c>
      <c r="C1983" s="1">
        <v>26</v>
      </c>
      <c r="D1983" s="1" t="s">
        <v>4763</v>
      </c>
    </row>
    <row r="1984" spans="1:4" x14ac:dyDescent="0.25">
      <c r="A1984" s="1" t="s">
        <v>2049</v>
      </c>
      <c r="B1984" s="1">
        <v>1128</v>
      </c>
      <c r="C1984" s="1">
        <v>26</v>
      </c>
      <c r="D1984" s="1" t="s">
        <v>4764</v>
      </c>
    </row>
    <row r="1985" spans="1:4" x14ac:dyDescent="0.25">
      <c r="A1985" s="1" t="s">
        <v>2050</v>
      </c>
      <c r="B1985" s="1">
        <v>1128</v>
      </c>
      <c r="C1985" s="1">
        <v>26</v>
      </c>
      <c r="D1985" s="1" t="s">
        <v>4765</v>
      </c>
    </row>
    <row r="1986" spans="1:4" x14ac:dyDescent="0.25">
      <c r="A1986" s="1" t="s">
        <v>2051</v>
      </c>
      <c r="B1986" s="1">
        <v>1128</v>
      </c>
      <c r="C1986" s="1">
        <v>26</v>
      </c>
      <c r="D1986" s="1" t="s">
        <v>4766</v>
      </c>
    </row>
    <row r="1987" spans="1:4" x14ac:dyDescent="0.25">
      <c r="A1987" s="1" t="s">
        <v>2180</v>
      </c>
      <c r="B1987" s="1">
        <v>1175</v>
      </c>
      <c r="C1987" s="1">
        <v>18</v>
      </c>
      <c r="D1987" s="1" t="s">
        <v>4767</v>
      </c>
    </row>
    <row r="1988" spans="1:4" x14ac:dyDescent="0.25">
      <c r="A1988" s="1" t="s">
        <v>2085</v>
      </c>
      <c r="B1988" s="1">
        <v>1134</v>
      </c>
      <c r="C1988" s="1">
        <v>10</v>
      </c>
      <c r="D1988" s="1" t="s">
        <v>4768</v>
      </c>
    </row>
    <row r="1989" spans="1:4" x14ac:dyDescent="0.25">
      <c r="A1989" s="1" t="s">
        <v>2086</v>
      </c>
      <c r="B1989" s="1">
        <v>1134</v>
      </c>
      <c r="C1989" s="1">
        <v>10</v>
      </c>
      <c r="D1989" s="1" t="s">
        <v>4769</v>
      </c>
    </row>
    <row r="1990" spans="1:4" x14ac:dyDescent="0.25">
      <c r="A1990" s="1" t="s">
        <v>2052</v>
      </c>
      <c r="B1990" s="1">
        <v>1128</v>
      </c>
      <c r="C1990" s="1">
        <v>26</v>
      </c>
      <c r="D1990" s="1" t="s">
        <v>4770</v>
      </c>
    </row>
    <row r="1991" spans="1:4" x14ac:dyDescent="0.25">
      <c r="A1991" s="1" t="s">
        <v>2087</v>
      </c>
      <c r="B1991" s="1">
        <v>1134</v>
      </c>
      <c r="C1991" s="1">
        <v>10</v>
      </c>
      <c r="D1991" s="1" t="s">
        <v>4771</v>
      </c>
    </row>
    <row r="1992" spans="1:4" x14ac:dyDescent="0.25">
      <c r="A1992" s="1" t="s">
        <v>400</v>
      </c>
      <c r="B1992" s="1">
        <v>57</v>
      </c>
      <c r="C1992" s="1">
        <v>26</v>
      </c>
      <c r="D1992" s="1" t="s">
        <v>4772</v>
      </c>
    </row>
    <row r="1993" spans="1:4" x14ac:dyDescent="0.25">
      <c r="A1993" s="1" t="s">
        <v>2053</v>
      </c>
      <c r="B1993" s="1">
        <v>1128</v>
      </c>
      <c r="C1993" s="1">
        <v>26</v>
      </c>
      <c r="D1993" s="1" t="s">
        <v>4773</v>
      </c>
    </row>
    <row r="1994" spans="1:4" x14ac:dyDescent="0.25">
      <c r="A1994" s="1" t="s">
        <v>2054</v>
      </c>
      <c r="B1994" s="1">
        <v>1128</v>
      </c>
      <c r="C1994" s="1">
        <v>26</v>
      </c>
      <c r="D1994" s="1" t="s">
        <v>4774</v>
      </c>
    </row>
    <row r="1995" spans="1:4" x14ac:dyDescent="0.25">
      <c r="A1995" s="1" t="s">
        <v>2138</v>
      </c>
      <c r="B1995" s="1">
        <v>1149</v>
      </c>
      <c r="C1995" s="1">
        <v>26</v>
      </c>
      <c r="D1995" s="1" t="s">
        <v>4775</v>
      </c>
    </row>
    <row r="1996" spans="1:4" x14ac:dyDescent="0.25">
      <c r="A1996" s="1" t="s">
        <v>2364</v>
      </c>
      <c r="B1996" s="1">
        <v>2210</v>
      </c>
      <c r="C1996" s="1">
        <v>4</v>
      </c>
      <c r="D1996" s="1" t="s">
        <v>4776</v>
      </c>
    </row>
    <row r="1997" spans="1:4" x14ac:dyDescent="0.25">
      <c r="A1997" s="1" t="s">
        <v>2139</v>
      </c>
      <c r="B1997" s="1">
        <v>1149</v>
      </c>
      <c r="C1997" s="1">
        <v>26</v>
      </c>
      <c r="D1997" s="1" t="s">
        <v>4777</v>
      </c>
    </row>
    <row r="1998" spans="1:4" x14ac:dyDescent="0.25">
      <c r="A1998" s="1" t="s">
        <v>2276</v>
      </c>
      <c r="B1998" s="1">
        <v>2157</v>
      </c>
      <c r="C1998" s="1">
        <v>10</v>
      </c>
      <c r="D1998" s="1" t="s">
        <v>4778</v>
      </c>
    </row>
    <row r="1999" spans="1:4" x14ac:dyDescent="0.25">
      <c r="A1999" s="1" t="s">
        <v>2140</v>
      </c>
      <c r="B1999" s="1">
        <v>1149</v>
      </c>
      <c r="C1999" s="1">
        <v>26</v>
      </c>
      <c r="D1999" s="1" t="s">
        <v>4779</v>
      </c>
    </row>
    <row r="2000" spans="1:4" x14ac:dyDescent="0.25">
      <c r="A2000" s="1" t="s">
        <v>2373</v>
      </c>
      <c r="B2000" s="1">
        <v>2218</v>
      </c>
      <c r="C2000" s="1">
        <v>16</v>
      </c>
      <c r="D2000" s="1" t="s">
        <v>4780</v>
      </c>
    </row>
    <row r="2001" spans="1:4" x14ac:dyDescent="0.25">
      <c r="A2001" s="1" t="s">
        <v>2088</v>
      </c>
      <c r="B2001" s="1">
        <v>1134</v>
      </c>
      <c r="C2001" s="1">
        <v>10</v>
      </c>
      <c r="D2001" s="1" t="s">
        <v>4781</v>
      </c>
    </row>
    <row r="2002" spans="1:4" x14ac:dyDescent="0.25">
      <c r="A2002" s="1" t="s">
        <v>2089</v>
      </c>
      <c r="B2002" s="1">
        <v>1134</v>
      </c>
      <c r="C2002" s="1">
        <v>10</v>
      </c>
      <c r="D2002" s="1" t="s">
        <v>4782</v>
      </c>
    </row>
    <row r="2003" spans="1:4" x14ac:dyDescent="0.25">
      <c r="A2003" s="1" t="s">
        <v>2090</v>
      </c>
      <c r="B2003" s="1">
        <v>1134</v>
      </c>
      <c r="C2003" s="1">
        <v>10</v>
      </c>
      <c r="D2003" s="1" t="s">
        <v>4783</v>
      </c>
    </row>
    <row r="2004" spans="1:4" x14ac:dyDescent="0.25">
      <c r="A2004" s="1" t="s">
        <v>2141</v>
      </c>
      <c r="B2004" s="1">
        <v>1149</v>
      </c>
      <c r="C2004" s="1">
        <v>26</v>
      </c>
      <c r="D2004" s="1" t="s">
        <v>4784</v>
      </c>
    </row>
    <row r="2005" spans="1:4" x14ac:dyDescent="0.25">
      <c r="A2005" s="1" t="s">
        <v>2142</v>
      </c>
      <c r="B2005" s="1">
        <v>1149</v>
      </c>
      <c r="C2005" s="1">
        <v>26</v>
      </c>
      <c r="D2005" s="1" t="s">
        <v>4785</v>
      </c>
    </row>
    <row r="2006" spans="1:4" x14ac:dyDescent="0.25">
      <c r="A2006" s="1" t="s">
        <v>2374</v>
      </c>
      <c r="B2006" s="1">
        <v>2218</v>
      </c>
      <c r="C2006" s="1">
        <v>16</v>
      </c>
      <c r="D2006" s="1" t="s">
        <v>4786</v>
      </c>
    </row>
    <row r="2007" spans="1:4" x14ac:dyDescent="0.25">
      <c r="A2007" s="1" t="s">
        <v>2091</v>
      </c>
      <c r="B2007" s="1">
        <v>1134</v>
      </c>
      <c r="C2007" s="1">
        <v>10</v>
      </c>
      <c r="D2007" s="1" t="s">
        <v>4787</v>
      </c>
    </row>
    <row r="2008" spans="1:4" x14ac:dyDescent="0.25">
      <c r="A2008" s="1" t="s">
        <v>2181</v>
      </c>
      <c r="B2008" s="1">
        <v>1176</v>
      </c>
      <c r="C2008" s="1">
        <v>18</v>
      </c>
      <c r="D2008" s="1" t="s">
        <v>4788</v>
      </c>
    </row>
    <row r="2009" spans="1:4" x14ac:dyDescent="0.25">
      <c r="A2009" s="1" t="s">
        <v>2366</v>
      </c>
      <c r="B2009" s="1">
        <v>2212</v>
      </c>
      <c r="C2009" s="1">
        <v>18</v>
      </c>
      <c r="D2009" s="1" t="s">
        <v>4789</v>
      </c>
    </row>
    <row r="2010" spans="1:4" x14ac:dyDescent="0.25">
      <c r="A2010" s="1" t="s">
        <v>2281</v>
      </c>
      <c r="B2010" s="1">
        <v>2162</v>
      </c>
      <c r="C2010" s="1">
        <v>10</v>
      </c>
      <c r="D2010" s="1" t="s">
        <v>4790</v>
      </c>
    </row>
    <row r="2011" spans="1:4" x14ac:dyDescent="0.25">
      <c r="A2011" s="1" t="s">
        <v>2115</v>
      </c>
      <c r="B2011" s="1">
        <v>1145</v>
      </c>
      <c r="C2011" s="1">
        <v>20</v>
      </c>
      <c r="D2011" s="1" t="s">
        <v>4791</v>
      </c>
    </row>
    <row r="2012" spans="1:4" x14ac:dyDescent="0.25">
      <c r="A2012" s="1" t="s">
        <v>2116</v>
      </c>
      <c r="B2012" s="1">
        <v>1145</v>
      </c>
      <c r="C2012" s="1">
        <v>20</v>
      </c>
      <c r="D2012" s="1" t="s">
        <v>4792</v>
      </c>
    </row>
    <row r="2013" spans="1:4" x14ac:dyDescent="0.25">
      <c r="A2013" s="1" t="s">
        <v>2092</v>
      </c>
      <c r="B2013" s="1">
        <v>1134</v>
      </c>
      <c r="C2013" s="1">
        <v>10</v>
      </c>
      <c r="D2013" s="1" t="s">
        <v>4793</v>
      </c>
    </row>
    <row r="2014" spans="1:4" x14ac:dyDescent="0.25">
      <c r="A2014" s="1" t="s">
        <v>2093</v>
      </c>
      <c r="B2014" s="1">
        <v>1134</v>
      </c>
      <c r="C2014" s="1">
        <v>10</v>
      </c>
      <c r="D2014" s="1" t="s">
        <v>4794</v>
      </c>
    </row>
    <row r="2015" spans="1:4" x14ac:dyDescent="0.25">
      <c r="A2015" s="1" t="s">
        <v>2162</v>
      </c>
      <c r="B2015" s="1">
        <v>1163</v>
      </c>
      <c r="C2015" s="1">
        <v>6</v>
      </c>
      <c r="D2015" s="1" t="s">
        <v>4795</v>
      </c>
    </row>
    <row r="2016" spans="1:4" x14ac:dyDescent="0.25">
      <c r="A2016" s="1" t="s">
        <v>2163</v>
      </c>
      <c r="B2016" s="1">
        <v>1163</v>
      </c>
      <c r="C2016" s="1">
        <v>6</v>
      </c>
      <c r="D2016" s="1" t="s">
        <v>4796</v>
      </c>
    </row>
    <row r="2017" spans="1:4" x14ac:dyDescent="0.25">
      <c r="A2017" s="1" t="s">
        <v>2080</v>
      </c>
      <c r="B2017" s="1">
        <v>1133</v>
      </c>
      <c r="C2017" s="1">
        <v>10</v>
      </c>
      <c r="D2017" s="1" t="s">
        <v>4797</v>
      </c>
    </row>
    <row r="2018" spans="1:4" x14ac:dyDescent="0.25">
      <c r="A2018" s="1" t="s">
        <v>2164</v>
      </c>
      <c r="B2018" s="1">
        <v>1163</v>
      </c>
      <c r="C2018" s="1">
        <v>6</v>
      </c>
      <c r="D2018" s="1" t="s">
        <v>4798</v>
      </c>
    </row>
    <row r="2019" spans="1:4" x14ac:dyDescent="0.25">
      <c r="A2019" s="1" t="s">
        <v>2168</v>
      </c>
      <c r="B2019" s="1">
        <v>1164</v>
      </c>
      <c r="C2019" s="1">
        <v>10</v>
      </c>
      <c r="D2019" s="1" t="s">
        <v>4799</v>
      </c>
    </row>
    <row r="2020" spans="1:4" x14ac:dyDescent="0.25">
      <c r="A2020" s="1" t="s">
        <v>2165</v>
      </c>
      <c r="B2020" s="1">
        <v>1163</v>
      </c>
      <c r="C2020" s="1">
        <v>10</v>
      </c>
      <c r="D2020" s="1" t="s">
        <v>4800</v>
      </c>
    </row>
    <row r="2021" spans="1:4" x14ac:dyDescent="0.25">
      <c r="A2021" s="1" t="s">
        <v>2000</v>
      </c>
      <c r="B2021" s="1">
        <v>1127</v>
      </c>
      <c r="C2021" s="1">
        <v>26</v>
      </c>
      <c r="D2021" s="1" t="s">
        <v>4801</v>
      </c>
    </row>
    <row r="2022" spans="1:4" x14ac:dyDescent="0.25">
      <c r="A2022" s="1" t="s">
        <v>2157</v>
      </c>
      <c r="B2022" s="1">
        <v>1160</v>
      </c>
      <c r="C2022" s="1">
        <v>14</v>
      </c>
      <c r="D2022" s="1" t="s">
        <v>4802</v>
      </c>
    </row>
    <row r="2023" spans="1:4" x14ac:dyDescent="0.25">
      <c r="A2023" s="1" t="s">
        <v>2169</v>
      </c>
      <c r="B2023" s="1">
        <v>1166</v>
      </c>
      <c r="C2023" s="1">
        <v>14</v>
      </c>
      <c r="D2023" s="1" t="s">
        <v>4803</v>
      </c>
    </row>
    <row r="2024" spans="1:4" x14ac:dyDescent="0.25">
      <c r="A2024" s="1" t="s">
        <v>2072</v>
      </c>
      <c r="B2024" s="1">
        <v>1131</v>
      </c>
      <c r="C2024" s="1">
        <v>10</v>
      </c>
      <c r="D2024" s="1" t="s">
        <v>4804</v>
      </c>
    </row>
    <row r="2025" spans="1:4" x14ac:dyDescent="0.25">
      <c r="A2025" s="1" t="s">
        <v>2379</v>
      </c>
      <c r="B2025" s="1">
        <v>2221</v>
      </c>
      <c r="C2025" s="1">
        <v>26</v>
      </c>
      <c r="D2025" s="1" t="s">
        <v>4805</v>
      </c>
    </row>
    <row r="2026" spans="1:4" x14ac:dyDescent="0.25">
      <c r="A2026" s="1" t="s">
        <v>2156</v>
      </c>
      <c r="B2026" s="1">
        <v>1159</v>
      </c>
      <c r="C2026" s="1">
        <v>8</v>
      </c>
      <c r="D2026" s="1" t="s">
        <v>4806</v>
      </c>
    </row>
    <row r="2027" spans="1:4" x14ac:dyDescent="0.25">
      <c r="A2027" s="1" t="s">
        <v>2055</v>
      </c>
      <c r="B2027" s="1">
        <v>1128</v>
      </c>
      <c r="C2027" s="1">
        <v>26</v>
      </c>
      <c r="D2027" s="1" t="s">
        <v>4807</v>
      </c>
    </row>
    <row r="2028" spans="1:4" x14ac:dyDescent="0.25">
      <c r="A2028" s="1" t="s">
        <v>2375</v>
      </c>
      <c r="B2028" s="1">
        <v>2219</v>
      </c>
      <c r="C2028" s="1">
        <v>11</v>
      </c>
      <c r="D2028" s="1" t="s">
        <v>4808</v>
      </c>
    </row>
    <row r="2029" spans="1:4" x14ac:dyDescent="0.25">
      <c r="A2029" s="1" t="s">
        <v>2146</v>
      </c>
      <c r="B2029" s="1">
        <v>1152</v>
      </c>
      <c r="C2029" s="1">
        <v>13</v>
      </c>
      <c r="D2029" s="1" t="s">
        <v>4809</v>
      </c>
    </row>
    <row r="2030" spans="1:4" x14ac:dyDescent="0.25">
      <c r="A2030" s="1" t="s">
        <v>2094</v>
      </c>
      <c r="B2030" s="1">
        <v>1134</v>
      </c>
      <c r="C2030" s="1">
        <v>10</v>
      </c>
      <c r="D2030" s="1" t="s">
        <v>4810</v>
      </c>
    </row>
    <row r="2031" spans="1:4" x14ac:dyDescent="0.25">
      <c r="A2031" s="1" t="s">
        <v>2380</v>
      </c>
      <c r="B2031" s="1">
        <v>2222</v>
      </c>
      <c r="C2031" s="1">
        <v>26</v>
      </c>
      <c r="D2031" s="1" t="s">
        <v>4811</v>
      </c>
    </row>
    <row r="2032" spans="1:4" x14ac:dyDescent="0.25">
      <c r="A2032" s="1" t="s">
        <v>2158</v>
      </c>
      <c r="B2032" s="1">
        <v>1161</v>
      </c>
      <c r="C2032" s="1">
        <v>26</v>
      </c>
      <c r="D2032" s="1" t="s">
        <v>4812</v>
      </c>
    </row>
    <row r="2033" spans="1:4" x14ac:dyDescent="0.25">
      <c r="A2033" s="1" t="s">
        <v>2372</v>
      </c>
      <c r="B2033" s="1">
        <v>2217</v>
      </c>
      <c r="C2033" s="1">
        <v>8</v>
      </c>
      <c r="D2033" s="1" t="s">
        <v>4813</v>
      </c>
    </row>
    <row r="2034" spans="1:4" x14ac:dyDescent="0.25">
      <c r="A2034" s="1" t="s">
        <v>2095</v>
      </c>
      <c r="B2034" s="1">
        <v>1134</v>
      </c>
      <c r="C2034" s="1">
        <v>10</v>
      </c>
      <c r="D2034" s="1" t="s">
        <v>4814</v>
      </c>
    </row>
    <row r="2035" spans="1:4" x14ac:dyDescent="0.25">
      <c r="A2035" s="1" t="s">
        <v>2160</v>
      </c>
      <c r="B2035" s="1">
        <v>1162</v>
      </c>
      <c r="C2035" s="1">
        <v>18</v>
      </c>
      <c r="D2035" s="1" t="s">
        <v>4815</v>
      </c>
    </row>
    <row r="2036" spans="1:4" x14ac:dyDescent="0.25">
      <c r="A2036" s="1" t="s">
        <v>2096</v>
      </c>
      <c r="B2036" s="1">
        <v>1134</v>
      </c>
      <c r="C2036" s="1">
        <v>10</v>
      </c>
      <c r="D2036" s="1" t="s">
        <v>4816</v>
      </c>
    </row>
    <row r="2037" spans="1:4" x14ac:dyDescent="0.25">
      <c r="A2037" s="1" t="s">
        <v>2106</v>
      </c>
      <c r="B2037" s="1">
        <v>1138</v>
      </c>
      <c r="C2037" s="1">
        <v>14</v>
      </c>
      <c r="D2037" s="1" t="s">
        <v>4817</v>
      </c>
    </row>
    <row r="2038" spans="1:4" x14ac:dyDescent="0.25">
      <c r="A2038" s="1" t="s">
        <v>2112</v>
      </c>
      <c r="B2038" s="1">
        <v>1143</v>
      </c>
      <c r="C2038" s="1">
        <v>6</v>
      </c>
      <c r="D2038" s="1" t="s">
        <v>4818</v>
      </c>
    </row>
    <row r="2039" spans="1:4" x14ac:dyDescent="0.25">
      <c r="A2039" s="1" t="s">
        <v>2128</v>
      </c>
      <c r="B2039" s="1">
        <v>1146</v>
      </c>
      <c r="C2039" s="1">
        <v>6</v>
      </c>
      <c r="D2039" s="1" t="s">
        <v>4819</v>
      </c>
    </row>
    <row r="2040" spans="1:4" x14ac:dyDescent="0.25">
      <c r="A2040" s="1" t="s">
        <v>2097</v>
      </c>
      <c r="B2040" s="1">
        <v>1134</v>
      </c>
      <c r="C2040" s="1">
        <v>10</v>
      </c>
      <c r="D2040" s="1" t="s">
        <v>4820</v>
      </c>
    </row>
    <row r="2041" spans="1:4" x14ac:dyDescent="0.25">
      <c r="A2041" s="1" t="s">
        <v>2081</v>
      </c>
      <c r="B2041" s="1">
        <v>1133</v>
      </c>
      <c r="C2041" s="1">
        <v>10</v>
      </c>
      <c r="D2041" s="1" t="s">
        <v>4821</v>
      </c>
    </row>
    <row r="2042" spans="1:4" x14ac:dyDescent="0.25">
      <c r="A2042" s="1" t="s">
        <v>2066</v>
      </c>
      <c r="B2042" s="1">
        <v>1130</v>
      </c>
      <c r="C2042" s="1">
        <v>12</v>
      </c>
      <c r="D2042" s="1" t="s">
        <v>4822</v>
      </c>
    </row>
    <row r="2043" spans="1:4" x14ac:dyDescent="0.25">
      <c r="A2043" s="1" t="s">
        <v>2277</v>
      </c>
      <c r="B2043" s="1">
        <v>2158</v>
      </c>
      <c r="C2043" s="1">
        <v>10</v>
      </c>
      <c r="D2043" s="1" t="s">
        <v>4823</v>
      </c>
    </row>
    <row r="2044" spans="1:4" x14ac:dyDescent="0.25">
      <c r="A2044" s="1" t="s">
        <v>2001</v>
      </c>
      <c r="B2044" s="1">
        <v>1127</v>
      </c>
      <c r="C2044" s="1">
        <v>26</v>
      </c>
      <c r="D2044" s="1" t="s">
        <v>4824</v>
      </c>
    </row>
    <row r="2045" spans="1:4" x14ac:dyDescent="0.25">
      <c r="A2045" s="1" t="s">
        <v>2154</v>
      </c>
      <c r="B2045" s="1">
        <v>1153</v>
      </c>
      <c r="C2045" s="1">
        <v>26</v>
      </c>
      <c r="D2045" s="1" t="s">
        <v>4825</v>
      </c>
    </row>
    <row r="2046" spans="1:4" x14ac:dyDescent="0.25">
      <c r="A2046" s="1" t="s">
        <v>2002</v>
      </c>
      <c r="B2046" s="1">
        <v>1127</v>
      </c>
      <c r="C2046" s="1">
        <v>26</v>
      </c>
      <c r="D2046" s="1" t="s">
        <v>4826</v>
      </c>
    </row>
    <row r="2047" spans="1:4" x14ac:dyDescent="0.25">
      <c r="A2047" s="1" t="s">
        <v>2003</v>
      </c>
      <c r="B2047" s="1">
        <v>1127</v>
      </c>
      <c r="C2047" s="1">
        <v>26</v>
      </c>
      <c r="D2047" s="1" t="s">
        <v>4827</v>
      </c>
    </row>
    <row r="2048" spans="1:4" x14ac:dyDescent="0.25">
      <c r="A2048" s="1" t="s">
        <v>2395</v>
      </c>
      <c r="B2048" s="1">
        <v>2228</v>
      </c>
      <c r="C2048" s="1">
        <v>6</v>
      </c>
      <c r="D2048" s="1" t="s">
        <v>4828</v>
      </c>
    </row>
    <row r="2049" spans="1:4" x14ac:dyDescent="0.25">
      <c r="A2049" s="1" t="s">
        <v>2155</v>
      </c>
      <c r="B2049" s="1">
        <v>1153</v>
      </c>
      <c r="C2049" s="1">
        <v>26</v>
      </c>
      <c r="D2049" s="1" t="s">
        <v>4829</v>
      </c>
    </row>
    <row r="2050" spans="1:4" x14ac:dyDescent="0.25">
      <c r="A2050" s="1" t="s">
        <v>2145</v>
      </c>
      <c r="B2050" s="1">
        <v>1151</v>
      </c>
      <c r="C2050" s="1">
        <v>10</v>
      </c>
      <c r="D2050" s="1" t="s">
        <v>4830</v>
      </c>
    </row>
    <row r="2051" spans="1:4" x14ac:dyDescent="0.25">
      <c r="A2051" s="1" t="s">
        <v>2411</v>
      </c>
      <c r="B2051" s="1">
        <v>2232</v>
      </c>
      <c r="C2051" s="1">
        <v>19</v>
      </c>
      <c r="D2051" s="1" t="s">
        <v>4831</v>
      </c>
    </row>
    <row r="2052" spans="1:4" x14ac:dyDescent="0.25">
      <c r="A2052" s="1" t="s">
        <v>2098</v>
      </c>
      <c r="B2052" s="1">
        <v>1134</v>
      </c>
      <c r="C2052" s="1">
        <v>10</v>
      </c>
      <c r="D2052" s="1" t="s">
        <v>4832</v>
      </c>
    </row>
    <row r="2053" spans="1:4" x14ac:dyDescent="0.25">
      <c r="A2053" s="1" t="s">
        <v>2396</v>
      </c>
      <c r="B2053" s="1">
        <v>2228</v>
      </c>
      <c r="C2053" s="1">
        <v>14</v>
      </c>
      <c r="D2053" s="1" t="s">
        <v>4833</v>
      </c>
    </row>
    <row r="2054" spans="1:4" x14ac:dyDescent="0.25">
      <c r="A2054" s="1" t="s">
        <v>2099</v>
      </c>
      <c r="B2054" s="1">
        <v>1134</v>
      </c>
      <c r="C2054" s="1">
        <v>10</v>
      </c>
      <c r="D2054" s="1" t="s">
        <v>4834</v>
      </c>
    </row>
    <row r="2055" spans="1:4" x14ac:dyDescent="0.25">
      <c r="A2055" s="1" t="s">
        <v>2107</v>
      </c>
      <c r="B2055" s="1">
        <v>1138</v>
      </c>
      <c r="C2055" s="1">
        <v>14</v>
      </c>
      <c r="D2055" s="1" t="s">
        <v>4835</v>
      </c>
    </row>
    <row r="2056" spans="1:4" x14ac:dyDescent="0.25">
      <c r="A2056" s="1" t="s">
        <v>2159</v>
      </c>
      <c r="B2056" s="1">
        <v>1161</v>
      </c>
      <c r="C2056" s="1">
        <v>26</v>
      </c>
      <c r="D2056" s="1" t="s">
        <v>4836</v>
      </c>
    </row>
    <row r="2057" spans="1:4" x14ac:dyDescent="0.25">
      <c r="A2057" s="1" t="s">
        <v>2147</v>
      </c>
      <c r="B2057" s="1">
        <v>1152</v>
      </c>
      <c r="C2057" s="1">
        <v>13</v>
      </c>
      <c r="D2057" s="1" t="s">
        <v>4837</v>
      </c>
    </row>
    <row r="2058" spans="1:4" x14ac:dyDescent="0.25">
      <c r="A2058" s="1" t="s">
        <v>2148</v>
      </c>
      <c r="B2058" s="1">
        <v>1152</v>
      </c>
      <c r="C2058" s="1">
        <v>13</v>
      </c>
      <c r="D2058" s="1" t="s">
        <v>4838</v>
      </c>
    </row>
    <row r="2059" spans="1:4" x14ac:dyDescent="0.25">
      <c r="A2059" s="1" t="s">
        <v>2410</v>
      </c>
      <c r="B2059" s="1">
        <v>2231</v>
      </c>
      <c r="C2059" s="1">
        <v>12</v>
      </c>
      <c r="D2059" s="1" t="s">
        <v>4839</v>
      </c>
    </row>
    <row r="2060" spans="1:4" x14ac:dyDescent="0.25">
      <c r="A2060" s="1" t="s">
        <v>2149</v>
      </c>
      <c r="B2060" s="1">
        <v>1152</v>
      </c>
      <c r="C2060" s="1">
        <v>13</v>
      </c>
      <c r="D2060" s="1" t="s">
        <v>4840</v>
      </c>
    </row>
    <row r="2061" spans="1:4" x14ac:dyDescent="0.25">
      <c r="A2061" s="1" t="s">
        <v>2150</v>
      </c>
      <c r="B2061" s="1">
        <v>1152</v>
      </c>
      <c r="C2061" s="1">
        <v>13</v>
      </c>
      <c r="D2061" s="1" t="s">
        <v>4841</v>
      </c>
    </row>
    <row r="2062" spans="1:4" x14ac:dyDescent="0.25">
      <c r="A2062" s="1" t="s">
        <v>2151</v>
      </c>
      <c r="B2062" s="1">
        <v>1152</v>
      </c>
      <c r="C2062" s="1">
        <v>13</v>
      </c>
      <c r="D2062" s="1" t="s">
        <v>4842</v>
      </c>
    </row>
    <row r="2063" spans="1:4" x14ac:dyDescent="0.25">
      <c r="A2063" s="1" t="s">
        <v>2397</v>
      </c>
      <c r="B2063" s="1">
        <v>2228</v>
      </c>
      <c r="C2063" s="1">
        <v>6</v>
      </c>
      <c r="D2063" s="1" t="s">
        <v>4843</v>
      </c>
    </row>
    <row r="2064" spans="1:4" x14ac:dyDescent="0.25">
      <c r="A2064" s="1" t="s">
        <v>2152</v>
      </c>
      <c r="B2064" s="1">
        <v>1152</v>
      </c>
      <c r="C2064" s="1">
        <v>13</v>
      </c>
      <c r="D2064" s="1" t="s">
        <v>4844</v>
      </c>
    </row>
    <row r="2065" spans="1:4" x14ac:dyDescent="0.25">
      <c r="A2065" s="1" t="s">
        <v>2367</v>
      </c>
      <c r="B2065" s="1">
        <v>2213</v>
      </c>
      <c r="C2065" s="1">
        <v>10</v>
      </c>
      <c r="D2065" s="1" t="s">
        <v>4845</v>
      </c>
    </row>
    <row r="2066" spans="1:4" x14ac:dyDescent="0.25">
      <c r="A2066" s="1" t="s">
        <v>2392</v>
      </c>
      <c r="B2066" s="1">
        <v>2227</v>
      </c>
      <c r="C2066" s="1">
        <v>14</v>
      </c>
      <c r="D2066" s="1" t="s">
        <v>4846</v>
      </c>
    </row>
    <row r="2067" spans="1:4" x14ac:dyDescent="0.25">
      <c r="A2067" s="1" t="s">
        <v>2398</v>
      </c>
      <c r="B2067" s="1">
        <v>2228</v>
      </c>
      <c r="C2067" s="1">
        <v>6</v>
      </c>
      <c r="D2067" s="1" t="s">
        <v>4847</v>
      </c>
    </row>
    <row r="2068" spans="1:4" x14ac:dyDescent="0.25">
      <c r="A2068" s="1" t="s">
        <v>2067</v>
      </c>
      <c r="B2068" s="1">
        <v>1130</v>
      </c>
      <c r="C2068" s="1">
        <v>12</v>
      </c>
      <c r="D2068" s="1" t="s">
        <v>4848</v>
      </c>
    </row>
    <row r="2069" spans="1:4" x14ac:dyDescent="0.25">
      <c r="A2069" s="1" t="s">
        <v>2415</v>
      </c>
      <c r="B2069" s="1">
        <v>2234</v>
      </c>
      <c r="C2069" s="1">
        <v>27</v>
      </c>
      <c r="D2069" s="1" t="s">
        <v>4849</v>
      </c>
    </row>
    <row r="2070" spans="1:4" x14ac:dyDescent="0.25">
      <c r="A2070" s="1" t="s">
        <v>2399</v>
      </c>
      <c r="B2070" s="1">
        <v>2228</v>
      </c>
      <c r="C2070" s="1">
        <v>6</v>
      </c>
      <c r="D2070" s="1" t="s">
        <v>4850</v>
      </c>
    </row>
    <row r="2071" spans="1:4" x14ac:dyDescent="0.25">
      <c r="A2071" s="1" t="s">
        <v>2400</v>
      </c>
      <c r="B2071" s="1">
        <v>2228</v>
      </c>
      <c r="C2071" s="1">
        <v>6</v>
      </c>
      <c r="D2071" s="1" t="s">
        <v>4851</v>
      </c>
    </row>
    <row r="2072" spans="1:4" x14ac:dyDescent="0.25">
      <c r="A2072" s="1" t="s">
        <v>2312</v>
      </c>
      <c r="B2072" s="1">
        <v>2193</v>
      </c>
      <c r="C2072" s="1">
        <v>6</v>
      </c>
      <c r="D2072" s="1" t="s">
        <v>4852</v>
      </c>
    </row>
    <row r="2073" spans="1:4" x14ac:dyDescent="0.25">
      <c r="A2073" s="1" t="s">
        <v>2416</v>
      </c>
      <c r="B2073" s="1">
        <v>2234</v>
      </c>
      <c r="C2073" s="1">
        <v>12</v>
      </c>
      <c r="D2073" s="1" t="s">
        <v>4853</v>
      </c>
    </row>
    <row r="2074" spans="1:4" x14ac:dyDescent="0.25">
      <c r="A2074" s="1" t="s">
        <v>2368</v>
      </c>
      <c r="B2074" s="1">
        <v>2214</v>
      </c>
      <c r="C2074" s="1">
        <v>26</v>
      </c>
      <c r="D2074" s="1" t="s">
        <v>4854</v>
      </c>
    </row>
    <row r="2075" spans="1:4" x14ac:dyDescent="0.25">
      <c r="A2075" s="1" t="s">
        <v>2369</v>
      </c>
      <c r="B2075" s="1">
        <v>2214</v>
      </c>
      <c r="C2075" s="1">
        <v>26</v>
      </c>
      <c r="D2075" s="1" t="s">
        <v>4855</v>
      </c>
    </row>
    <row r="2076" spans="1:4" x14ac:dyDescent="0.25">
      <c r="A2076" s="1" t="s">
        <v>2062</v>
      </c>
      <c r="B2076" s="1">
        <v>1129</v>
      </c>
      <c r="C2076" s="1">
        <v>26</v>
      </c>
      <c r="D2076" s="1" t="s">
        <v>4856</v>
      </c>
    </row>
    <row r="2077" spans="1:4" x14ac:dyDescent="0.25">
      <c r="A2077" s="1" t="s">
        <v>2129</v>
      </c>
      <c r="B2077" s="1">
        <v>1146</v>
      </c>
      <c r="C2077" s="1">
        <v>6</v>
      </c>
      <c r="D2077" s="1" t="s">
        <v>4857</v>
      </c>
    </row>
    <row r="2078" spans="1:4" x14ac:dyDescent="0.25">
      <c r="A2078" s="1" t="s">
        <v>2401</v>
      </c>
      <c r="B2078" s="1">
        <v>2228</v>
      </c>
      <c r="C2078" s="1">
        <v>6</v>
      </c>
      <c r="D2078" s="1" t="s">
        <v>4858</v>
      </c>
    </row>
    <row r="2079" spans="1:4" x14ac:dyDescent="0.25">
      <c r="A2079" s="1" t="s">
        <v>2143</v>
      </c>
      <c r="B2079" s="1">
        <v>1149</v>
      </c>
      <c r="C2079" s="1">
        <v>26</v>
      </c>
      <c r="D2079" s="1" t="s">
        <v>4859</v>
      </c>
    </row>
    <row r="2080" spans="1:4" x14ac:dyDescent="0.25">
      <c r="A2080" s="1" t="s">
        <v>2417</v>
      </c>
      <c r="B2080" s="1">
        <v>2235</v>
      </c>
      <c r="C2080" s="1">
        <v>20</v>
      </c>
      <c r="D2080" s="1" t="s">
        <v>4860</v>
      </c>
    </row>
    <row r="2081" spans="1:4" x14ac:dyDescent="0.25">
      <c r="A2081" s="1" t="s">
        <v>2082</v>
      </c>
      <c r="B2081" s="1">
        <v>1133</v>
      </c>
      <c r="C2081" s="1">
        <v>10</v>
      </c>
      <c r="D2081" s="1" t="s">
        <v>4861</v>
      </c>
    </row>
    <row r="2082" spans="1:4" x14ac:dyDescent="0.25">
      <c r="A2082" s="1" t="s">
        <v>2407</v>
      </c>
      <c r="B2082" s="1">
        <v>2230</v>
      </c>
      <c r="C2082" s="1">
        <v>10</v>
      </c>
      <c r="D2082" s="1" t="s">
        <v>4862</v>
      </c>
    </row>
    <row r="2083" spans="1:4" x14ac:dyDescent="0.25">
      <c r="A2083" s="1" t="s">
        <v>401</v>
      </c>
      <c r="B2083" s="1">
        <v>57</v>
      </c>
      <c r="C2083" s="1">
        <v>26</v>
      </c>
      <c r="D2083" s="1" t="s">
        <v>4863</v>
      </c>
    </row>
    <row r="2084" spans="1:4" x14ac:dyDescent="0.25">
      <c r="A2084" s="1" t="s">
        <v>2144</v>
      </c>
      <c r="B2084" s="1">
        <v>1149</v>
      </c>
      <c r="C2084" s="1">
        <v>26</v>
      </c>
      <c r="D2084" s="1" t="s">
        <v>4864</v>
      </c>
    </row>
    <row r="2085" spans="1:4" x14ac:dyDescent="0.25">
      <c r="A2085" s="1" t="s">
        <v>402</v>
      </c>
      <c r="B2085" s="1">
        <v>57</v>
      </c>
      <c r="C2085" s="1">
        <v>26</v>
      </c>
      <c r="D2085" s="1" t="s">
        <v>4865</v>
      </c>
    </row>
    <row r="2086" spans="1:4" x14ac:dyDescent="0.25">
      <c r="A2086" s="1" t="s">
        <v>2418</v>
      </c>
      <c r="B2086" s="1">
        <v>2236</v>
      </c>
      <c r="C2086" s="1">
        <v>26</v>
      </c>
      <c r="D2086" s="1" t="s">
        <v>4866</v>
      </c>
    </row>
    <row r="2087" spans="1:4" x14ac:dyDescent="0.25">
      <c r="A2087" s="1" t="s">
        <v>2117</v>
      </c>
      <c r="B2087" s="1">
        <v>1145</v>
      </c>
      <c r="C2087" s="1">
        <v>20</v>
      </c>
      <c r="D2087" s="1" t="s">
        <v>4867</v>
      </c>
    </row>
    <row r="2088" spans="1:4" x14ac:dyDescent="0.25">
      <c r="A2088" s="1" t="s">
        <v>2118</v>
      </c>
      <c r="B2088" s="1">
        <v>1145</v>
      </c>
      <c r="C2088" s="1">
        <v>20</v>
      </c>
      <c r="D2088" s="1" t="s">
        <v>4868</v>
      </c>
    </row>
    <row r="2089" spans="1:4" x14ac:dyDescent="0.25">
      <c r="A2089" s="1" t="s">
        <v>2119</v>
      </c>
      <c r="B2089" s="1">
        <v>1145</v>
      </c>
      <c r="C2089" s="1">
        <v>20</v>
      </c>
      <c r="D2089" s="1" t="s">
        <v>4869</v>
      </c>
    </row>
    <row r="2090" spans="1:4" x14ac:dyDescent="0.25">
      <c r="A2090" s="1" t="s">
        <v>2120</v>
      </c>
      <c r="B2090" s="1">
        <v>1145</v>
      </c>
      <c r="C2090" s="1">
        <v>20</v>
      </c>
      <c r="D2090" s="1" t="s">
        <v>4870</v>
      </c>
    </row>
    <row r="2091" spans="1:4" x14ac:dyDescent="0.25">
      <c r="A2091" s="1" t="s">
        <v>2121</v>
      </c>
      <c r="B2091" s="1">
        <v>1145</v>
      </c>
      <c r="C2091" s="1">
        <v>20</v>
      </c>
      <c r="D2091" s="1" t="s">
        <v>4871</v>
      </c>
    </row>
    <row r="2092" spans="1:4" x14ac:dyDescent="0.25">
      <c r="A2092" s="1" t="s">
        <v>2130</v>
      </c>
      <c r="B2092" s="1">
        <v>1147</v>
      </c>
      <c r="C2092" s="1">
        <v>26</v>
      </c>
      <c r="D2092" s="1" t="s">
        <v>4872</v>
      </c>
    </row>
    <row r="2093" spans="1:4" x14ac:dyDescent="0.25">
      <c r="A2093" s="1" t="s">
        <v>2122</v>
      </c>
      <c r="B2093" s="1">
        <v>1145</v>
      </c>
      <c r="C2093" s="1">
        <v>20</v>
      </c>
      <c r="D2093" s="1" t="s">
        <v>4873</v>
      </c>
    </row>
    <row r="2094" spans="1:4" x14ac:dyDescent="0.25">
      <c r="A2094" s="1" t="s">
        <v>2063</v>
      </c>
      <c r="B2094" s="1">
        <v>1129</v>
      </c>
      <c r="C2094" s="1">
        <v>26</v>
      </c>
      <c r="D2094" s="1" t="s">
        <v>4874</v>
      </c>
    </row>
    <row r="2095" spans="1:4" x14ac:dyDescent="0.25">
      <c r="A2095" s="1" t="s">
        <v>2064</v>
      </c>
      <c r="B2095" s="1">
        <v>1129</v>
      </c>
      <c r="C2095" s="1">
        <v>26</v>
      </c>
      <c r="D2095" s="1" t="s">
        <v>4875</v>
      </c>
    </row>
    <row r="2096" spans="1:4" x14ac:dyDescent="0.25">
      <c r="A2096" s="1" t="s">
        <v>2123</v>
      </c>
      <c r="B2096" s="1">
        <v>1145</v>
      </c>
      <c r="C2096" s="1">
        <v>20</v>
      </c>
      <c r="D2096" s="1" t="s">
        <v>4876</v>
      </c>
    </row>
    <row r="2097" spans="1:4" x14ac:dyDescent="0.25">
      <c r="A2097" s="1" t="s">
        <v>2124</v>
      </c>
      <c r="B2097" s="1">
        <v>1145</v>
      </c>
      <c r="C2097" s="1">
        <v>20</v>
      </c>
      <c r="D2097" s="1" t="s">
        <v>4877</v>
      </c>
    </row>
    <row r="2098" spans="1:4" x14ac:dyDescent="0.25">
      <c r="A2098" s="1" t="s">
        <v>2065</v>
      </c>
      <c r="B2098" s="1">
        <v>1129</v>
      </c>
      <c r="C2098" s="1">
        <v>26</v>
      </c>
      <c r="D2098" s="1" t="s">
        <v>4878</v>
      </c>
    </row>
    <row r="2099" spans="1:4" x14ac:dyDescent="0.25">
      <c r="A2099" s="1" t="s">
        <v>2125</v>
      </c>
      <c r="B2099" s="1">
        <v>1145</v>
      </c>
      <c r="C2099" s="1">
        <v>20</v>
      </c>
      <c r="D2099" s="1" t="s">
        <v>4879</v>
      </c>
    </row>
    <row r="2100" spans="1:4" x14ac:dyDescent="0.25">
      <c r="A2100" s="1" t="s">
        <v>2126</v>
      </c>
      <c r="B2100" s="1">
        <v>1145</v>
      </c>
      <c r="C2100" s="1">
        <v>20</v>
      </c>
      <c r="D2100" s="1" t="s">
        <v>4880</v>
      </c>
    </row>
    <row r="2101" spans="1:4" x14ac:dyDescent="0.25">
      <c r="A2101" s="1" t="s">
        <v>2127</v>
      </c>
      <c r="B2101" s="1">
        <v>1145</v>
      </c>
      <c r="C2101" s="1">
        <v>20</v>
      </c>
      <c r="D2101" s="1" t="s">
        <v>4881</v>
      </c>
    </row>
    <row r="2102" spans="1:4" x14ac:dyDescent="0.25">
      <c r="A2102" s="1" t="s">
        <v>2113</v>
      </c>
      <c r="B2102" s="1">
        <v>1144</v>
      </c>
      <c r="C2102" s="1">
        <v>26</v>
      </c>
      <c r="D2102" s="1" t="s">
        <v>4882</v>
      </c>
    </row>
    <row r="2103" spans="1:4" x14ac:dyDescent="0.25">
      <c r="A2103" s="1" t="s">
        <v>2137</v>
      </c>
      <c r="B2103" s="1">
        <v>1148</v>
      </c>
      <c r="C2103" s="1">
        <v>8</v>
      </c>
      <c r="D2103" s="1" t="s">
        <v>4883</v>
      </c>
    </row>
    <row r="2104" spans="1:4" x14ac:dyDescent="0.25">
      <c r="A2104" s="1" t="s">
        <v>2404</v>
      </c>
      <c r="B2104" s="1">
        <v>2229</v>
      </c>
      <c r="C2104" s="1">
        <v>16</v>
      </c>
      <c r="D2104" s="1" t="s">
        <v>4884</v>
      </c>
    </row>
    <row r="2105" spans="1:4" x14ac:dyDescent="0.25">
      <c r="A2105" s="1" t="s">
        <v>2114</v>
      </c>
      <c r="B2105" s="1">
        <v>1144</v>
      </c>
      <c r="C2105" s="1">
        <v>26</v>
      </c>
      <c r="D2105" s="1" t="s">
        <v>4885</v>
      </c>
    </row>
    <row r="2106" spans="1:4" x14ac:dyDescent="0.25">
      <c r="A2106" s="1" t="s">
        <v>2068</v>
      </c>
      <c r="B2106" s="1">
        <v>1130</v>
      </c>
      <c r="C2106" s="1">
        <v>12</v>
      </c>
      <c r="D2106" s="1" t="s">
        <v>4886</v>
      </c>
    </row>
    <row r="2107" spans="1:4" x14ac:dyDescent="0.25">
      <c r="A2107" s="1" t="s">
        <v>2100</v>
      </c>
      <c r="B2107" s="1">
        <v>1134</v>
      </c>
      <c r="C2107" s="1">
        <v>10</v>
      </c>
      <c r="D2107" s="1" t="s">
        <v>4887</v>
      </c>
    </row>
    <row r="2108" spans="1:4" x14ac:dyDescent="0.25">
      <c r="A2108" s="1" t="s">
        <v>2393</v>
      </c>
      <c r="B2108" s="1">
        <v>2227</v>
      </c>
      <c r="C2108" s="1">
        <v>8</v>
      </c>
      <c r="D2108" s="1" t="s">
        <v>4888</v>
      </c>
    </row>
    <row r="2109" spans="1:4" x14ac:dyDescent="0.25">
      <c r="A2109" s="1" t="s">
        <v>2408</v>
      </c>
      <c r="B2109" s="1">
        <v>2230</v>
      </c>
      <c r="C2109" s="1">
        <v>10</v>
      </c>
      <c r="D2109" s="1" t="s">
        <v>4889</v>
      </c>
    </row>
    <row r="2110" spans="1:4" x14ac:dyDescent="0.25">
      <c r="A2110" s="1" t="s">
        <v>2419</v>
      </c>
      <c r="B2110" s="1">
        <v>2237</v>
      </c>
      <c r="C2110" s="1">
        <v>6</v>
      </c>
      <c r="D2110" s="1" t="s">
        <v>4890</v>
      </c>
    </row>
    <row r="2111" spans="1:4" x14ac:dyDescent="0.25">
      <c r="A2111" s="1" t="s">
        <v>2371</v>
      </c>
      <c r="B2111" s="1">
        <v>2216</v>
      </c>
      <c r="C2111" s="1">
        <v>10</v>
      </c>
      <c r="D2111" s="1" t="s">
        <v>4891</v>
      </c>
    </row>
    <row r="2112" spans="1:4" x14ac:dyDescent="0.25">
      <c r="A2112" s="1" t="s">
        <v>2278</v>
      </c>
      <c r="B2112" s="1">
        <v>2159</v>
      </c>
      <c r="C2112" s="1">
        <v>10</v>
      </c>
      <c r="D2112" s="1" t="s">
        <v>4892</v>
      </c>
    </row>
    <row r="2113" spans="1:4" x14ac:dyDescent="0.25">
      <c r="A2113" s="1" t="s">
        <v>2394</v>
      </c>
      <c r="B2113" s="1">
        <v>2227</v>
      </c>
      <c r="C2113" s="1">
        <v>14</v>
      </c>
      <c r="D2113" s="1" t="s">
        <v>4893</v>
      </c>
    </row>
    <row r="2114" spans="1:4" x14ac:dyDescent="0.25">
      <c r="A2114" s="1" t="s">
        <v>2111</v>
      </c>
      <c r="B2114" s="1">
        <v>1142</v>
      </c>
      <c r="C2114" s="1">
        <v>23</v>
      </c>
      <c r="D2114" s="1" t="s">
        <v>4894</v>
      </c>
    </row>
    <row r="2115" spans="1:4" x14ac:dyDescent="0.25">
      <c r="A2115" s="1" t="s">
        <v>2376</v>
      </c>
      <c r="B2115" s="1">
        <v>2220</v>
      </c>
      <c r="C2115" s="1">
        <v>18</v>
      </c>
      <c r="D2115" s="1" t="s">
        <v>4895</v>
      </c>
    </row>
    <row r="2116" spans="1:4" x14ac:dyDescent="0.25">
      <c r="A2116" s="1" t="s">
        <v>2377</v>
      </c>
      <c r="B2116" s="1">
        <v>2220</v>
      </c>
      <c r="C2116" s="1">
        <v>18</v>
      </c>
      <c r="D2116" s="1" t="s">
        <v>4896</v>
      </c>
    </row>
    <row r="2117" spans="1:4" x14ac:dyDescent="0.25">
      <c r="A2117" s="1" t="s">
        <v>2378</v>
      </c>
      <c r="B2117" s="1">
        <v>2220</v>
      </c>
      <c r="C2117" s="1">
        <v>26</v>
      </c>
      <c r="D2117" s="1" t="s">
        <v>4897</v>
      </c>
    </row>
    <row r="2118" spans="1:4" x14ac:dyDescent="0.25">
      <c r="A2118" s="1" t="s">
        <v>2108</v>
      </c>
      <c r="B2118" s="1">
        <v>1138</v>
      </c>
      <c r="C2118" s="1">
        <v>14</v>
      </c>
      <c r="D2118" s="1" t="s">
        <v>4898</v>
      </c>
    </row>
    <row r="2119" spans="1:4" x14ac:dyDescent="0.25">
      <c r="A2119" s="1" t="s">
        <v>2370</v>
      </c>
      <c r="B2119" s="1">
        <v>2215</v>
      </c>
      <c r="C2119" s="1">
        <v>27</v>
      </c>
      <c r="D2119" s="1" t="s">
        <v>4899</v>
      </c>
    </row>
    <row r="2120" spans="1:4" x14ac:dyDescent="0.25">
      <c r="A2120" s="1" t="s">
        <v>2104</v>
      </c>
      <c r="B2120" s="1">
        <v>1136</v>
      </c>
      <c r="C2120" s="1">
        <v>26</v>
      </c>
      <c r="D2120" s="1" t="s">
        <v>4900</v>
      </c>
    </row>
    <row r="2121" spans="1:4" x14ac:dyDescent="0.25">
      <c r="A2121" s="1" t="s">
        <v>2110</v>
      </c>
      <c r="B2121" s="1">
        <v>1140</v>
      </c>
      <c r="C2121" s="1">
        <v>8</v>
      </c>
      <c r="D2121" s="1" t="s">
        <v>4901</v>
      </c>
    </row>
    <row r="2122" spans="1:4" x14ac:dyDescent="0.25">
      <c r="A2122" s="1" t="s">
        <v>2386</v>
      </c>
      <c r="B2122" s="1">
        <v>2226</v>
      </c>
      <c r="C2122" s="1">
        <v>12</v>
      </c>
      <c r="D2122" s="1" t="s">
        <v>4902</v>
      </c>
    </row>
    <row r="2123" spans="1:4" x14ac:dyDescent="0.25">
      <c r="A2123" s="1" t="s">
        <v>2073</v>
      </c>
      <c r="B2123" s="1">
        <v>1131</v>
      </c>
      <c r="C2123" s="1">
        <v>10</v>
      </c>
      <c r="D2123" s="1" t="s">
        <v>4903</v>
      </c>
    </row>
    <row r="2124" spans="1:4" x14ac:dyDescent="0.25">
      <c r="A2124" s="1" t="s">
        <v>2004</v>
      </c>
      <c r="B2124" s="1">
        <v>1127</v>
      </c>
      <c r="C2124" s="1">
        <v>26</v>
      </c>
      <c r="D2124" s="1" t="s">
        <v>4904</v>
      </c>
    </row>
    <row r="2125" spans="1:4" x14ac:dyDescent="0.25">
      <c r="A2125" s="1" t="s">
        <v>2412</v>
      </c>
      <c r="B2125" s="1">
        <v>2232</v>
      </c>
      <c r="C2125" s="1">
        <v>12</v>
      </c>
      <c r="D2125" s="1" t="s">
        <v>4905</v>
      </c>
    </row>
    <row r="2126" spans="1:4" x14ac:dyDescent="0.25">
      <c r="A2126" s="1" t="s">
        <v>2279</v>
      </c>
      <c r="B2126" s="1">
        <v>2160</v>
      </c>
      <c r="C2126" s="1">
        <v>8</v>
      </c>
      <c r="D2126" s="1" t="s">
        <v>4906</v>
      </c>
    </row>
    <row r="2127" spans="1:4" x14ac:dyDescent="0.25">
      <c r="A2127" s="1" t="s">
        <v>2192</v>
      </c>
      <c r="B2127" s="1">
        <v>1195</v>
      </c>
      <c r="C2127" s="1">
        <v>8</v>
      </c>
      <c r="D2127" s="1" t="s">
        <v>4907</v>
      </c>
    </row>
    <row r="2128" spans="1:4" x14ac:dyDescent="0.25">
      <c r="A2128" s="1" t="s">
        <v>2280</v>
      </c>
      <c r="B2128" s="1">
        <v>2161</v>
      </c>
      <c r="C2128" s="1">
        <v>8</v>
      </c>
      <c r="D2128" s="1" t="s">
        <v>4908</v>
      </c>
    </row>
    <row r="2129" spans="1:4" x14ac:dyDescent="0.25">
      <c r="A2129" s="1" t="s">
        <v>2214</v>
      </c>
      <c r="B2129" s="1">
        <v>1227</v>
      </c>
      <c r="C2129" s="1">
        <v>14</v>
      </c>
      <c r="D2129" s="1" t="s">
        <v>4909</v>
      </c>
    </row>
    <row r="2130" spans="1:4" x14ac:dyDescent="0.25">
      <c r="A2130" s="1" t="s">
        <v>2193</v>
      </c>
      <c r="B2130" s="1">
        <v>1202</v>
      </c>
      <c r="C2130" s="1">
        <v>26</v>
      </c>
      <c r="D2130" s="1" t="s">
        <v>4910</v>
      </c>
    </row>
    <row r="2131" spans="1:4" x14ac:dyDescent="0.25">
      <c r="A2131" s="1" t="s">
        <v>2197</v>
      </c>
      <c r="B2131" s="1">
        <v>1205</v>
      </c>
      <c r="C2131" s="1">
        <v>20</v>
      </c>
      <c r="D2131" s="1" t="s">
        <v>4911</v>
      </c>
    </row>
    <row r="2132" spans="1:4" x14ac:dyDescent="0.25">
      <c r="A2132" s="1" t="s">
        <v>2199</v>
      </c>
      <c r="B2132" s="1">
        <v>1210</v>
      </c>
      <c r="C2132" s="1">
        <v>3</v>
      </c>
      <c r="D2132" s="1" t="s">
        <v>4912</v>
      </c>
    </row>
    <row r="2133" spans="1:4" x14ac:dyDescent="0.25">
      <c r="A2133" s="1" t="s">
        <v>2200</v>
      </c>
      <c r="B2133" s="1">
        <v>1210</v>
      </c>
      <c r="C2133" s="1">
        <v>3</v>
      </c>
      <c r="D2133" s="1" t="s">
        <v>4913</v>
      </c>
    </row>
    <row r="2134" spans="1:4" x14ac:dyDescent="0.25">
      <c r="A2134" s="1" t="s">
        <v>2201</v>
      </c>
      <c r="B2134" s="1">
        <v>1210</v>
      </c>
      <c r="C2134" s="1">
        <v>3</v>
      </c>
      <c r="D2134" s="1" t="s">
        <v>4914</v>
      </c>
    </row>
    <row r="2135" spans="1:4" x14ac:dyDescent="0.25">
      <c r="A2135" s="1" t="s">
        <v>2202</v>
      </c>
      <c r="B2135" s="1">
        <v>1210</v>
      </c>
      <c r="C2135" s="1">
        <v>3</v>
      </c>
      <c r="D2135" s="1" t="s">
        <v>4915</v>
      </c>
    </row>
    <row r="2136" spans="1:4" x14ac:dyDescent="0.25">
      <c r="A2136" s="1" t="s">
        <v>2203</v>
      </c>
      <c r="B2136" s="1">
        <v>1210</v>
      </c>
      <c r="C2136" s="1">
        <v>3</v>
      </c>
      <c r="D2136" s="1" t="s">
        <v>4916</v>
      </c>
    </row>
    <row r="2137" spans="1:4" x14ac:dyDescent="0.25">
      <c r="A2137" s="1" t="s">
        <v>788</v>
      </c>
      <c r="B2137" s="1">
        <v>238</v>
      </c>
      <c r="C2137" s="1">
        <v>3</v>
      </c>
      <c r="D2137" s="1" t="s">
        <v>4917</v>
      </c>
    </row>
    <row r="2138" spans="1:4" x14ac:dyDescent="0.25">
      <c r="A2138" s="1" t="s">
        <v>857</v>
      </c>
      <c r="B2138" s="1">
        <v>263</v>
      </c>
      <c r="C2138" s="1">
        <v>2</v>
      </c>
      <c r="D2138" s="1" t="s">
        <v>4918</v>
      </c>
    </row>
    <row r="2139" spans="1:4" x14ac:dyDescent="0.25">
      <c r="A2139" s="1" t="s">
        <v>858</v>
      </c>
      <c r="B2139" s="1">
        <v>263</v>
      </c>
      <c r="C2139" s="1">
        <v>2</v>
      </c>
      <c r="D2139" s="1" t="s">
        <v>4919</v>
      </c>
    </row>
    <row r="2140" spans="1:4" x14ac:dyDescent="0.25">
      <c r="A2140" s="1" t="s">
        <v>859</v>
      </c>
      <c r="B2140" s="1">
        <v>263</v>
      </c>
      <c r="C2140" s="1">
        <v>2</v>
      </c>
      <c r="D2140" s="1" t="s">
        <v>4920</v>
      </c>
    </row>
    <row r="2141" spans="1:4" x14ac:dyDescent="0.25">
      <c r="A2141" s="1" t="s">
        <v>860</v>
      </c>
      <c r="B2141" s="1">
        <v>263</v>
      </c>
      <c r="C2141" s="1">
        <v>2</v>
      </c>
      <c r="D2141" s="1" t="s">
        <v>4921</v>
      </c>
    </row>
    <row r="2142" spans="1:4" x14ac:dyDescent="0.25">
      <c r="A2142" s="1" t="s">
        <v>861</v>
      </c>
      <c r="B2142" s="1">
        <v>263</v>
      </c>
      <c r="C2142" s="1">
        <v>2</v>
      </c>
      <c r="D2142" s="1" t="s">
        <v>4922</v>
      </c>
    </row>
    <row r="2143" spans="1:4" x14ac:dyDescent="0.25">
      <c r="A2143" s="1" t="s">
        <v>2275</v>
      </c>
      <c r="B2143" s="1">
        <v>2156</v>
      </c>
      <c r="C2143" s="1">
        <v>4</v>
      </c>
      <c r="D2143" s="1" t="s">
        <v>4923</v>
      </c>
    </row>
    <row r="2144" spans="1:4" x14ac:dyDescent="0.25">
      <c r="A2144" s="1" t="s">
        <v>403</v>
      </c>
      <c r="B2144" s="1">
        <v>57</v>
      </c>
      <c r="C2144" s="1">
        <v>26</v>
      </c>
      <c r="D2144" s="1" t="s">
        <v>4924</v>
      </c>
    </row>
    <row r="2145" spans="1:4" x14ac:dyDescent="0.25">
      <c r="A2145" s="1" t="s">
        <v>404</v>
      </c>
      <c r="B2145" s="1">
        <v>57</v>
      </c>
      <c r="C2145" s="1">
        <v>26</v>
      </c>
      <c r="D2145" s="1" t="s">
        <v>4925</v>
      </c>
    </row>
    <row r="2146" spans="1:4" x14ac:dyDescent="0.25">
      <c r="A2146" s="1" t="s">
        <v>917</v>
      </c>
      <c r="B2146" s="1">
        <v>266</v>
      </c>
      <c r="C2146" s="1">
        <v>26</v>
      </c>
      <c r="D2146" s="1" t="s">
        <v>4926</v>
      </c>
    </row>
    <row r="2147" spans="1:4" x14ac:dyDescent="0.25">
      <c r="A2147" s="1" t="s">
        <v>918</v>
      </c>
      <c r="B2147" s="1">
        <v>266</v>
      </c>
      <c r="C2147" s="1">
        <v>26</v>
      </c>
      <c r="D2147" s="1" t="s">
        <v>4927</v>
      </c>
    </row>
    <row r="2148" spans="1:4" x14ac:dyDescent="0.25">
      <c r="A2148" s="1" t="s">
        <v>919</v>
      </c>
      <c r="B2148" s="1">
        <v>266</v>
      </c>
      <c r="C2148" s="1">
        <v>26</v>
      </c>
      <c r="D2148" s="1" t="s">
        <v>4928</v>
      </c>
    </row>
    <row r="2149" spans="1:4" x14ac:dyDescent="0.25">
      <c r="A2149" s="1" t="s">
        <v>920</v>
      </c>
      <c r="B2149" s="1">
        <v>266</v>
      </c>
      <c r="C2149" s="1">
        <v>26</v>
      </c>
      <c r="D2149" s="1" t="s">
        <v>4929</v>
      </c>
    </row>
    <row r="2150" spans="1:4" x14ac:dyDescent="0.25">
      <c r="A2150" s="1" t="s">
        <v>921</v>
      </c>
      <c r="B2150" s="1">
        <v>266</v>
      </c>
      <c r="C2150" s="1">
        <v>26</v>
      </c>
      <c r="D2150" s="1" t="s">
        <v>4930</v>
      </c>
    </row>
    <row r="2151" spans="1:4" x14ac:dyDescent="0.25">
      <c r="A2151" s="1" t="s">
        <v>2206</v>
      </c>
      <c r="B2151" s="1">
        <v>1213</v>
      </c>
      <c r="C2151" s="1">
        <v>26</v>
      </c>
      <c r="D2151" s="1" t="s">
        <v>4931</v>
      </c>
    </row>
    <row r="2152" spans="1:4" x14ac:dyDescent="0.25">
      <c r="A2152" s="1" t="s">
        <v>1135</v>
      </c>
      <c r="B2152" s="1">
        <v>549</v>
      </c>
      <c r="C2152" s="1">
        <v>26</v>
      </c>
      <c r="D2152" s="1" t="s">
        <v>4932</v>
      </c>
    </row>
    <row r="2153" spans="1:4" x14ac:dyDescent="0.25">
      <c r="A2153" s="1" t="s">
        <v>941</v>
      </c>
      <c r="B2153" s="1">
        <v>280</v>
      </c>
      <c r="C2153" s="1">
        <v>4</v>
      </c>
      <c r="D2153" s="1" t="s">
        <v>4933</v>
      </c>
    </row>
    <row r="2154" spans="1:4" x14ac:dyDescent="0.25">
      <c r="A2154" s="1" t="s">
        <v>2204</v>
      </c>
      <c r="B2154" s="1">
        <v>1212</v>
      </c>
      <c r="C2154" s="1">
        <v>6</v>
      </c>
      <c r="D2154" s="1" t="s">
        <v>4934</v>
      </c>
    </row>
    <row r="2155" spans="1:4" x14ac:dyDescent="0.25">
      <c r="A2155" s="1" t="s">
        <v>2205</v>
      </c>
      <c r="B2155" s="1">
        <v>1212</v>
      </c>
      <c r="C2155" s="1">
        <v>6</v>
      </c>
      <c r="D2155" s="1" t="s">
        <v>4935</v>
      </c>
    </row>
    <row r="2156" spans="1:4" x14ac:dyDescent="0.25">
      <c r="A2156" s="1" t="s">
        <v>2208</v>
      </c>
      <c r="B2156" s="1">
        <v>1215</v>
      </c>
      <c r="C2156" s="1">
        <v>12</v>
      </c>
      <c r="D2156" s="1" t="s">
        <v>4936</v>
      </c>
    </row>
    <row r="2157" spans="1:4" x14ac:dyDescent="0.25">
      <c r="A2157" s="1" t="s">
        <v>862</v>
      </c>
      <c r="B2157" s="1">
        <v>263</v>
      </c>
      <c r="C2157" s="1">
        <v>2</v>
      </c>
      <c r="D2157" s="1" t="s">
        <v>4937</v>
      </c>
    </row>
    <row r="2158" spans="1:4" x14ac:dyDescent="0.25">
      <c r="A2158" s="1" t="s">
        <v>863</v>
      </c>
      <c r="B2158" s="1">
        <v>263</v>
      </c>
      <c r="C2158" s="1">
        <v>2</v>
      </c>
      <c r="D2158" s="1" t="s">
        <v>4938</v>
      </c>
    </row>
    <row r="2159" spans="1:4" x14ac:dyDescent="0.25">
      <c r="A2159" s="1" t="s">
        <v>864</v>
      </c>
      <c r="B2159" s="1">
        <v>263</v>
      </c>
      <c r="C2159" s="1">
        <v>2</v>
      </c>
      <c r="D2159" s="1" t="s">
        <v>4939</v>
      </c>
    </row>
    <row r="2160" spans="1:4" x14ac:dyDescent="0.25">
      <c r="A2160" s="1" t="s">
        <v>865</v>
      </c>
      <c r="B2160" s="1">
        <v>263</v>
      </c>
      <c r="C2160" s="1">
        <v>2</v>
      </c>
      <c r="D2160" s="1" t="s">
        <v>4940</v>
      </c>
    </row>
    <row r="2161" spans="1:4" x14ac:dyDescent="0.25">
      <c r="A2161" s="1" t="s">
        <v>1249</v>
      </c>
      <c r="B2161" s="1">
        <v>702</v>
      </c>
      <c r="C2161" s="1">
        <v>2</v>
      </c>
      <c r="D2161" s="1" t="s">
        <v>4941</v>
      </c>
    </row>
    <row r="2162" spans="1:4" x14ac:dyDescent="0.25">
      <c r="A2162" s="1" t="s">
        <v>1250</v>
      </c>
      <c r="B2162" s="1">
        <v>702</v>
      </c>
      <c r="C2162" s="1">
        <v>2</v>
      </c>
      <c r="D2162" s="1" t="s">
        <v>4942</v>
      </c>
    </row>
    <row r="2163" spans="1:4" x14ac:dyDescent="0.25">
      <c r="A2163" s="1" t="s">
        <v>866</v>
      </c>
      <c r="B2163" s="1">
        <v>263</v>
      </c>
      <c r="C2163" s="1">
        <v>2</v>
      </c>
      <c r="D2163" s="1" t="s">
        <v>4943</v>
      </c>
    </row>
    <row r="2164" spans="1:4" x14ac:dyDescent="0.25">
      <c r="A2164" s="1" t="s">
        <v>2282</v>
      </c>
      <c r="B2164" s="1">
        <v>2163</v>
      </c>
      <c r="C2164" s="1">
        <v>2</v>
      </c>
      <c r="D2164" s="1" t="s">
        <v>4944</v>
      </c>
    </row>
    <row r="2165" spans="1:4" x14ac:dyDescent="0.25">
      <c r="A2165" s="1" t="s">
        <v>97</v>
      </c>
      <c r="B2165" s="1">
        <v>2</v>
      </c>
      <c r="C2165" s="1">
        <v>6</v>
      </c>
      <c r="D2165" s="1" t="s">
        <v>4945</v>
      </c>
    </row>
    <row r="2166" spans="1:4" x14ac:dyDescent="0.25">
      <c r="A2166" s="1" t="s">
        <v>2273</v>
      </c>
      <c r="B2166" s="1">
        <v>2155</v>
      </c>
      <c r="C2166" s="1">
        <v>18</v>
      </c>
      <c r="D2166" s="1" t="s">
        <v>4946</v>
      </c>
    </row>
    <row r="2167" spans="1:4" x14ac:dyDescent="0.25">
      <c r="A2167" s="1" t="s">
        <v>2274</v>
      </c>
      <c r="B2167" s="1">
        <v>2155</v>
      </c>
      <c r="C2167" s="1">
        <v>18</v>
      </c>
      <c r="D2167" s="1" t="s">
        <v>4947</v>
      </c>
    </row>
    <row r="2168" spans="1:4" x14ac:dyDescent="0.25">
      <c r="A2168" s="1" t="s">
        <v>2283</v>
      </c>
      <c r="B2168" s="1">
        <v>2164</v>
      </c>
      <c r="C2168" s="1">
        <v>12</v>
      </c>
      <c r="D2168" s="1" t="s">
        <v>4948</v>
      </c>
    </row>
    <row r="2169" spans="1:4" x14ac:dyDescent="0.25">
      <c r="A2169" s="1" t="s">
        <v>2244</v>
      </c>
      <c r="B2169" s="1">
        <v>1231</v>
      </c>
      <c r="C2169" s="1">
        <v>8</v>
      </c>
      <c r="D2169" s="1" t="s">
        <v>4949</v>
      </c>
    </row>
    <row r="2170" spans="1:4" x14ac:dyDescent="0.25">
      <c r="A2170" s="1" t="s">
        <v>2210</v>
      </c>
      <c r="B2170" s="1">
        <v>1218</v>
      </c>
      <c r="C2170" s="1">
        <v>8</v>
      </c>
      <c r="D2170" s="1" t="s">
        <v>4950</v>
      </c>
    </row>
    <row r="2171" spans="1:4" x14ac:dyDescent="0.25">
      <c r="A2171" s="1" t="s">
        <v>2209</v>
      </c>
      <c r="B2171" s="1">
        <v>1217</v>
      </c>
      <c r="C2171" s="1">
        <v>8</v>
      </c>
      <c r="D2171" s="1" t="s">
        <v>4951</v>
      </c>
    </row>
    <row r="2172" spans="1:4" x14ac:dyDescent="0.25">
      <c r="A2172" s="1" t="s">
        <v>2290</v>
      </c>
      <c r="B2172" s="1">
        <v>2174</v>
      </c>
      <c r="C2172" s="1">
        <v>10</v>
      </c>
      <c r="D2172" s="1" t="s">
        <v>4952</v>
      </c>
    </row>
    <row r="2173" spans="1:4" x14ac:dyDescent="0.25">
      <c r="A2173" s="1" t="s">
        <v>2211</v>
      </c>
      <c r="B2173" s="1">
        <v>1220</v>
      </c>
      <c r="C2173" s="1">
        <v>10</v>
      </c>
      <c r="D2173" s="1" t="s">
        <v>4953</v>
      </c>
    </row>
    <row r="2174" spans="1:4" x14ac:dyDescent="0.25">
      <c r="A2174" s="1" t="s">
        <v>1369</v>
      </c>
      <c r="B2174" s="1">
        <v>889</v>
      </c>
      <c r="C2174" s="1">
        <v>3</v>
      </c>
      <c r="D2174" s="1" t="s">
        <v>4954</v>
      </c>
    </row>
    <row r="2175" spans="1:4" x14ac:dyDescent="0.25">
      <c r="A2175" s="1" t="s">
        <v>2284</v>
      </c>
      <c r="B2175" s="1">
        <v>2168</v>
      </c>
      <c r="C2175" s="1">
        <v>14</v>
      </c>
      <c r="D2175" s="1" t="s">
        <v>4955</v>
      </c>
    </row>
    <row r="2176" spans="1:4" x14ac:dyDescent="0.25">
      <c r="A2176" s="1" t="s">
        <v>1710</v>
      </c>
      <c r="B2176" s="1">
        <v>949</v>
      </c>
      <c r="C2176" s="1">
        <v>14</v>
      </c>
      <c r="D2176" s="1" t="s">
        <v>4956</v>
      </c>
    </row>
    <row r="2177" spans="1:4" x14ac:dyDescent="0.25">
      <c r="A2177" s="1" t="s">
        <v>98</v>
      </c>
      <c r="B2177" s="1">
        <v>2</v>
      </c>
      <c r="C2177" s="1">
        <v>14</v>
      </c>
      <c r="D2177" s="1" t="s">
        <v>4957</v>
      </c>
    </row>
    <row r="2178" spans="1:4" x14ac:dyDescent="0.25">
      <c r="A2178" s="1" t="s">
        <v>1476</v>
      </c>
      <c r="B2178" s="1">
        <v>946</v>
      </c>
      <c r="C2178" s="1">
        <v>14</v>
      </c>
      <c r="D2178" s="1" t="s">
        <v>4958</v>
      </c>
    </row>
    <row r="2179" spans="1:4" x14ac:dyDescent="0.25">
      <c r="A2179" s="1" t="s">
        <v>1550</v>
      </c>
      <c r="B2179" s="1">
        <v>947</v>
      </c>
      <c r="C2179" s="1">
        <v>14</v>
      </c>
      <c r="D2179" s="1" t="s">
        <v>4959</v>
      </c>
    </row>
    <row r="2180" spans="1:4" x14ac:dyDescent="0.25">
      <c r="A2180" s="1" t="s">
        <v>1626</v>
      </c>
      <c r="B2180" s="1">
        <v>948</v>
      </c>
      <c r="C2180" s="1">
        <v>14</v>
      </c>
      <c r="D2180" s="1" t="s">
        <v>4960</v>
      </c>
    </row>
    <row r="2181" spans="1:4" x14ac:dyDescent="0.25">
      <c r="A2181" s="1" t="s">
        <v>208</v>
      </c>
      <c r="B2181" s="1">
        <v>6</v>
      </c>
      <c r="C2181" s="1">
        <v>14</v>
      </c>
      <c r="D2181" s="1" t="s">
        <v>4961</v>
      </c>
    </row>
    <row r="2182" spans="1:4" x14ac:dyDescent="0.25">
      <c r="A2182" s="1" t="s">
        <v>1187</v>
      </c>
      <c r="B2182" s="1">
        <v>661</v>
      </c>
      <c r="C2182" s="1">
        <v>14</v>
      </c>
      <c r="D2182" s="1" t="s">
        <v>4962</v>
      </c>
    </row>
    <row r="2183" spans="1:4" x14ac:dyDescent="0.25">
      <c r="A2183" s="1" t="s">
        <v>2215</v>
      </c>
      <c r="B2183" s="1">
        <v>1227</v>
      </c>
      <c r="C2183" s="1">
        <v>14</v>
      </c>
      <c r="D2183" s="1" t="s">
        <v>4963</v>
      </c>
    </row>
    <row r="2184" spans="1:4" x14ac:dyDescent="0.25">
      <c r="A2184" s="1" t="s">
        <v>2216</v>
      </c>
      <c r="B2184" s="1">
        <v>1227</v>
      </c>
      <c r="C2184" s="1">
        <v>14</v>
      </c>
      <c r="D2184" s="1" t="s">
        <v>4964</v>
      </c>
    </row>
    <row r="2185" spans="1:4" x14ac:dyDescent="0.25">
      <c r="A2185" s="1" t="s">
        <v>2262</v>
      </c>
      <c r="B2185" s="1">
        <v>2154</v>
      </c>
      <c r="C2185" s="1">
        <v>14</v>
      </c>
      <c r="D2185" s="1" t="s">
        <v>4965</v>
      </c>
    </row>
    <row r="2186" spans="1:4" x14ac:dyDescent="0.25">
      <c r="A2186" s="1" t="s">
        <v>2263</v>
      </c>
      <c r="B2186" s="1">
        <v>2154</v>
      </c>
      <c r="C2186" s="1">
        <v>14</v>
      </c>
      <c r="D2186" s="1" t="s">
        <v>4966</v>
      </c>
    </row>
    <row r="2187" spans="1:4" x14ac:dyDescent="0.25">
      <c r="A2187" s="1" t="s">
        <v>2217</v>
      </c>
      <c r="B2187" s="1">
        <v>1227</v>
      </c>
      <c r="C2187" s="1">
        <v>14</v>
      </c>
      <c r="D2187" s="1" t="s">
        <v>4967</v>
      </c>
    </row>
    <row r="2188" spans="1:4" x14ac:dyDescent="0.25">
      <c r="A2188" s="1" t="s">
        <v>2264</v>
      </c>
      <c r="B2188" s="1">
        <v>2154</v>
      </c>
      <c r="C2188" s="1">
        <v>14</v>
      </c>
      <c r="D2188" s="1" t="s">
        <v>4968</v>
      </c>
    </row>
    <row r="2189" spans="1:4" x14ac:dyDescent="0.25">
      <c r="A2189" s="1" t="s">
        <v>2218</v>
      </c>
      <c r="B2189" s="1">
        <v>1227</v>
      </c>
      <c r="C2189" s="1">
        <v>14</v>
      </c>
      <c r="D2189" s="1" t="s">
        <v>4969</v>
      </c>
    </row>
    <row r="2190" spans="1:4" x14ac:dyDescent="0.25">
      <c r="A2190" s="1" t="s">
        <v>2219</v>
      </c>
      <c r="B2190" s="1">
        <v>1227</v>
      </c>
      <c r="C2190" s="1">
        <v>14</v>
      </c>
      <c r="D2190" s="1" t="s">
        <v>4970</v>
      </c>
    </row>
    <row r="2191" spans="1:4" x14ac:dyDescent="0.25">
      <c r="A2191" s="1" t="s">
        <v>2220</v>
      </c>
      <c r="B2191" s="1">
        <v>1227</v>
      </c>
      <c r="C2191" s="1">
        <v>14</v>
      </c>
      <c r="D2191" s="1" t="s">
        <v>4971</v>
      </c>
    </row>
    <row r="2192" spans="1:4" x14ac:dyDescent="0.25">
      <c r="A2192" s="1" t="s">
        <v>2265</v>
      </c>
      <c r="B2192" s="1">
        <v>2154</v>
      </c>
      <c r="C2192" s="1">
        <v>14</v>
      </c>
      <c r="D2192" s="1" t="s">
        <v>4972</v>
      </c>
    </row>
    <row r="2193" spans="1:4" x14ac:dyDescent="0.25">
      <c r="A2193" s="1" t="s">
        <v>2221</v>
      </c>
      <c r="B2193" s="1">
        <v>1227</v>
      </c>
      <c r="C2193" s="1">
        <v>14</v>
      </c>
      <c r="D2193" s="1" t="s">
        <v>4973</v>
      </c>
    </row>
    <row r="2194" spans="1:4" x14ac:dyDescent="0.25">
      <c r="A2194" s="1" t="s">
        <v>2266</v>
      </c>
      <c r="B2194" s="1">
        <v>2154</v>
      </c>
      <c r="C2194" s="1">
        <v>14</v>
      </c>
      <c r="D2194" s="1" t="s">
        <v>4974</v>
      </c>
    </row>
    <row r="2195" spans="1:4" x14ac:dyDescent="0.25">
      <c r="A2195" s="1" t="s">
        <v>2267</v>
      </c>
      <c r="B2195" s="1">
        <v>2154</v>
      </c>
      <c r="C2195" s="1">
        <v>14</v>
      </c>
      <c r="D2195" s="1" t="s">
        <v>4975</v>
      </c>
    </row>
    <row r="2196" spans="1:4" x14ac:dyDescent="0.25">
      <c r="A2196" s="1" t="s">
        <v>2222</v>
      </c>
      <c r="B2196" s="1">
        <v>1227</v>
      </c>
      <c r="C2196" s="1">
        <v>14</v>
      </c>
      <c r="D2196" s="1" t="s">
        <v>4976</v>
      </c>
    </row>
    <row r="2197" spans="1:4" x14ac:dyDescent="0.25">
      <c r="A2197" s="1" t="s">
        <v>2268</v>
      </c>
      <c r="B2197" s="1">
        <v>2154</v>
      </c>
      <c r="C2197" s="1">
        <v>14</v>
      </c>
      <c r="D2197" s="1" t="s">
        <v>4977</v>
      </c>
    </row>
    <row r="2198" spans="1:4" x14ac:dyDescent="0.25">
      <c r="A2198" s="1" t="s">
        <v>2269</v>
      </c>
      <c r="B2198" s="1">
        <v>2154</v>
      </c>
      <c r="C2198" s="1">
        <v>14</v>
      </c>
      <c r="D2198" s="1" t="s">
        <v>4978</v>
      </c>
    </row>
    <row r="2199" spans="1:4" x14ac:dyDescent="0.25">
      <c r="A2199" s="1" t="s">
        <v>2223</v>
      </c>
      <c r="B2199" s="1">
        <v>1227</v>
      </c>
      <c r="C2199" s="1">
        <v>14</v>
      </c>
      <c r="D2199" s="1" t="s">
        <v>4979</v>
      </c>
    </row>
    <row r="2200" spans="1:4" x14ac:dyDescent="0.25">
      <c r="A2200" s="1" t="s">
        <v>2224</v>
      </c>
      <c r="B2200" s="1">
        <v>1227</v>
      </c>
      <c r="C2200" s="1">
        <v>14</v>
      </c>
      <c r="D2200" s="1" t="s">
        <v>4980</v>
      </c>
    </row>
    <row r="2201" spans="1:4" x14ac:dyDescent="0.25">
      <c r="A2201" s="1" t="s">
        <v>2225</v>
      </c>
      <c r="B2201" s="1">
        <v>1227</v>
      </c>
      <c r="C2201" s="1">
        <v>14</v>
      </c>
      <c r="D2201" s="1" t="s">
        <v>4981</v>
      </c>
    </row>
    <row r="2202" spans="1:4" x14ac:dyDescent="0.25">
      <c r="A2202" s="1" t="s">
        <v>2270</v>
      </c>
      <c r="B2202" s="1">
        <v>2154</v>
      </c>
      <c r="C2202" s="1">
        <v>14</v>
      </c>
      <c r="D2202" s="1" t="s">
        <v>4982</v>
      </c>
    </row>
    <row r="2203" spans="1:4" x14ac:dyDescent="0.25">
      <c r="A2203" s="1" t="s">
        <v>2227</v>
      </c>
      <c r="B2203" s="1">
        <v>1229</v>
      </c>
      <c r="C2203" s="1">
        <v>10</v>
      </c>
      <c r="D2203" s="1" t="s">
        <v>4983</v>
      </c>
    </row>
    <row r="2204" spans="1:4" x14ac:dyDescent="0.25">
      <c r="A2204" s="1" t="s">
        <v>2228</v>
      </c>
      <c r="B2204" s="1">
        <v>1229</v>
      </c>
      <c r="C2204" s="1">
        <v>10</v>
      </c>
      <c r="D2204" s="1" t="s">
        <v>4984</v>
      </c>
    </row>
    <row r="2205" spans="1:4" x14ac:dyDescent="0.25">
      <c r="A2205" s="1" t="s">
        <v>2229</v>
      </c>
      <c r="B2205" s="1">
        <v>1229</v>
      </c>
      <c r="C2205" s="1">
        <v>10</v>
      </c>
      <c r="D2205" s="1" t="s">
        <v>4985</v>
      </c>
    </row>
    <row r="2206" spans="1:4" x14ac:dyDescent="0.25">
      <c r="A2206" s="1" t="s">
        <v>2230</v>
      </c>
      <c r="B2206" s="1">
        <v>1229</v>
      </c>
      <c r="C2206" s="1">
        <v>10</v>
      </c>
      <c r="D2206" s="1" t="s">
        <v>4986</v>
      </c>
    </row>
    <row r="2207" spans="1:4" x14ac:dyDescent="0.25">
      <c r="A2207" s="1" t="s">
        <v>2231</v>
      </c>
      <c r="B2207" s="1">
        <v>1229</v>
      </c>
      <c r="C2207" s="1">
        <v>10</v>
      </c>
      <c r="D2207" s="1" t="s">
        <v>4987</v>
      </c>
    </row>
    <row r="2208" spans="1:4" x14ac:dyDescent="0.25">
      <c r="A2208" s="1" t="s">
        <v>2232</v>
      </c>
      <c r="B2208" s="1">
        <v>1229</v>
      </c>
      <c r="C2208" s="1">
        <v>10</v>
      </c>
      <c r="D2208" s="1" t="s">
        <v>4988</v>
      </c>
    </row>
    <row r="2209" spans="1:4" x14ac:dyDescent="0.25">
      <c r="A2209" s="1" t="s">
        <v>2233</v>
      </c>
      <c r="B2209" s="1">
        <v>1229</v>
      </c>
      <c r="C2209" s="1">
        <v>10</v>
      </c>
      <c r="D2209" s="1" t="s">
        <v>4989</v>
      </c>
    </row>
    <row r="2210" spans="1:4" x14ac:dyDescent="0.25">
      <c r="A2210" s="1" t="s">
        <v>2234</v>
      </c>
      <c r="B2210" s="1">
        <v>1229</v>
      </c>
      <c r="C2210" s="1">
        <v>10</v>
      </c>
      <c r="D2210" s="1" t="s">
        <v>4990</v>
      </c>
    </row>
    <row r="2211" spans="1:4" x14ac:dyDescent="0.25">
      <c r="A2211" s="1" t="s">
        <v>2246</v>
      </c>
      <c r="B2211" s="1">
        <v>1235</v>
      </c>
      <c r="C2211" s="1">
        <v>10</v>
      </c>
      <c r="D2211" s="1" t="s">
        <v>4991</v>
      </c>
    </row>
    <row r="2212" spans="1:4" x14ac:dyDescent="0.25">
      <c r="A2212" s="1" t="s">
        <v>2315</v>
      </c>
      <c r="B2212" s="1">
        <v>2196</v>
      </c>
      <c r="C2212" s="1">
        <v>10</v>
      </c>
      <c r="D2212" s="1" t="s">
        <v>4992</v>
      </c>
    </row>
    <row r="2213" spans="1:4" x14ac:dyDescent="0.25">
      <c r="A2213" s="1" t="s">
        <v>2235</v>
      </c>
      <c r="B2213" s="1">
        <v>1229</v>
      </c>
      <c r="C2213" s="1">
        <v>10</v>
      </c>
      <c r="D2213" s="1" t="s">
        <v>4993</v>
      </c>
    </row>
    <row r="2214" spans="1:4" x14ac:dyDescent="0.25">
      <c r="A2214" s="1" t="s">
        <v>2236</v>
      </c>
      <c r="B2214" s="1">
        <v>1230</v>
      </c>
      <c r="C2214" s="1">
        <v>10</v>
      </c>
      <c r="D2214" s="1" t="s">
        <v>4994</v>
      </c>
    </row>
    <row r="2215" spans="1:4" x14ac:dyDescent="0.25">
      <c r="A2215" s="1" t="s">
        <v>2237</v>
      </c>
      <c r="B2215" s="1">
        <v>1230</v>
      </c>
      <c r="C2215" s="1">
        <v>10</v>
      </c>
      <c r="D2215" s="1" t="s">
        <v>4995</v>
      </c>
    </row>
    <row r="2216" spans="1:4" x14ac:dyDescent="0.25">
      <c r="A2216" s="1" t="s">
        <v>2238</v>
      </c>
      <c r="B2216" s="1">
        <v>1230</v>
      </c>
      <c r="C2216" s="1">
        <v>10</v>
      </c>
      <c r="D2216" s="1" t="s">
        <v>4996</v>
      </c>
    </row>
    <row r="2217" spans="1:4" x14ac:dyDescent="0.25">
      <c r="A2217" s="1" t="s">
        <v>2239</v>
      </c>
      <c r="B2217" s="1">
        <v>1230</v>
      </c>
      <c r="C2217" s="1">
        <v>10</v>
      </c>
      <c r="D2217" s="1" t="s">
        <v>4997</v>
      </c>
    </row>
    <row r="2218" spans="1:4" x14ac:dyDescent="0.25">
      <c r="A2218" s="1" t="s">
        <v>2240</v>
      </c>
      <c r="B2218" s="1">
        <v>1230</v>
      </c>
      <c r="C2218" s="1">
        <v>10</v>
      </c>
      <c r="D2218" s="1" t="s">
        <v>4998</v>
      </c>
    </row>
    <row r="2219" spans="1:4" x14ac:dyDescent="0.25">
      <c r="A2219" s="1" t="s">
        <v>2241</v>
      </c>
      <c r="B2219" s="1">
        <v>1230</v>
      </c>
      <c r="C2219" s="1">
        <v>10</v>
      </c>
      <c r="D2219" s="1" t="s">
        <v>4999</v>
      </c>
    </row>
    <row r="2220" spans="1:4" x14ac:dyDescent="0.25">
      <c r="A2220" s="1" t="s">
        <v>2242</v>
      </c>
      <c r="B2220" s="1">
        <v>1230</v>
      </c>
      <c r="C2220" s="1">
        <v>10</v>
      </c>
      <c r="D2220" s="1" t="s">
        <v>5000</v>
      </c>
    </row>
    <row r="2221" spans="1:4" x14ac:dyDescent="0.25">
      <c r="A2221" s="1" t="s">
        <v>2253</v>
      </c>
      <c r="B2221" s="1">
        <v>1243</v>
      </c>
      <c r="C2221" s="1">
        <v>6</v>
      </c>
      <c r="D2221" s="1" t="s">
        <v>5001</v>
      </c>
    </row>
    <row r="2222" spans="1:4" x14ac:dyDescent="0.25">
      <c r="A2222" s="1" t="s">
        <v>2256</v>
      </c>
      <c r="B2222" s="1">
        <v>2146</v>
      </c>
      <c r="C2222" s="1">
        <v>6</v>
      </c>
      <c r="D2222" s="1" t="s">
        <v>5002</v>
      </c>
    </row>
    <row r="2223" spans="1:4" x14ac:dyDescent="0.25">
      <c r="A2223" s="1" t="s">
        <v>2255</v>
      </c>
      <c r="B2223" s="1">
        <v>1244</v>
      </c>
      <c r="C2223" s="1">
        <v>6</v>
      </c>
      <c r="D2223" s="1" t="s">
        <v>5003</v>
      </c>
    </row>
    <row r="2224" spans="1:4" x14ac:dyDescent="0.25">
      <c r="A2224" s="1" t="s">
        <v>2254</v>
      </c>
      <c r="B2224" s="1">
        <v>1243</v>
      </c>
      <c r="C2224" s="1">
        <v>6</v>
      </c>
      <c r="D2224" s="1" t="s">
        <v>5004</v>
      </c>
    </row>
    <row r="2225" spans="1:4" x14ac:dyDescent="0.25">
      <c r="A2225" s="1" t="s">
        <v>2286</v>
      </c>
      <c r="B2225" s="1">
        <v>2172</v>
      </c>
      <c r="C2225" s="1">
        <v>12</v>
      </c>
      <c r="D2225" s="1" t="s">
        <v>5005</v>
      </c>
    </row>
    <row r="2226" spans="1:4" x14ac:dyDescent="0.25">
      <c r="A2226" s="1" t="s">
        <v>922</v>
      </c>
      <c r="B2226" s="1">
        <v>266</v>
      </c>
      <c r="C2226" s="1">
        <v>26</v>
      </c>
      <c r="D2226" s="1" t="s">
        <v>5006</v>
      </c>
    </row>
    <row r="2227" spans="1:4" x14ac:dyDescent="0.25">
      <c r="A2227" s="1" t="s">
        <v>923</v>
      </c>
      <c r="B2227" s="1">
        <v>266</v>
      </c>
      <c r="C2227" s="1">
        <v>26</v>
      </c>
      <c r="D2227" s="1" t="s">
        <v>5007</v>
      </c>
    </row>
    <row r="2228" spans="1:4" x14ac:dyDescent="0.25">
      <c r="A2228" s="1" t="s">
        <v>2194</v>
      </c>
      <c r="B2228" s="1">
        <v>1202</v>
      </c>
      <c r="C2228" s="1">
        <v>26</v>
      </c>
      <c r="D2228" s="1" t="s">
        <v>5008</v>
      </c>
    </row>
    <row r="2229" spans="1:4" x14ac:dyDescent="0.25">
      <c r="A2229" s="1" t="s">
        <v>747</v>
      </c>
      <c r="B2229" s="1">
        <v>183</v>
      </c>
      <c r="C2229" s="1">
        <v>26</v>
      </c>
      <c r="D2229" s="1" t="s">
        <v>5009</v>
      </c>
    </row>
    <row r="2230" spans="1:4" x14ac:dyDescent="0.25">
      <c r="A2230" s="1" t="s">
        <v>1043</v>
      </c>
      <c r="B2230" s="1">
        <v>401</v>
      </c>
      <c r="C2230" s="1">
        <v>8</v>
      </c>
      <c r="D2230" s="1" t="s">
        <v>5010</v>
      </c>
    </row>
    <row r="2231" spans="1:4" x14ac:dyDescent="0.25">
      <c r="A2231" s="1" t="s">
        <v>2247</v>
      </c>
      <c r="B2231" s="1">
        <v>1235</v>
      </c>
      <c r="C2231" s="1">
        <v>10</v>
      </c>
      <c r="D2231" s="1" t="s">
        <v>5011</v>
      </c>
    </row>
    <row r="2232" spans="1:4" x14ac:dyDescent="0.25">
      <c r="A2232" s="1" t="s">
        <v>2292</v>
      </c>
      <c r="B2232" s="1">
        <v>2178</v>
      </c>
      <c r="C2232" s="1">
        <v>26</v>
      </c>
      <c r="D2232" s="1" t="s">
        <v>5012</v>
      </c>
    </row>
    <row r="2233" spans="1:4" x14ac:dyDescent="0.25">
      <c r="A2233" s="1" t="s">
        <v>2293</v>
      </c>
      <c r="B2233" s="1">
        <v>2178</v>
      </c>
      <c r="C2233" s="1">
        <v>26</v>
      </c>
      <c r="D2233" s="1" t="s">
        <v>5013</v>
      </c>
    </row>
    <row r="2234" spans="1:4" x14ac:dyDescent="0.25">
      <c r="A2234" s="1" t="s">
        <v>2294</v>
      </c>
      <c r="B2234" s="1">
        <v>2178</v>
      </c>
      <c r="C2234" s="1">
        <v>26</v>
      </c>
      <c r="D2234" s="1" t="s">
        <v>5014</v>
      </c>
    </row>
    <row r="2235" spans="1:4" x14ac:dyDescent="0.25">
      <c r="A2235" s="1" t="s">
        <v>2295</v>
      </c>
      <c r="B2235" s="1">
        <v>2178</v>
      </c>
      <c r="C2235" s="1">
        <v>26</v>
      </c>
      <c r="D2235" s="1" t="s">
        <v>5015</v>
      </c>
    </row>
    <row r="2236" spans="1:4" x14ac:dyDescent="0.25">
      <c r="A2236" s="1" t="s">
        <v>2195</v>
      </c>
      <c r="B2236" s="1">
        <v>1202</v>
      </c>
      <c r="C2236" s="1">
        <v>26</v>
      </c>
      <c r="D2236" s="1" t="s">
        <v>5016</v>
      </c>
    </row>
    <row r="2237" spans="1:4" x14ac:dyDescent="0.25">
      <c r="A2237" s="1" t="s">
        <v>1334</v>
      </c>
      <c r="B2237" s="1">
        <v>833</v>
      </c>
      <c r="C2237" s="1">
        <v>2</v>
      </c>
      <c r="D2237" s="1" t="s">
        <v>5017</v>
      </c>
    </row>
    <row r="2238" spans="1:4" x14ac:dyDescent="0.25">
      <c r="A2238" s="1" t="s">
        <v>2304</v>
      </c>
      <c r="B2238" s="1">
        <v>2183</v>
      </c>
      <c r="C2238" s="1">
        <v>12</v>
      </c>
      <c r="D2238" s="1" t="s">
        <v>5018</v>
      </c>
    </row>
    <row r="2239" spans="1:4" x14ac:dyDescent="0.25">
      <c r="A2239" s="1" t="s">
        <v>975</v>
      </c>
      <c r="B2239" s="1">
        <v>316</v>
      </c>
      <c r="C2239" s="1">
        <v>14</v>
      </c>
      <c r="D2239" s="1" t="s">
        <v>5019</v>
      </c>
    </row>
    <row r="2240" spans="1:4" x14ac:dyDescent="0.25">
      <c r="A2240" s="1" t="s">
        <v>2306</v>
      </c>
      <c r="B2240" s="1">
        <v>2187</v>
      </c>
      <c r="C2240" s="1">
        <v>14</v>
      </c>
      <c r="D2240" s="1" t="s">
        <v>5020</v>
      </c>
    </row>
    <row r="2241" spans="1:4" x14ac:dyDescent="0.25">
      <c r="A2241" s="1" t="s">
        <v>2307</v>
      </c>
      <c r="B2241" s="1">
        <v>2188</v>
      </c>
      <c r="C2241" s="1">
        <v>8</v>
      </c>
      <c r="D2241" s="1" t="s">
        <v>5021</v>
      </c>
    </row>
    <row r="2242" spans="1:4" x14ac:dyDescent="0.25">
      <c r="A2242" s="1" t="s">
        <v>2296</v>
      </c>
      <c r="B2242" s="1">
        <v>2179</v>
      </c>
      <c r="C2242" s="1">
        <v>10</v>
      </c>
      <c r="D2242" s="1" t="s">
        <v>5022</v>
      </c>
    </row>
    <row r="2243" spans="1:4" x14ac:dyDescent="0.25">
      <c r="A2243" s="1" t="s">
        <v>2297</v>
      </c>
      <c r="B2243" s="1">
        <v>2179</v>
      </c>
      <c r="C2243" s="1">
        <v>10</v>
      </c>
      <c r="D2243" s="1" t="s">
        <v>5023</v>
      </c>
    </row>
    <row r="2244" spans="1:4" x14ac:dyDescent="0.25">
      <c r="A2244" s="1" t="s">
        <v>2298</v>
      </c>
      <c r="B2244" s="1">
        <v>2180</v>
      </c>
      <c r="C2244" s="1">
        <v>10</v>
      </c>
      <c r="D2244" s="1" t="s">
        <v>5024</v>
      </c>
    </row>
    <row r="2245" spans="1:4" x14ac:dyDescent="0.25">
      <c r="A2245" s="1" t="s">
        <v>2308</v>
      </c>
      <c r="B2245" s="1">
        <v>2189</v>
      </c>
      <c r="C2245" s="1">
        <v>10</v>
      </c>
      <c r="D2245" s="1" t="s">
        <v>5025</v>
      </c>
    </row>
    <row r="2246" spans="1:4" x14ac:dyDescent="0.25">
      <c r="A2246" s="1" t="s">
        <v>2305</v>
      </c>
      <c r="B2246" s="1">
        <v>2186</v>
      </c>
      <c r="C2246" s="1">
        <v>24</v>
      </c>
      <c r="D2246" s="1" t="s">
        <v>5026</v>
      </c>
    </row>
    <row r="2247" spans="1:4" x14ac:dyDescent="0.25">
      <c r="A2247" s="1" t="s">
        <v>2311</v>
      </c>
      <c r="B2247" s="1">
        <v>2192</v>
      </c>
      <c r="C2247" s="1">
        <v>10</v>
      </c>
      <c r="D2247" s="1" t="s">
        <v>5027</v>
      </c>
    </row>
    <row r="2248" spans="1:4" x14ac:dyDescent="0.25">
      <c r="A2248" s="1" t="s">
        <v>1840</v>
      </c>
      <c r="B2248" s="1">
        <v>981</v>
      </c>
      <c r="C2248" s="1">
        <v>10</v>
      </c>
      <c r="D2248" s="1" t="s">
        <v>5028</v>
      </c>
    </row>
    <row r="2249" spans="1:4" x14ac:dyDescent="0.25">
      <c r="A2249" s="1" t="s">
        <v>405</v>
      </c>
      <c r="B2249" s="1">
        <v>57</v>
      </c>
      <c r="C2249" s="1">
        <v>26</v>
      </c>
      <c r="D2249" s="1" t="s">
        <v>5029</v>
      </c>
    </row>
    <row r="2250" spans="1:4" x14ac:dyDescent="0.25">
      <c r="A2250" s="1" t="s">
        <v>924</v>
      </c>
      <c r="B2250" s="1">
        <v>266</v>
      </c>
      <c r="C2250" s="1">
        <v>26</v>
      </c>
      <c r="D2250" s="1" t="s">
        <v>5030</v>
      </c>
    </row>
    <row r="2251" spans="1:4" x14ac:dyDescent="0.25">
      <c r="A2251" s="1" t="s">
        <v>925</v>
      </c>
      <c r="B2251" s="1">
        <v>266</v>
      </c>
      <c r="C2251" s="1">
        <v>26</v>
      </c>
      <c r="D2251" s="1" t="s">
        <v>5031</v>
      </c>
    </row>
    <row r="2252" spans="1:4" x14ac:dyDescent="0.25">
      <c r="A2252" s="1" t="s">
        <v>8</v>
      </c>
      <c r="B2252" s="1">
        <v>2190</v>
      </c>
      <c r="C2252" s="1">
        <v>4</v>
      </c>
      <c r="D2252" s="1" t="s">
        <v>5032</v>
      </c>
    </row>
    <row r="2253" spans="1:4" x14ac:dyDescent="0.25">
      <c r="A2253" s="1" t="s">
        <v>2309</v>
      </c>
      <c r="B2253" s="1">
        <v>2190</v>
      </c>
      <c r="C2253" s="1">
        <v>4</v>
      </c>
      <c r="D2253" s="1" t="s">
        <v>5033</v>
      </c>
    </row>
    <row r="2254" spans="1:4" x14ac:dyDescent="0.25">
      <c r="A2254" s="1" t="s">
        <v>2310</v>
      </c>
      <c r="B2254" s="1">
        <v>2191</v>
      </c>
      <c r="C2254" s="1">
        <v>10</v>
      </c>
      <c r="D2254" s="1" t="s">
        <v>5034</v>
      </c>
    </row>
    <row r="2255" spans="1:4" x14ac:dyDescent="0.25">
      <c r="A2255" s="1" t="s">
        <v>930</v>
      </c>
      <c r="B2255" s="1">
        <v>267</v>
      </c>
      <c r="C2255" s="1">
        <v>26</v>
      </c>
      <c r="D2255" s="1" t="s">
        <v>5035</v>
      </c>
    </row>
    <row r="2256" spans="1:4" x14ac:dyDescent="0.25">
      <c r="A2256" s="1" t="s">
        <v>2153</v>
      </c>
      <c r="B2256" s="1">
        <v>1152</v>
      </c>
      <c r="C2256" s="1">
        <v>13</v>
      </c>
      <c r="D2256" s="1" t="s">
        <v>5036</v>
      </c>
    </row>
    <row r="2257" spans="1:4" x14ac:dyDescent="0.25">
      <c r="A2257" s="1" t="s">
        <v>748</v>
      </c>
      <c r="B2257" s="1">
        <v>183</v>
      </c>
      <c r="C2257" s="1">
        <v>26</v>
      </c>
      <c r="D2257" s="1" t="s">
        <v>5037</v>
      </c>
    </row>
    <row r="2258" spans="1:4" x14ac:dyDescent="0.25">
      <c r="A2258" s="1" t="s">
        <v>2131</v>
      </c>
      <c r="B2258" s="1">
        <v>1147</v>
      </c>
      <c r="C2258" s="1">
        <v>26</v>
      </c>
      <c r="D2258" s="1" t="s">
        <v>5038</v>
      </c>
    </row>
    <row r="2259" spans="1:4" x14ac:dyDescent="0.25">
      <c r="A2259" s="1" t="s">
        <v>2132</v>
      </c>
      <c r="B2259" s="1">
        <v>1147</v>
      </c>
      <c r="C2259" s="1">
        <v>26</v>
      </c>
      <c r="D2259" s="1" t="s">
        <v>5039</v>
      </c>
    </row>
    <row r="2260" spans="1:4" x14ac:dyDescent="0.25">
      <c r="A2260" s="1" t="s">
        <v>2133</v>
      </c>
      <c r="B2260" s="1">
        <v>1147</v>
      </c>
      <c r="C2260" s="1">
        <v>26</v>
      </c>
      <c r="D2260" s="1" t="s">
        <v>5040</v>
      </c>
    </row>
    <row r="2261" spans="1:4" x14ac:dyDescent="0.25">
      <c r="A2261" s="1" t="s">
        <v>2134</v>
      </c>
      <c r="B2261" s="1">
        <v>1147</v>
      </c>
      <c r="C2261" s="1">
        <v>26</v>
      </c>
      <c r="D2261" s="1" t="s">
        <v>5041</v>
      </c>
    </row>
    <row r="2262" spans="1:4" x14ac:dyDescent="0.25">
      <c r="A2262" s="1" t="s">
        <v>2101</v>
      </c>
      <c r="B2262" s="1">
        <v>1134</v>
      </c>
      <c r="C2262" s="1">
        <v>10</v>
      </c>
      <c r="D2262" s="1" t="s">
        <v>5042</v>
      </c>
    </row>
    <row r="2263" spans="1:4" x14ac:dyDescent="0.25">
      <c r="A2263" s="1" t="s">
        <v>2402</v>
      </c>
      <c r="B2263" s="1">
        <v>2228</v>
      </c>
      <c r="C2263" s="1">
        <v>6</v>
      </c>
      <c r="D2263" s="1" t="s">
        <v>5043</v>
      </c>
    </row>
    <row r="2264" spans="1:4" x14ac:dyDescent="0.25">
      <c r="A2264" s="1" t="s">
        <v>2135</v>
      </c>
      <c r="B2264" s="1">
        <v>1147</v>
      </c>
      <c r="C2264" s="1">
        <v>26</v>
      </c>
      <c r="D2264" s="1" t="s">
        <v>5044</v>
      </c>
    </row>
    <row r="2265" spans="1:4" x14ac:dyDescent="0.25">
      <c r="A2265" s="1" t="s">
        <v>2248</v>
      </c>
      <c r="B2265" s="1">
        <v>1235</v>
      </c>
      <c r="C2265" s="1">
        <v>10</v>
      </c>
      <c r="D2265" s="1" t="s">
        <v>5045</v>
      </c>
    </row>
    <row r="2266" spans="1:4" x14ac:dyDescent="0.25">
      <c r="A2266" s="1" t="s">
        <v>406</v>
      </c>
      <c r="B2266" s="1">
        <v>57</v>
      </c>
      <c r="C2266" s="1">
        <v>26</v>
      </c>
      <c r="D2266" s="1" t="s">
        <v>5046</v>
      </c>
    </row>
    <row r="2267" spans="1:4" x14ac:dyDescent="0.25">
      <c r="A2267" s="1" t="s">
        <v>407</v>
      </c>
      <c r="B2267" s="1">
        <v>57</v>
      </c>
      <c r="C2267" s="1">
        <v>26</v>
      </c>
      <c r="D2267" s="1" t="s">
        <v>5047</v>
      </c>
    </row>
    <row r="2268" spans="1:4" x14ac:dyDescent="0.25">
      <c r="A2268" s="1" t="s">
        <v>408</v>
      </c>
      <c r="B2268" s="1">
        <v>57</v>
      </c>
      <c r="C2268" s="1">
        <v>26</v>
      </c>
      <c r="D2268" s="1" t="s">
        <v>5048</v>
      </c>
    </row>
    <row r="2269" spans="1:4" x14ac:dyDescent="0.25">
      <c r="A2269" s="1" t="s">
        <v>409</v>
      </c>
      <c r="B2269" s="1">
        <v>57</v>
      </c>
      <c r="C2269" s="1">
        <v>26</v>
      </c>
      <c r="D2269" s="1" t="s">
        <v>5049</v>
      </c>
    </row>
    <row r="2270" spans="1:4" x14ac:dyDescent="0.25">
      <c r="A2270" s="1" t="s">
        <v>410</v>
      </c>
      <c r="B2270" s="1">
        <v>57</v>
      </c>
      <c r="C2270" s="1">
        <v>26</v>
      </c>
      <c r="D2270" s="1" t="s">
        <v>5050</v>
      </c>
    </row>
    <row r="2271" spans="1:4" x14ac:dyDescent="0.25">
      <c r="A2271" s="1" t="s">
        <v>411</v>
      </c>
      <c r="B2271" s="1">
        <v>57</v>
      </c>
      <c r="C2271" s="1">
        <v>26</v>
      </c>
      <c r="D2271" s="1" t="s">
        <v>5051</v>
      </c>
    </row>
    <row r="2272" spans="1:4" x14ac:dyDescent="0.25">
      <c r="A2272" s="1" t="s">
        <v>926</v>
      </c>
      <c r="B2272" s="1">
        <v>266</v>
      </c>
      <c r="C2272" s="1">
        <v>26</v>
      </c>
      <c r="D2272" s="1" t="s">
        <v>5052</v>
      </c>
    </row>
    <row r="2273" spans="1:4" x14ac:dyDescent="0.25">
      <c r="A2273" s="1" t="s">
        <v>927</v>
      </c>
      <c r="B2273" s="1">
        <v>266</v>
      </c>
      <c r="C2273" s="1">
        <v>26</v>
      </c>
      <c r="D2273" s="1" t="s">
        <v>5053</v>
      </c>
    </row>
    <row r="2274" spans="1:4" x14ac:dyDescent="0.25">
      <c r="A2274" s="1" t="s">
        <v>928</v>
      </c>
      <c r="B2274" s="1">
        <v>266</v>
      </c>
      <c r="C2274" s="1">
        <v>26</v>
      </c>
      <c r="D2274" s="1" t="s">
        <v>5054</v>
      </c>
    </row>
    <row r="2275" spans="1:4" x14ac:dyDescent="0.25">
      <c r="A2275" s="1" t="s">
        <v>2387</v>
      </c>
      <c r="B2275" s="1">
        <v>2226</v>
      </c>
      <c r="C2275" s="1">
        <v>12</v>
      </c>
      <c r="D2275" s="1" t="s">
        <v>5055</v>
      </c>
    </row>
    <row r="2276" spans="1:4" x14ac:dyDescent="0.25">
      <c r="A2276" s="1" t="s">
        <v>2388</v>
      </c>
      <c r="B2276" s="1">
        <v>2226</v>
      </c>
      <c r="C2276" s="1">
        <v>12</v>
      </c>
      <c r="D2276" s="1" t="s">
        <v>5056</v>
      </c>
    </row>
    <row r="2277" spans="1:4" x14ac:dyDescent="0.25">
      <c r="A2277" s="1" t="s">
        <v>2109</v>
      </c>
      <c r="B2277" s="1">
        <v>1138</v>
      </c>
      <c r="C2277" s="1">
        <v>14</v>
      </c>
      <c r="D2277" s="1" t="s">
        <v>5057</v>
      </c>
    </row>
    <row r="2278" spans="1:4" x14ac:dyDescent="0.25">
      <c r="A2278" s="1" t="s">
        <v>2102</v>
      </c>
      <c r="B2278" s="1">
        <v>1134</v>
      </c>
      <c r="C2278" s="1">
        <v>10</v>
      </c>
      <c r="D2278" s="1" t="s">
        <v>5058</v>
      </c>
    </row>
    <row r="2279" spans="1:4" x14ac:dyDescent="0.25">
      <c r="A2279" s="1" t="s">
        <v>1786</v>
      </c>
      <c r="B2279" s="1">
        <v>957</v>
      </c>
      <c r="C2279" s="1">
        <v>12</v>
      </c>
      <c r="D2279" s="1" t="s">
        <v>5059</v>
      </c>
    </row>
    <row r="2280" spans="1:4" x14ac:dyDescent="0.25">
      <c r="A2280" s="1" t="s">
        <v>2301</v>
      </c>
      <c r="B2280" s="1">
        <v>2181</v>
      </c>
      <c r="C2280" s="1">
        <v>3</v>
      </c>
      <c r="D2280" s="1" t="s">
        <v>5060</v>
      </c>
    </row>
    <row r="2281" spans="1:4" x14ac:dyDescent="0.25">
      <c r="A2281" s="1" t="s">
        <v>1370</v>
      </c>
      <c r="B2281" s="1">
        <v>889</v>
      </c>
      <c r="C2281" s="1">
        <v>3</v>
      </c>
      <c r="D2281" s="1" t="s">
        <v>5061</v>
      </c>
    </row>
    <row r="2282" spans="1:4" x14ac:dyDescent="0.25">
      <c r="A2282" s="1" t="s">
        <v>1371</v>
      </c>
      <c r="B2282" s="1">
        <v>889</v>
      </c>
      <c r="C2282" s="1">
        <v>3</v>
      </c>
      <c r="D2282" s="1" t="s">
        <v>5062</v>
      </c>
    </row>
    <row r="2283" spans="1:4" x14ac:dyDescent="0.25">
      <c r="A2283" s="1" t="s">
        <v>1372</v>
      </c>
      <c r="B2283" s="1">
        <v>889</v>
      </c>
      <c r="C2283" s="1">
        <v>3</v>
      </c>
      <c r="D2283" s="1" t="s">
        <v>5063</v>
      </c>
    </row>
    <row r="2284" spans="1:4" x14ac:dyDescent="0.25">
      <c r="A2284" s="1" t="s">
        <v>2424</v>
      </c>
      <c r="B2284" s="1">
        <v>2248</v>
      </c>
      <c r="C2284" s="1">
        <v>4</v>
      </c>
      <c r="D2284" s="1" t="s">
        <v>5064</v>
      </c>
    </row>
    <row r="2285" spans="1:4" x14ac:dyDescent="0.25">
      <c r="A2285" s="1" t="s">
        <v>2198</v>
      </c>
      <c r="B2285" s="1">
        <v>1206</v>
      </c>
      <c r="C2285" s="1">
        <v>20</v>
      </c>
      <c r="D2285" s="1" t="s">
        <v>5065</v>
      </c>
    </row>
    <row r="2286" spans="1:4" x14ac:dyDescent="0.25">
      <c r="A2286" s="1" t="s">
        <v>2271</v>
      </c>
      <c r="B2286" s="1">
        <v>2154</v>
      </c>
      <c r="C2286" s="1">
        <v>14</v>
      </c>
      <c r="D2286" s="1" t="s">
        <v>5066</v>
      </c>
    </row>
    <row r="2287" spans="1:4" x14ac:dyDescent="0.25">
      <c r="A2287" s="1" t="s">
        <v>2249</v>
      </c>
      <c r="B2287" s="1">
        <v>1235</v>
      </c>
      <c r="C2287" s="1">
        <v>10</v>
      </c>
      <c r="D2287" s="1" t="s">
        <v>5067</v>
      </c>
    </row>
    <row r="2288" spans="1:4" x14ac:dyDescent="0.25">
      <c r="A2288" s="1" t="s">
        <v>2250</v>
      </c>
      <c r="B2288" s="1">
        <v>1235</v>
      </c>
      <c r="C2288" s="1">
        <v>10</v>
      </c>
      <c r="D2288" s="1" t="s">
        <v>5068</v>
      </c>
    </row>
    <row r="2289" spans="1:4" x14ac:dyDescent="0.25">
      <c r="A2289" s="1" t="s">
        <v>2299</v>
      </c>
      <c r="B2289" s="1">
        <v>2180</v>
      </c>
      <c r="C2289" s="1">
        <v>10</v>
      </c>
      <c r="D2289" s="1" t="s">
        <v>5069</v>
      </c>
    </row>
    <row r="2290" spans="1:4" x14ac:dyDescent="0.25">
      <c r="A2290" s="1" t="s">
        <v>2300</v>
      </c>
      <c r="B2290" s="1">
        <v>2180</v>
      </c>
      <c r="C2290" s="1">
        <v>10</v>
      </c>
      <c r="D2290" s="1" t="s">
        <v>5070</v>
      </c>
    </row>
    <row r="2291" spans="1:4" x14ac:dyDescent="0.25">
      <c r="A2291" s="1" t="s">
        <v>2302</v>
      </c>
      <c r="B2291" s="1">
        <v>2181</v>
      </c>
      <c r="C2291" s="1">
        <v>10</v>
      </c>
      <c r="D2291" s="1" t="s">
        <v>5071</v>
      </c>
    </row>
    <row r="2292" spans="1:4" x14ac:dyDescent="0.25">
      <c r="A2292" s="1" t="s">
        <v>1138</v>
      </c>
      <c r="B2292" s="1">
        <v>561</v>
      </c>
      <c r="C2292" s="1">
        <v>18</v>
      </c>
      <c r="D2292" s="1" t="s">
        <v>5072</v>
      </c>
    </row>
    <row r="2293" spans="1:4" x14ac:dyDescent="0.25">
      <c r="A2293" s="1" t="s">
        <v>1388</v>
      </c>
      <c r="B2293" s="1">
        <v>913</v>
      </c>
      <c r="C2293" s="1">
        <v>23</v>
      </c>
      <c r="D2293" s="1" t="s">
        <v>5073</v>
      </c>
    </row>
    <row r="2294" spans="1:4" x14ac:dyDescent="0.25">
      <c r="A2294" s="1" t="s">
        <v>718</v>
      </c>
      <c r="B2294" s="1">
        <v>161</v>
      </c>
      <c r="C2294" s="1">
        <v>26</v>
      </c>
      <c r="D2294" s="1" t="s">
        <v>5074</v>
      </c>
    </row>
    <row r="2295" spans="1:4" x14ac:dyDescent="0.25">
      <c r="A2295" s="1" t="s">
        <v>2196</v>
      </c>
      <c r="B2295" s="1">
        <v>1202</v>
      </c>
      <c r="C2295" s="1">
        <v>26</v>
      </c>
      <c r="D2295" s="1" t="s">
        <v>5075</v>
      </c>
    </row>
    <row r="2296" spans="1:4" x14ac:dyDescent="0.25">
      <c r="A2296" s="1" t="s">
        <v>803</v>
      </c>
      <c r="B2296" s="1">
        <v>247</v>
      </c>
      <c r="C2296" s="1">
        <v>18</v>
      </c>
      <c r="D2296" s="1" t="s">
        <v>5076</v>
      </c>
    </row>
    <row r="2297" spans="1:4" x14ac:dyDescent="0.25">
      <c r="A2297" s="1" t="s">
        <v>2316</v>
      </c>
      <c r="B2297" s="1">
        <v>2198</v>
      </c>
      <c r="C2297" s="1">
        <v>19</v>
      </c>
      <c r="D2297" s="1" t="s">
        <v>5077</v>
      </c>
    </row>
    <row r="2298" spans="1:4" x14ac:dyDescent="0.25">
      <c r="A2298" s="1" t="s">
        <v>2245</v>
      </c>
      <c r="B2298" s="1">
        <v>1233</v>
      </c>
      <c r="C2298" s="1">
        <v>11</v>
      </c>
      <c r="D2298" s="1" t="s">
        <v>5078</v>
      </c>
    </row>
    <row r="2299" spans="1:4" x14ac:dyDescent="0.25">
      <c r="A2299" s="1" t="s">
        <v>2251</v>
      </c>
      <c r="B2299" s="1">
        <v>1241</v>
      </c>
      <c r="C2299" s="1">
        <v>8</v>
      </c>
      <c r="D2299" s="1" t="s">
        <v>5079</v>
      </c>
    </row>
    <row r="2300" spans="1:4" x14ac:dyDescent="0.25">
      <c r="A2300" s="1" t="s">
        <v>2257</v>
      </c>
      <c r="B2300" s="1">
        <v>2151</v>
      </c>
      <c r="C2300" s="1">
        <v>8</v>
      </c>
      <c r="D2300" s="1" t="s">
        <v>5080</v>
      </c>
    </row>
    <row r="2301" spans="1:4" x14ac:dyDescent="0.25">
      <c r="A2301" s="1" t="s">
        <v>2291</v>
      </c>
      <c r="B2301" s="1">
        <v>2175</v>
      </c>
      <c r="C2301" s="1">
        <v>8</v>
      </c>
      <c r="D2301" s="1" t="s">
        <v>5081</v>
      </c>
    </row>
    <row r="2302" spans="1:4" x14ac:dyDescent="0.25">
      <c r="A2302" s="1" t="s">
        <v>2258</v>
      </c>
      <c r="B2302" s="1">
        <v>2153</v>
      </c>
      <c r="C2302" s="1">
        <v>8</v>
      </c>
      <c r="D2302" s="1" t="s">
        <v>5082</v>
      </c>
    </row>
    <row r="2303" spans="1:4" x14ac:dyDescent="0.25">
      <c r="A2303" s="1" t="s">
        <v>2259</v>
      </c>
      <c r="B2303" s="1">
        <v>2153</v>
      </c>
      <c r="C2303" s="1">
        <v>8</v>
      </c>
      <c r="D2303" s="1" t="s">
        <v>5083</v>
      </c>
    </row>
    <row r="2304" spans="1:4" x14ac:dyDescent="0.25">
      <c r="A2304" s="1" t="s">
        <v>2243</v>
      </c>
      <c r="B2304" s="1">
        <v>1230</v>
      </c>
      <c r="C2304" s="1">
        <v>10</v>
      </c>
      <c r="D2304" s="1" t="s">
        <v>5084</v>
      </c>
    </row>
    <row r="2305" spans="1:4" x14ac:dyDescent="0.25">
      <c r="A2305" s="1" t="s">
        <v>2317</v>
      </c>
      <c r="B2305" s="1">
        <v>2199</v>
      </c>
      <c r="C2305" s="1">
        <v>10</v>
      </c>
      <c r="D2305" s="1" t="s">
        <v>5085</v>
      </c>
    </row>
    <row r="2306" spans="1:4" x14ac:dyDescent="0.25">
      <c r="A2306" s="1" t="s">
        <v>1139</v>
      </c>
      <c r="B2306" s="1">
        <v>563</v>
      </c>
      <c r="C2306" s="1">
        <v>4</v>
      </c>
      <c r="D2306" s="1" t="s">
        <v>5086</v>
      </c>
    </row>
    <row r="2307" spans="1:4" x14ac:dyDescent="0.25">
      <c r="A2307" s="1" t="s">
        <v>1477</v>
      </c>
      <c r="B2307" s="1">
        <v>946</v>
      </c>
      <c r="C2307" s="1">
        <v>4</v>
      </c>
      <c r="D2307" s="1" t="s">
        <v>5087</v>
      </c>
    </row>
    <row r="2308" spans="1:4" x14ac:dyDescent="0.25">
      <c r="A2308" s="1" t="s">
        <v>1551</v>
      </c>
      <c r="B2308" s="1">
        <v>947</v>
      </c>
      <c r="C2308" s="1">
        <v>4</v>
      </c>
      <c r="D2308" s="1" t="s">
        <v>5088</v>
      </c>
    </row>
    <row r="2309" spans="1:4" x14ac:dyDescent="0.25">
      <c r="A2309" s="1" t="s">
        <v>2318</v>
      </c>
      <c r="B2309" s="1">
        <v>2199</v>
      </c>
      <c r="C2309" s="1">
        <v>4</v>
      </c>
      <c r="D2309" s="1" t="s">
        <v>5089</v>
      </c>
    </row>
    <row r="2310" spans="1:4" x14ac:dyDescent="0.25">
      <c r="A2310" s="1" t="s">
        <v>2319</v>
      </c>
      <c r="B2310" s="1">
        <v>2200</v>
      </c>
      <c r="C2310" s="1">
        <v>12</v>
      </c>
      <c r="D2310" s="1" t="s">
        <v>5090</v>
      </c>
    </row>
    <row r="2311" spans="1:4" x14ac:dyDescent="0.25">
      <c r="A2311" s="1" t="s">
        <v>1342</v>
      </c>
      <c r="B2311" s="1">
        <v>843</v>
      </c>
      <c r="C2311" s="1">
        <v>12</v>
      </c>
      <c r="D2311" s="1" t="s">
        <v>5091</v>
      </c>
    </row>
    <row r="2312" spans="1:4" x14ac:dyDescent="0.25">
      <c r="A2312" s="1" t="s">
        <v>2320</v>
      </c>
      <c r="B2312" s="1">
        <v>2201</v>
      </c>
      <c r="C2312" s="1">
        <v>12</v>
      </c>
      <c r="D2312" s="1" t="s">
        <v>5092</v>
      </c>
    </row>
    <row r="2313" spans="1:4" x14ac:dyDescent="0.25">
      <c r="A2313" s="1" t="s">
        <v>2321</v>
      </c>
      <c r="B2313" s="1">
        <v>2202</v>
      </c>
      <c r="C2313" s="1">
        <v>8</v>
      </c>
      <c r="D2313" s="1" t="s">
        <v>5093</v>
      </c>
    </row>
    <row r="2314" spans="1:4" x14ac:dyDescent="0.25">
      <c r="A2314" s="1" t="s">
        <v>2322</v>
      </c>
      <c r="B2314" s="1">
        <v>2202</v>
      </c>
      <c r="C2314" s="1">
        <v>8</v>
      </c>
      <c r="D2314" s="1" t="s">
        <v>5094</v>
      </c>
    </row>
    <row r="2315" spans="1:4" x14ac:dyDescent="0.25">
      <c r="A2315" s="1" t="s">
        <v>768</v>
      </c>
      <c r="B2315" s="1">
        <v>213</v>
      </c>
      <c r="C2315" s="1">
        <v>26</v>
      </c>
      <c r="D2315" s="1" t="s">
        <v>5095</v>
      </c>
    </row>
    <row r="2316" spans="1:4" x14ac:dyDescent="0.25">
      <c r="A2316" s="1" t="s">
        <v>2363</v>
      </c>
      <c r="B2316" s="1">
        <v>2209</v>
      </c>
      <c r="C2316" s="1">
        <v>10</v>
      </c>
      <c r="D2316" s="1" t="s">
        <v>5096</v>
      </c>
    </row>
    <row r="2317" spans="1:4" x14ac:dyDescent="0.25">
      <c r="A2317" s="1" t="s">
        <v>2362</v>
      </c>
      <c r="B2317" s="1">
        <v>2208</v>
      </c>
      <c r="C2317" s="1">
        <v>10</v>
      </c>
      <c r="D2317" s="1" t="s">
        <v>5097</v>
      </c>
    </row>
    <row r="2318" spans="1:4" x14ac:dyDescent="0.25">
      <c r="A2318" s="1" t="s">
        <v>2361</v>
      </c>
      <c r="B2318" s="1">
        <v>2207</v>
      </c>
      <c r="C2318" s="1">
        <v>10</v>
      </c>
      <c r="D2318" s="1" t="s">
        <v>5098</v>
      </c>
    </row>
    <row r="2319" spans="1:4" x14ac:dyDescent="0.25">
      <c r="A2319" s="1" t="s">
        <v>2323</v>
      </c>
      <c r="B2319" s="1">
        <v>2204</v>
      </c>
      <c r="C2319" s="1">
        <v>12</v>
      </c>
      <c r="D2319" s="1" t="s">
        <v>5099</v>
      </c>
    </row>
    <row r="2320" spans="1:4" x14ac:dyDescent="0.25">
      <c r="A2320" s="1" t="s">
        <v>2324</v>
      </c>
      <c r="B2320" s="1">
        <v>2204</v>
      </c>
      <c r="C2320" s="1">
        <v>12</v>
      </c>
      <c r="D2320" s="1" t="s">
        <v>5100</v>
      </c>
    </row>
    <row r="2321" spans="1:4" x14ac:dyDescent="0.25">
      <c r="A2321" s="1" t="s">
        <v>2325</v>
      </c>
      <c r="B2321" s="1">
        <v>2204</v>
      </c>
      <c r="C2321" s="1">
        <v>12</v>
      </c>
      <c r="D2321" s="1" t="s">
        <v>5101</v>
      </c>
    </row>
    <row r="2322" spans="1:4" x14ac:dyDescent="0.25">
      <c r="A2322" s="1" t="s">
        <v>2326</v>
      </c>
      <c r="B2322" s="1">
        <v>2204</v>
      </c>
      <c r="C2322" s="1">
        <v>12</v>
      </c>
      <c r="D2322" s="1" t="s">
        <v>5102</v>
      </c>
    </row>
    <row r="2323" spans="1:4" x14ac:dyDescent="0.25">
      <c r="A2323" s="1" t="s">
        <v>2327</v>
      </c>
      <c r="B2323" s="1">
        <v>2204</v>
      </c>
      <c r="C2323" s="1">
        <v>12</v>
      </c>
      <c r="D2323" s="1" t="s">
        <v>5103</v>
      </c>
    </row>
    <row r="2324" spans="1:4" x14ac:dyDescent="0.25">
      <c r="A2324" s="1" t="s">
        <v>2328</v>
      </c>
      <c r="B2324" s="1">
        <v>2204</v>
      </c>
      <c r="C2324" s="1">
        <v>12</v>
      </c>
      <c r="D2324" s="1" t="s">
        <v>5104</v>
      </c>
    </row>
    <row r="2325" spans="1:4" x14ac:dyDescent="0.25">
      <c r="A2325" s="1" t="s">
        <v>2329</v>
      </c>
      <c r="B2325" s="1">
        <v>2204</v>
      </c>
      <c r="C2325" s="1">
        <v>12</v>
      </c>
      <c r="D2325" s="1" t="s">
        <v>5105</v>
      </c>
    </row>
    <row r="2326" spans="1:4" x14ac:dyDescent="0.25">
      <c r="A2326" s="1" t="s">
        <v>2330</v>
      </c>
      <c r="B2326" s="1">
        <v>2204</v>
      </c>
      <c r="C2326" s="1">
        <v>12</v>
      </c>
      <c r="D2326" s="1" t="s">
        <v>5106</v>
      </c>
    </row>
    <row r="2327" spans="1:4" x14ac:dyDescent="0.25">
      <c r="A2327" s="1" t="s">
        <v>2331</v>
      </c>
      <c r="B2327" s="1">
        <v>2204</v>
      </c>
      <c r="C2327" s="1">
        <v>12</v>
      </c>
      <c r="D2327" s="1" t="s">
        <v>5107</v>
      </c>
    </row>
    <row r="2328" spans="1:4" x14ac:dyDescent="0.25">
      <c r="A2328" s="1" t="s">
        <v>2332</v>
      </c>
      <c r="B2328" s="1">
        <v>2204</v>
      </c>
      <c r="C2328" s="1">
        <v>12</v>
      </c>
      <c r="D2328" s="1" t="s">
        <v>5108</v>
      </c>
    </row>
    <row r="2329" spans="1:4" x14ac:dyDescent="0.25">
      <c r="A2329" s="1" t="s">
        <v>2333</v>
      </c>
      <c r="B2329" s="1">
        <v>2204</v>
      </c>
      <c r="C2329" s="1">
        <v>12</v>
      </c>
      <c r="D2329" s="1" t="s">
        <v>5109</v>
      </c>
    </row>
    <row r="2330" spans="1:4" x14ac:dyDescent="0.25">
      <c r="A2330" s="1" t="s">
        <v>2334</v>
      </c>
      <c r="B2330" s="1">
        <v>2204</v>
      </c>
      <c r="C2330" s="1">
        <v>12</v>
      </c>
      <c r="D2330" s="1" t="s">
        <v>5110</v>
      </c>
    </row>
    <row r="2331" spans="1:4" x14ac:dyDescent="0.25">
      <c r="A2331" s="1" t="s">
        <v>2335</v>
      </c>
      <c r="B2331" s="1">
        <v>2204</v>
      </c>
      <c r="C2331" s="1">
        <v>12</v>
      </c>
      <c r="D2331" s="1" t="s">
        <v>5111</v>
      </c>
    </row>
    <row r="2332" spans="1:4" x14ac:dyDescent="0.25">
      <c r="A2332" s="1" t="s">
        <v>2336</v>
      </c>
      <c r="B2332" s="1">
        <v>2204</v>
      </c>
      <c r="C2332" s="1">
        <v>12</v>
      </c>
      <c r="D2332" s="1" t="s">
        <v>5112</v>
      </c>
    </row>
    <row r="2333" spans="1:4" x14ac:dyDescent="0.25">
      <c r="A2333" s="1" t="s">
        <v>2337</v>
      </c>
      <c r="B2333" s="1">
        <v>2204</v>
      </c>
      <c r="C2333" s="1">
        <v>12</v>
      </c>
      <c r="D2333" s="1" t="s">
        <v>5113</v>
      </c>
    </row>
    <row r="2334" spans="1:4" x14ac:dyDescent="0.25">
      <c r="A2334" s="1" t="s">
        <v>2338</v>
      </c>
      <c r="B2334" s="1">
        <v>2204</v>
      </c>
      <c r="C2334" s="1">
        <v>12</v>
      </c>
      <c r="D2334" s="1" t="s">
        <v>5114</v>
      </c>
    </row>
    <row r="2335" spans="1:4" x14ac:dyDescent="0.25">
      <c r="A2335" s="1" t="s">
        <v>2339</v>
      </c>
      <c r="B2335" s="1">
        <v>2204</v>
      </c>
      <c r="C2335" s="1">
        <v>12</v>
      </c>
      <c r="D2335" s="1" t="s">
        <v>5115</v>
      </c>
    </row>
    <row r="2336" spans="1:4" x14ac:dyDescent="0.25">
      <c r="A2336" s="1" t="s">
        <v>2340</v>
      </c>
      <c r="B2336" s="1">
        <v>2204</v>
      </c>
      <c r="C2336" s="1">
        <v>12</v>
      </c>
      <c r="D2336" s="1" t="s">
        <v>5116</v>
      </c>
    </row>
    <row r="2337" spans="1:4" x14ac:dyDescent="0.25">
      <c r="A2337" s="1" t="s">
        <v>2272</v>
      </c>
      <c r="B2337" s="1">
        <v>2154</v>
      </c>
      <c r="C2337" s="1">
        <v>14</v>
      </c>
      <c r="D2337" s="1" t="s">
        <v>5117</v>
      </c>
    </row>
    <row r="2338" spans="1:4" x14ac:dyDescent="0.25">
      <c r="A2338" s="1" t="s">
        <v>2341</v>
      </c>
      <c r="B2338" s="1">
        <v>2204</v>
      </c>
      <c r="C2338" s="1">
        <v>12</v>
      </c>
      <c r="D2338" s="1" t="s">
        <v>5118</v>
      </c>
    </row>
    <row r="2339" spans="1:4" x14ac:dyDescent="0.25">
      <c r="A2339" s="1" t="s">
        <v>2342</v>
      </c>
      <c r="B2339" s="1">
        <v>2204</v>
      </c>
      <c r="C2339" s="1">
        <v>12</v>
      </c>
      <c r="D2339" s="1" t="s">
        <v>5119</v>
      </c>
    </row>
    <row r="2340" spans="1:4" x14ac:dyDescent="0.25">
      <c r="A2340" s="1" t="s">
        <v>2343</v>
      </c>
      <c r="B2340" s="1">
        <v>2204</v>
      </c>
      <c r="C2340" s="1">
        <v>12</v>
      </c>
      <c r="D2340" s="1" t="s">
        <v>5120</v>
      </c>
    </row>
    <row r="2341" spans="1:4" x14ac:dyDescent="0.25">
      <c r="A2341" s="1" t="s">
        <v>2344</v>
      </c>
      <c r="B2341" s="1">
        <v>2204</v>
      </c>
      <c r="C2341" s="1">
        <v>12</v>
      </c>
      <c r="D2341" s="1" t="s">
        <v>5121</v>
      </c>
    </row>
    <row r="2342" spans="1:4" x14ac:dyDescent="0.25">
      <c r="A2342" s="1" t="s">
        <v>2345</v>
      </c>
      <c r="B2342" s="1">
        <v>2204</v>
      </c>
      <c r="C2342" s="1">
        <v>12</v>
      </c>
      <c r="D2342" s="1" t="s">
        <v>5122</v>
      </c>
    </row>
    <row r="2343" spans="1:4" x14ac:dyDescent="0.25">
      <c r="A2343" s="1" t="s">
        <v>2346</v>
      </c>
      <c r="B2343" s="1">
        <v>2204</v>
      </c>
      <c r="C2343" s="1">
        <v>12</v>
      </c>
      <c r="D2343" s="1" t="s">
        <v>5123</v>
      </c>
    </row>
    <row r="2344" spans="1:4" x14ac:dyDescent="0.25">
      <c r="A2344" s="1" t="s">
        <v>2347</v>
      </c>
      <c r="B2344" s="1">
        <v>2204</v>
      </c>
      <c r="C2344" s="1">
        <v>12</v>
      </c>
      <c r="D2344" s="1" t="s">
        <v>5124</v>
      </c>
    </row>
    <row r="2345" spans="1:4" x14ac:dyDescent="0.25">
      <c r="A2345" s="1" t="s">
        <v>2348</v>
      </c>
      <c r="B2345" s="1">
        <v>2204</v>
      </c>
      <c r="C2345" s="1">
        <v>12</v>
      </c>
      <c r="D2345" s="1" t="s">
        <v>5125</v>
      </c>
    </row>
    <row r="2346" spans="1:4" x14ac:dyDescent="0.25">
      <c r="A2346" s="1" t="s">
        <v>2349</v>
      </c>
      <c r="B2346" s="1">
        <v>2204</v>
      </c>
      <c r="C2346" s="1">
        <v>12</v>
      </c>
      <c r="D2346" s="1" t="s">
        <v>5126</v>
      </c>
    </row>
    <row r="2347" spans="1:4" x14ac:dyDescent="0.25">
      <c r="A2347" s="1" t="s">
        <v>2350</v>
      </c>
      <c r="B2347" s="1">
        <v>2204</v>
      </c>
      <c r="C2347" s="1">
        <v>12</v>
      </c>
      <c r="D2347" s="1" t="s">
        <v>5127</v>
      </c>
    </row>
    <row r="2348" spans="1:4" x14ac:dyDescent="0.25">
      <c r="A2348" s="1" t="s">
        <v>2351</v>
      </c>
      <c r="B2348" s="1">
        <v>2204</v>
      </c>
      <c r="C2348" s="1">
        <v>12</v>
      </c>
      <c r="D2348" s="1" t="s">
        <v>5128</v>
      </c>
    </row>
    <row r="2349" spans="1:4" x14ac:dyDescent="0.25">
      <c r="A2349" s="1" t="s">
        <v>2352</v>
      </c>
      <c r="B2349" s="1">
        <v>2204</v>
      </c>
      <c r="C2349" s="1">
        <v>12</v>
      </c>
      <c r="D2349" s="1" t="s">
        <v>5129</v>
      </c>
    </row>
    <row r="2350" spans="1:4" x14ac:dyDescent="0.25">
      <c r="A2350" s="1" t="s">
        <v>2353</v>
      </c>
      <c r="B2350" s="1">
        <v>2204</v>
      </c>
      <c r="C2350" s="1">
        <v>12</v>
      </c>
      <c r="D2350" s="1" t="s">
        <v>5130</v>
      </c>
    </row>
    <row r="2351" spans="1:4" x14ac:dyDescent="0.25">
      <c r="A2351" s="1" t="s">
        <v>2354</v>
      </c>
      <c r="B2351" s="1">
        <v>2204</v>
      </c>
      <c r="C2351" s="1">
        <v>12</v>
      </c>
      <c r="D2351" s="1" t="s">
        <v>5131</v>
      </c>
    </row>
    <row r="2352" spans="1:4" x14ac:dyDescent="0.25">
      <c r="A2352" s="1" t="s">
        <v>2355</v>
      </c>
      <c r="B2352" s="1">
        <v>2204</v>
      </c>
      <c r="C2352" s="1">
        <v>12</v>
      </c>
      <c r="D2352" s="1" t="s">
        <v>5132</v>
      </c>
    </row>
    <row r="2353" spans="1:4" x14ac:dyDescent="0.25">
      <c r="A2353" s="1" t="s">
        <v>2356</v>
      </c>
      <c r="B2353" s="1">
        <v>2204</v>
      </c>
      <c r="C2353" s="1">
        <v>12</v>
      </c>
      <c r="D2353" s="1" t="s">
        <v>5133</v>
      </c>
    </row>
    <row r="2354" spans="1:4" x14ac:dyDescent="0.25">
      <c r="A2354" s="1" t="s">
        <v>2357</v>
      </c>
      <c r="B2354" s="1">
        <v>2204</v>
      </c>
      <c r="C2354" s="1">
        <v>12</v>
      </c>
      <c r="D2354" s="1" t="s">
        <v>5134</v>
      </c>
    </row>
    <row r="2355" spans="1:4" x14ac:dyDescent="0.25">
      <c r="A2355" s="1" t="s">
        <v>2358</v>
      </c>
      <c r="B2355" s="1">
        <v>2204</v>
      </c>
      <c r="C2355" s="1">
        <v>12</v>
      </c>
      <c r="D2355" s="1" t="s">
        <v>5135</v>
      </c>
    </row>
    <row r="2356" spans="1:4" x14ac:dyDescent="0.25">
      <c r="A2356" s="1" t="s">
        <v>1819</v>
      </c>
      <c r="B2356" s="1">
        <v>959</v>
      </c>
      <c r="C2356" s="1">
        <v>26</v>
      </c>
      <c r="D2356" s="1" t="s">
        <v>5136</v>
      </c>
    </row>
    <row r="2357" spans="1:4" x14ac:dyDescent="0.25">
      <c r="A2357" s="1" t="s">
        <v>1820</v>
      </c>
      <c r="B2357" s="1">
        <v>959</v>
      </c>
      <c r="C2357" s="1">
        <v>26</v>
      </c>
      <c r="D2357" s="1" t="s">
        <v>5137</v>
      </c>
    </row>
    <row r="2358" spans="1:4" x14ac:dyDescent="0.25">
      <c r="A2358" s="1" t="s">
        <v>1821</v>
      </c>
      <c r="B2358" s="1">
        <v>959</v>
      </c>
      <c r="C2358" s="1">
        <v>26</v>
      </c>
      <c r="D2358" s="1" t="s">
        <v>5138</v>
      </c>
    </row>
    <row r="2359" spans="1:4" x14ac:dyDescent="0.25">
      <c r="A2359" s="1" t="s">
        <v>2287</v>
      </c>
      <c r="B2359" s="1">
        <v>2172</v>
      </c>
      <c r="C2359" s="1">
        <v>12</v>
      </c>
      <c r="D2359" s="1" t="s">
        <v>5139</v>
      </c>
    </row>
    <row r="2360" spans="1:4" x14ac:dyDescent="0.25">
      <c r="A2360" s="1" t="s">
        <v>2288</v>
      </c>
      <c r="B2360" s="1">
        <v>2172</v>
      </c>
      <c r="C2360" s="1">
        <v>12</v>
      </c>
      <c r="D2360" s="1" t="s">
        <v>5140</v>
      </c>
    </row>
    <row r="2361" spans="1:4" x14ac:dyDescent="0.25">
      <c r="A2361" s="1" t="s">
        <v>2423</v>
      </c>
      <c r="B2361" s="1">
        <v>2246</v>
      </c>
      <c r="C2361" s="1">
        <v>8</v>
      </c>
      <c r="D2361" s="1" t="s">
        <v>5141</v>
      </c>
    </row>
    <row r="2362" spans="1:4" x14ac:dyDescent="0.25">
      <c r="A2362" s="1" t="s">
        <v>608</v>
      </c>
      <c r="B2362" s="1">
        <v>125</v>
      </c>
      <c r="C2362" s="1">
        <v>4</v>
      </c>
      <c r="D2362" s="1" t="s">
        <v>5142</v>
      </c>
    </row>
    <row r="2363" spans="1:4" x14ac:dyDescent="0.25">
      <c r="A2363" s="1" t="s">
        <v>609</v>
      </c>
      <c r="B2363" s="1">
        <v>125</v>
      </c>
      <c r="C2363" s="1">
        <v>4</v>
      </c>
      <c r="D2363" s="1" t="s">
        <v>5143</v>
      </c>
    </row>
    <row r="2364" spans="1:4" x14ac:dyDescent="0.25">
      <c r="A2364" s="1" t="s">
        <v>610</v>
      </c>
      <c r="B2364" s="1">
        <v>125</v>
      </c>
      <c r="C2364" s="1">
        <v>4</v>
      </c>
      <c r="D2364" s="1" t="s">
        <v>5144</v>
      </c>
    </row>
    <row r="2365" spans="1:4" x14ac:dyDescent="0.25">
      <c r="A2365" s="1" t="s">
        <v>611</v>
      </c>
      <c r="B2365" s="1">
        <v>125</v>
      </c>
      <c r="C2365" s="1">
        <v>4</v>
      </c>
      <c r="D2365" s="1" t="s">
        <v>5145</v>
      </c>
    </row>
    <row r="2366" spans="1:4" x14ac:dyDescent="0.25">
      <c r="A2366" s="1" t="s">
        <v>612</v>
      </c>
      <c r="B2366" s="1">
        <v>125</v>
      </c>
      <c r="C2366" s="1">
        <v>4</v>
      </c>
      <c r="D2366" s="1" t="s">
        <v>5146</v>
      </c>
    </row>
    <row r="2367" spans="1:4" x14ac:dyDescent="0.25">
      <c r="A2367" s="1" t="s">
        <v>613</v>
      </c>
      <c r="B2367" s="1">
        <v>125</v>
      </c>
      <c r="C2367" s="1">
        <v>4</v>
      </c>
      <c r="D2367" s="1" t="s">
        <v>5147</v>
      </c>
    </row>
    <row r="2368" spans="1:4" x14ac:dyDescent="0.25">
      <c r="A2368" s="1" t="s">
        <v>614</v>
      </c>
      <c r="B2368" s="1">
        <v>125</v>
      </c>
      <c r="C2368" s="1">
        <v>4</v>
      </c>
      <c r="D2368" s="1" t="s">
        <v>5148</v>
      </c>
    </row>
    <row r="2369" spans="1:4" x14ac:dyDescent="0.25">
      <c r="A2369" s="1" t="s">
        <v>615</v>
      </c>
      <c r="B2369" s="1">
        <v>125</v>
      </c>
      <c r="C2369" s="1">
        <v>4</v>
      </c>
      <c r="D2369" s="1" t="s">
        <v>5149</v>
      </c>
    </row>
    <row r="2370" spans="1:4" x14ac:dyDescent="0.25">
      <c r="A2370" s="1" t="s">
        <v>616</v>
      </c>
      <c r="B2370" s="1">
        <v>125</v>
      </c>
      <c r="C2370" s="1">
        <v>4</v>
      </c>
      <c r="D2370" s="1" t="s">
        <v>5150</v>
      </c>
    </row>
    <row r="2371" spans="1:4" x14ac:dyDescent="0.25">
      <c r="A2371" s="1" t="s">
        <v>617</v>
      </c>
      <c r="B2371" s="1">
        <v>125</v>
      </c>
      <c r="C2371" s="1">
        <v>4</v>
      </c>
      <c r="D2371" s="1" t="s">
        <v>5151</v>
      </c>
    </row>
    <row r="2372" spans="1:4" x14ac:dyDescent="0.25">
      <c r="A2372" s="1" t="s">
        <v>618</v>
      </c>
      <c r="B2372" s="1">
        <v>125</v>
      </c>
      <c r="C2372" s="1">
        <v>4</v>
      </c>
      <c r="D2372" s="1" t="s">
        <v>5152</v>
      </c>
    </row>
    <row r="2373" spans="1:4" x14ac:dyDescent="0.25">
      <c r="A2373" s="1" t="s">
        <v>619</v>
      </c>
      <c r="B2373" s="1">
        <v>125</v>
      </c>
      <c r="C2373" s="1">
        <v>4</v>
      </c>
      <c r="D2373" s="1" t="s">
        <v>5153</v>
      </c>
    </row>
    <row r="2374" spans="1:4" x14ac:dyDescent="0.25">
      <c r="A2374" s="1" t="s">
        <v>620</v>
      </c>
      <c r="B2374" s="1">
        <v>125</v>
      </c>
      <c r="C2374" s="1">
        <v>4</v>
      </c>
      <c r="D2374" s="1" t="s">
        <v>5154</v>
      </c>
    </row>
    <row r="2375" spans="1:4" x14ac:dyDescent="0.25">
      <c r="A2375" s="1" t="s">
        <v>621</v>
      </c>
      <c r="B2375" s="1">
        <v>125</v>
      </c>
      <c r="C2375" s="1">
        <v>4</v>
      </c>
      <c r="D2375" s="1" t="s">
        <v>5155</v>
      </c>
    </row>
    <row r="2376" spans="1:4" x14ac:dyDescent="0.25">
      <c r="A2376" s="1" t="s">
        <v>622</v>
      </c>
      <c r="B2376" s="1">
        <v>125</v>
      </c>
      <c r="C2376" s="1">
        <v>4</v>
      </c>
      <c r="D2376" s="1" t="s">
        <v>5156</v>
      </c>
    </row>
    <row r="2377" spans="1:4" x14ac:dyDescent="0.25">
      <c r="A2377" s="1" t="s">
        <v>623</v>
      </c>
      <c r="B2377" s="1">
        <v>125</v>
      </c>
      <c r="C2377" s="1">
        <v>4</v>
      </c>
      <c r="D2377" s="1" t="s">
        <v>5157</v>
      </c>
    </row>
    <row r="2378" spans="1:4" x14ac:dyDescent="0.25">
      <c r="A2378" s="1" t="s">
        <v>624</v>
      </c>
      <c r="B2378" s="1">
        <v>125</v>
      </c>
      <c r="C2378" s="1">
        <v>4</v>
      </c>
      <c r="D2378" s="1" t="s">
        <v>5158</v>
      </c>
    </row>
    <row r="2379" spans="1:4" x14ac:dyDescent="0.25">
      <c r="A2379" s="1" t="s">
        <v>625</v>
      </c>
      <c r="B2379" s="1">
        <v>125</v>
      </c>
      <c r="C2379" s="1">
        <v>4</v>
      </c>
      <c r="D2379" s="1" t="s">
        <v>5159</v>
      </c>
    </row>
    <row r="2380" spans="1:4" x14ac:dyDescent="0.25">
      <c r="A2380" s="1" t="s">
        <v>626</v>
      </c>
      <c r="B2380" s="1">
        <v>125</v>
      </c>
      <c r="C2380" s="1">
        <v>4</v>
      </c>
      <c r="D2380" s="1" t="s">
        <v>5160</v>
      </c>
    </row>
    <row r="2381" spans="1:4" x14ac:dyDescent="0.25">
      <c r="A2381" s="1" t="s">
        <v>627</v>
      </c>
      <c r="B2381" s="1">
        <v>125</v>
      </c>
      <c r="C2381" s="1">
        <v>4</v>
      </c>
      <c r="D2381" s="1" t="s">
        <v>5161</v>
      </c>
    </row>
    <row r="2382" spans="1:4" x14ac:dyDescent="0.25">
      <c r="A2382" s="1" t="s">
        <v>628</v>
      </c>
      <c r="B2382" s="1">
        <v>125</v>
      </c>
      <c r="C2382" s="1">
        <v>4</v>
      </c>
      <c r="D2382" s="1" t="s">
        <v>5162</v>
      </c>
    </row>
    <row r="2383" spans="1:4" x14ac:dyDescent="0.25">
      <c r="A2383" s="1" t="s">
        <v>629</v>
      </c>
      <c r="B2383" s="1">
        <v>125</v>
      </c>
      <c r="C2383" s="1">
        <v>4</v>
      </c>
      <c r="D2383" s="1" t="s">
        <v>5163</v>
      </c>
    </row>
    <row r="2384" spans="1:4" x14ac:dyDescent="0.25">
      <c r="A2384" s="1" t="s">
        <v>630</v>
      </c>
      <c r="B2384" s="1">
        <v>125</v>
      </c>
      <c r="C2384" s="1">
        <v>4</v>
      </c>
      <c r="D2384" s="1" t="s">
        <v>5164</v>
      </c>
    </row>
    <row r="2385" spans="1:4" x14ac:dyDescent="0.25">
      <c r="A2385" s="1" t="s">
        <v>631</v>
      </c>
      <c r="B2385" s="1">
        <v>125</v>
      </c>
      <c r="C2385" s="1">
        <v>4</v>
      </c>
      <c r="D2385" s="1" t="s">
        <v>5165</v>
      </c>
    </row>
    <row r="2386" spans="1:4" x14ac:dyDescent="0.25">
      <c r="A2386" s="1" t="s">
        <v>632</v>
      </c>
      <c r="B2386" s="1">
        <v>125</v>
      </c>
      <c r="C2386" s="1">
        <v>4</v>
      </c>
      <c r="D2386" s="1" t="s">
        <v>5166</v>
      </c>
    </row>
    <row r="2387" spans="1:4" x14ac:dyDescent="0.25">
      <c r="A2387" s="1" t="s">
        <v>633</v>
      </c>
      <c r="B2387" s="1">
        <v>125</v>
      </c>
      <c r="C2387" s="1">
        <v>4</v>
      </c>
      <c r="D2387" s="1" t="s">
        <v>5167</v>
      </c>
    </row>
    <row r="2388" spans="1:4" x14ac:dyDescent="0.25">
      <c r="A2388" s="1" t="s">
        <v>634</v>
      </c>
      <c r="B2388" s="1">
        <v>125</v>
      </c>
      <c r="C2388" s="1">
        <v>4</v>
      </c>
      <c r="D2388" s="1" t="s">
        <v>5168</v>
      </c>
    </row>
    <row r="2389" spans="1:4" x14ac:dyDescent="0.25">
      <c r="A2389" s="1" t="s">
        <v>635</v>
      </c>
      <c r="B2389" s="1">
        <v>125</v>
      </c>
      <c r="C2389" s="1">
        <v>4</v>
      </c>
      <c r="D2389" s="1" t="s">
        <v>5169</v>
      </c>
    </row>
    <row r="2390" spans="1:4" x14ac:dyDescent="0.25">
      <c r="A2390" s="1" t="s">
        <v>636</v>
      </c>
      <c r="B2390" s="1">
        <v>125</v>
      </c>
      <c r="C2390" s="1">
        <v>4</v>
      </c>
      <c r="D2390" s="1" t="s">
        <v>5170</v>
      </c>
    </row>
    <row r="2391" spans="1:4" x14ac:dyDescent="0.25">
      <c r="A2391" s="1" t="s">
        <v>637</v>
      </c>
      <c r="B2391" s="1">
        <v>125</v>
      </c>
      <c r="C2391" s="1">
        <v>4</v>
      </c>
      <c r="D2391" s="1" t="s">
        <v>5171</v>
      </c>
    </row>
    <row r="2392" spans="1:4" x14ac:dyDescent="0.25">
      <c r="A2392" s="1" t="s">
        <v>638</v>
      </c>
      <c r="B2392" s="1">
        <v>125</v>
      </c>
      <c r="C2392" s="1">
        <v>4</v>
      </c>
      <c r="D2392" s="1" t="s">
        <v>5172</v>
      </c>
    </row>
    <row r="2393" spans="1:4" x14ac:dyDescent="0.25">
      <c r="A2393" s="1" t="s">
        <v>639</v>
      </c>
      <c r="B2393" s="1">
        <v>125</v>
      </c>
      <c r="C2393" s="1">
        <v>4</v>
      </c>
      <c r="D2393" s="1" t="s">
        <v>5173</v>
      </c>
    </row>
    <row r="2394" spans="1:4" x14ac:dyDescent="0.25">
      <c r="A2394" s="1" t="s">
        <v>640</v>
      </c>
      <c r="B2394" s="1">
        <v>125</v>
      </c>
      <c r="C2394" s="1">
        <v>4</v>
      </c>
      <c r="D2394" s="1" t="s">
        <v>5174</v>
      </c>
    </row>
    <row r="2395" spans="1:4" x14ac:dyDescent="0.25">
      <c r="A2395" s="1" t="s">
        <v>641</v>
      </c>
      <c r="B2395" s="1">
        <v>125</v>
      </c>
      <c r="C2395" s="1">
        <v>4</v>
      </c>
      <c r="D2395" s="1" t="s">
        <v>5175</v>
      </c>
    </row>
    <row r="2396" spans="1:4" x14ac:dyDescent="0.25">
      <c r="A2396" s="1" t="s">
        <v>642</v>
      </c>
      <c r="B2396" s="1">
        <v>125</v>
      </c>
      <c r="C2396" s="1">
        <v>4</v>
      </c>
      <c r="D2396" s="1" t="s">
        <v>5176</v>
      </c>
    </row>
    <row r="2397" spans="1:4" x14ac:dyDescent="0.25">
      <c r="A2397" s="1" t="s">
        <v>643</v>
      </c>
      <c r="B2397" s="1">
        <v>125</v>
      </c>
      <c r="C2397" s="1">
        <v>4</v>
      </c>
      <c r="D2397" s="1" t="s">
        <v>5177</v>
      </c>
    </row>
    <row r="2398" spans="1:4" x14ac:dyDescent="0.25">
      <c r="A2398" s="1" t="s">
        <v>1358</v>
      </c>
      <c r="B2398" s="1">
        <v>877</v>
      </c>
      <c r="C2398" s="1">
        <v>12</v>
      </c>
      <c r="D2398" s="1" t="s">
        <v>5178</v>
      </c>
    </row>
    <row r="2399" spans="1:4" x14ac:dyDescent="0.25">
      <c r="A2399" s="1" t="s">
        <v>2170</v>
      </c>
      <c r="B2399" s="1">
        <v>1167</v>
      </c>
      <c r="C2399" s="1">
        <v>20</v>
      </c>
      <c r="D2399" s="1" t="s">
        <v>5179</v>
      </c>
    </row>
    <row r="2400" spans="1:4" x14ac:dyDescent="0.25">
      <c r="A2400" s="1" t="s">
        <v>1296</v>
      </c>
      <c r="B2400" s="1">
        <v>760</v>
      </c>
      <c r="C2400" s="1">
        <v>26</v>
      </c>
      <c r="D2400" s="1" t="s">
        <v>5180</v>
      </c>
    </row>
    <row r="2401" spans="1:4" x14ac:dyDescent="0.25">
      <c r="A2401" s="1" t="s">
        <v>761</v>
      </c>
      <c r="B2401" s="1">
        <v>208</v>
      </c>
      <c r="C2401" s="1">
        <v>26</v>
      </c>
      <c r="D2401" s="1" t="s">
        <v>5181</v>
      </c>
    </row>
    <row r="2402" spans="1:4" x14ac:dyDescent="0.25">
      <c r="A2402" s="1" t="s">
        <v>211</v>
      </c>
      <c r="B2402" s="1">
        <v>14</v>
      </c>
      <c r="C2402" s="1">
        <v>10</v>
      </c>
      <c r="D2402" s="1" t="s">
        <v>5182</v>
      </c>
    </row>
    <row r="2403" spans="1:4" x14ac:dyDescent="0.25">
      <c r="A2403" s="1" t="s">
        <v>1297</v>
      </c>
      <c r="B2403" s="1">
        <v>760</v>
      </c>
      <c r="C2403" s="1">
        <v>26</v>
      </c>
      <c r="D2403" s="1" t="s">
        <v>5183</v>
      </c>
    </row>
    <row r="2404" spans="1:4" x14ac:dyDescent="0.25">
      <c r="A2404" s="1" t="s">
        <v>1846</v>
      </c>
      <c r="B2404" s="1">
        <v>988</v>
      </c>
      <c r="C2404" s="1">
        <v>8</v>
      </c>
      <c r="D2404" s="1" t="s">
        <v>5184</v>
      </c>
    </row>
    <row r="2405" spans="1:4" x14ac:dyDescent="0.25">
      <c r="A2405" s="1" t="s">
        <v>212</v>
      </c>
      <c r="B2405" s="1">
        <v>14</v>
      </c>
      <c r="C2405" s="1">
        <v>10</v>
      </c>
      <c r="D2405" s="1" t="s">
        <v>5185</v>
      </c>
    </row>
    <row r="2406" spans="1:4" x14ac:dyDescent="0.25">
      <c r="A2406" s="1" t="s">
        <v>1298</v>
      </c>
      <c r="B2406" s="1">
        <v>760</v>
      </c>
      <c r="C2406" s="1">
        <v>26</v>
      </c>
      <c r="D2406" s="1" t="s">
        <v>5186</v>
      </c>
    </row>
    <row r="2407" spans="1:4" x14ac:dyDescent="0.25">
      <c r="A2407" s="1" t="s">
        <v>1239</v>
      </c>
      <c r="B2407" s="1">
        <v>688</v>
      </c>
      <c r="C2407" s="1">
        <v>12</v>
      </c>
      <c r="D2407" s="1" t="s">
        <v>5187</v>
      </c>
    </row>
    <row r="2408" spans="1:4" x14ac:dyDescent="0.25">
      <c r="A2408" s="1" t="s">
        <v>213</v>
      </c>
      <c r="B2408" s="1">
        <v>14</v>
      </c>
      <c r="C2408" s="1">
        <v>10</v>
      </c>
      <c r="D2408" s="1" t="s">
        <v>5188</v>
      </c>
    </row>
    <row r="2409" spans="1:4" x14ac:dyDescent="0.25">
      <c r="A2409" s="1" t="s">
        <v>2413</v>
      </c>
      <c r="B2409" s="1">
        <v>2232</v>
      </c>
      <c r="C2409" s="1">
        <v>19</v>
      </c>
      <c r="D2409" s="1" t="s">
        <v>5189</v>
      </c>
    </row>
    <row r="2410" spans="1:4" x14ac:dyDescent="0.25">
      <c r="A2410" s="1" t="s">
        <v>1350</v>
      </c>
      <c r="B2410" s="1">
        <v>866</v>
      </c>
      <c r="C2410" s="1">
        <v>26</v>
      </c>
      <c r="D2410" s="1" t="s">
        <v>5190</v>
      </c>
    </row>
    <row r="2411" spans="1:4" x14ac:dyDescent="0.25">
      <c r="A2411" s="1" t="s">
        <v>2425</v>
      </c>
      <c r="B2411" s="1">
        <v>2249</v>
      </c>
      <c r="C2411" s="1">
        <v>13</v>
      </c>
      <c r="D2411" s="1" t="s">
        <v>5191</v>
      </c>
    </row>
    <row r="2412" spans="1:4" x14ac:dyDescent="0.25">
      <c r="A2412" s="1" t="s">
        <v>2426</v>
      </c>
      <c r="B2412" s="1">
        <v>2249</v>
      </c>
      <c r="C2412" s="1">
        <v>13</v>
      </c>
      <c r="D2412" s="1" t="s">
        <v>5192</v>
      </c>
    </row>
    <row r="2413" spans="1:4" x14ac:dyDescent="0.25">
      <c r="A2413" s="1" t="s">
        <v>2427</v>
      </c>
      <c r="B2413" s="1">
        <v>2249</v>
      </c>
      <c r="C2413" s="1">
        <v>13</v>
      </c>
      <c r="D2413" s="1" t="s">
        <v>5193</v>
      </c>
    </row>
    <row r="2414" spans="1:4" x14ac:dyDescent="0.25">
      <c r="A2414" s="1" t="s">
        <v>2428</v>
      </c>
      <c r="B2414" s="1">
        <v>2249</v>
      </c>
      <c r="C2414" s="1">
        <v>13</v>
      </c>
      <c r="D2414" s="1" t="s">
        <v>5194</v>
      </c>
    </row>
    <row r="2415" spans="1:4" x14ac:dyDescent="0.25">
      <c r="A2415" s="1" t="s">
        <v>2429</v>
      </c>
      <c r="B2415" s="1">
        <v>2249</v>
      </c>
      <c r="C2415" s="1">
        <v>13</v>
      </c>
      <c r="D2415" s="1" t="s">
        <v>5195</v>
      </c>
    </row>
    <row r="2416" spans="1:4" x14ac:dyDescent="0.25">
      <c r="A2416" s="1" t="s">
        <v>2430</v>
      </c>
      <c r="B2416" s="1">
        <v>2249</v>
      </c>
      <c r="C2416" s="1">
        <v>13</v>
      </c>
      <c r="D2416" s="1" t="s">
        <v>5196</v>
      </c>
    </row>
    <row r="2417" spans="1:4" x14ac:dyDescent="0.25">
      <c r="A2417" s="1" t="s">
        <v>1073</v>
      </c>
      <c r="B2417" s="1">
        <v>434</v>
      </c>
      <c r="C2417" s="1">
        <v>6</v>
      </c>
      <c r="D2417" s="1" t="s">
        <v>5197</v>
      </c>
    </row>
    <row r="2418" spans="1:4" x14ac:dyDescent="0.25">
      <c r="A2418" s="1" t="s">
        <v>1711</v>
      </c>
      <c r="B2418" s="1">
        <v>949</v>
      </c>
      <c r="C2418" s="1">
        <v>4</v>
      </c>
      <c r="D2418" s="1" t="s">
        <v>5198</v>
      </c>
    </row>
    <row r="2419" spans="1:4" x14ac:dyDescent="0.25">
      <c r="A2419" s="1" t="s">
        <v>2431</v>
      </c>
      <c r="B2419" s="1">
        <v>309</v>
      </c>
      <c r="C2419" s="1">
        <v>20</v>
      </c>
      <c r="D2419" s="1" t="s">
        <v>5199</v>
      </c>
    </row>
    <row r="2420" spans="1:4" x14ac:dyDescent="0.25">
      <c r="A2420" s="1" t="s">
        <v>2260</v>
      </c>
      <c r="B2420" s="1">
        <v>2153</v>
      </c>
      <c r="C2420" s="1">
        <v>8</v>
      </c>
      <c r="D2420" s="1" t="s">
        <v>3089</v>
      </c>
    </row>
    <row r="2421" spans="1:4" x14ac:dyDescent="0.25">
      <c r="A2421" s="1" t="s">
        <v>2432</v>
      </c>
      <c r="B2421" s="1">
        <v>1211</v>
      </c>
      <c r="C2421" s="1">
        <v>6</v>
      </c>
      <c r="D2421" s="1" t="s">
        <v>5200</v>
      </c>
    </row>
    <row r="2422" spans="1:4" x14ac:dyDescent="0.25">
      <c r="A2422" s="1" t="s">
        <v>2433</v>
      </c>
      <c r="B2422" s="1">
        <v>2169</v>
      </c>
      <c r="C2422" s="1">
        <v>8</v>
      </c>
      <c r="D2422" s="1" t="s">
        <v>5201</v>
      </c>
    </row>
    <row r="2423" spans="1:4" x14ac:dyDescent="0.25">
      <c r="A2423" s="1" t="s">
        <v>2434</v>
      </c>
      <c r="B2423" s="1">
        <v>892</v>
      </c>
      <c r="C2423" s="1">
        <v>12</v>
      </c>
      <c r="D2423" s="1" t="s">
        <v>5202</v>
      </c>
    </row>
    <row r="2424" spans="1:4" x14ac:dyDescent="0.25">
      <c r="A2424" s="1" t="s">
        <v>644</v>
      </c>
      <c r="B2424" s="1">
        <v>125</v>
      </c>
      <c r="C2424" s="1">
        <v>4</v>
      </c>
      <c r="D2424" s="1" t="s">
        <v>5203</v>
      </c>
    </row>
    <row r="2425" spans="1:4" x14ac:dyDescent="0.25">
      <c r="A2425" s="1" t="s">
        <v>2252</v>
      </c>
      <c r="B2425" s="1">
        <v>1241</v>
      </c>
      <c r="C2425" s="1">
        <v>8</v>
      </c>
      <c r="D2425" s="1" t="s">
        <v>5204</v>
      </c>
    </row>
    <row r="2426" spans="1:4" x14ac:dyDescent="0.25">
      <c r="A2426" s="1" t="s">
        <v>99</v>
      </c>
      <c r="B2426" s="1">
        <v>2</v>
      </c>
      <c r="C2426" s="1">
        <v>4</v>
      </c>
      <c r="D2426" s="1" t="s">
        <v>5205</v>
      </c>
    </row>
    <row r="2427" spans="1:4" x14ac:dyDescent="0.25">
      <c r="A2427" s="1" t="s">
        <v>2289</v>
      </c>
      <c r="B2427" s="1">
        <v>2172</v>
      </c>
      <c r="C2427" s="1">
        <v>12</v>
      </c>
      <c r="D2427" s="1" t="s">
        <v>5206</v>
      </c>
    </row>
    <row r="2428" spans="1:4" x14ac:dyDescent="0.25">
      <c r="A2428" s="1" t="s">
        <v>2261</v>
      </c>
      <c r="B2428" s="1">
        <v>2153</v>
      </c>
      <c r="C2428" s="1">
        <v>8</v>
      </c>
      <c r="D2428" s="1" t="s">
        <v>5207</v>
      </c>
    </row>
    <row r="2429" spans="1:4" x14ac:dyDescent="0.25">
      <c r="A2429" s="1" t="s">
        <v>2435</v>
      </c>
      <c r="B2429" s="1">
        <v>1238</v>
      </c>
      <c r="C2429" s="1">
        <v>8</v>
      </c>
      <c r="D2429" s="1" t="s">
        <v>5208</v>
      </c>
    </row>
    <row r="2430" spans="1:4" x14ac:dyDescent="0.25">
      <c r="A2430" s="1" t="s">
        <v>2213</v>
      </c>
      <c r="B2430" s="1">
        <v>1226</v>
      </c>
      <c r="C2430" s="1">
        <v>27</v>
      </c>
      <c r="D2430" s="1" t="s">
        <v>5209</v>
      </c>
    </row>
    <row r="2431" spans="1:4" x14ac:dyDescent="0.25">
      <c r="A2431" s="1" t="s">
        <v>1897</v>
      </c>
      <c r="B2431" s="1">
        <v>1049</v>
      </c>
      <c r="C2431" s="1">
        <v>6</v>
      </c>
      <c r="D2431" s="1" t="s">
        <v>5210</v>
      </c>
    </row>
    <row r="2432" spans="1:4" x14ac:dyDescent="0.25">
      <c r="A2432" s="1" t="s">
        <v>947</v>
      </c>
      <c r="B2432" s="1">
        <v>287</v>
      </c>
      <c r="C2432" s="1">
        <v>4</v>
      </c>
      <c r="D2432" s="1" t="s">
        <v>5211</v>
      </c>
    </row>
    <row r="2433" spans="1:4" x14ac:dyDescent="0.25">
      <c r="A2433" s="1" t="s">
        <v>2436</v>
      </c>
      <c r="B2433" s="1">
        <v>2147</v>
      </c>
      <c r="C2433" s="1">
        <v>6</v>
      </c>
      <c r="D2433" s="1" t="s">
        <v>5212</v>
      </c>
    </row>
    <row r="2434" spans="1:4" x14ac:dyDescent="0.25">
      <c r="A2434" s="1" t="s">
        <v>2437</v>
      </c>
      <c r="B2434" s="1">
        <v>818</v>
      </c>
      <c r="C2434" s="1">
        <v>18</v>
      </c>
      <c r="D2434" s="1" t="s">
        <v>5213</v>
      </c>
    </row>
    <row r="2435" spans="1:4" x14ac:dyDescent="0.25">
      <c r="A2435" s="1" t="s">
        <v>867</v>
      </c>
      <c r="B2435" s="1">
        <v>263</v>
      </c>
      <c r="C2435" s="1">
        <v>2</v>
      </c>
      <c r="D2435" s="1" t="s">
        <v>5214</v>
      </c>
    </row>
    <row r="2436" spans="1:4" x14ac:dyDescent="0.25">
      <c r="A2436" s="1" t="s">
        <v>5215</v>
      </c>
      <c r="B2436" s="1">
        <v>945</v>
      </c>
      <c r="C2436" s="1">
        <v>8</v>
      </c>
      <c r="D2436" s="1" t="s">
        <v>5216</v>
      </c>
    </row>
    <row r="2437" spans="1:4" x14ac:dyDescent="0.25">
      <c r="A2437" s="1" t="s">
        <v>5217</v>
      </c>
      <c r="B2437" s="1">
        <v>1010</v>
      </c>
      <c r="C2437" s="1">
        <v>6</v>
      </c>
      <c r="D2437" s="1" t="s">
        <v>5218</v>
      </c>
    </row>
    <row r="2438" spans="1:4" x14ac:dyDescent="0.25">
      <c r="A2438" s="1" t="s">
        <v>5219</v>
      </c>
      <c r="B2438" s="1">
        <v>833</v>
      </c>
      <c r="C2438" s="1">
        <v>2</v>
      </c>
      <c r="D2438" s="1" t="s">
        <v>5220</v>
      </c>
    </row>
    <row r="2439" spans="1:4" x14ac:dyDescent="0.25">
      <c r="A2439" s="1" t="s">
        <v>5221</v>
      </c>
      <c r="B2439" s="1">
        <v>702</v>
      </c>
      <c r="C2439" s="1">
        <v>2</v>
      </c>
      <c r="D2439" s="1" t="s">
        <v>5222</v>
      </c>
    </row>
    <row r="2440" spans="1:4" x14ac:dyDescent="0.25">
      <c r="A2440" s="1" t="s">
        <v>5223</v>
      </c>
      <c r="B2440" s="1">
        <v>702</v>
      </c>
      <c r="C2440" s="1">
        <v>2</v>
      </c>
      <c r="D2440" s="1" t="s">
        <v>5224</v>
      </c>
    </row>
    <row r="2441" spans="1:4" x14ac:dyDescent="0.25">
      <c r="A2441" s="1" t="s">
        <v>5225</v>
      </c>
      <c r="B2441" s="1">
        <v>1206</v>
      </c>
      <c r="C2441" s="1">
        <v>20</v>
      </c>
      <c r="D2441" s="1" t="s">
        <v>5226</v>
      </c>
    </row>
    <row r="2442" spans="1:4" x14ac:dyDescent="0.25">
      <c r="A2442" s="1"/>
      <c r="B2442" s="1"/>
      <c r="C2442" s="1"/>
      <c r="D2442" s="1"/>
    </row>
    <row r="2443" spans="1:4" x14ac:dyDescent="0.25">
      <c r="A2443" s="1"/>
      <c r="B2443" s="1"/>
      <c r="C2443" s="1"/>
      <c r="D2443" s="1"/>
    </row>
    <row r="2444" spans="1:4" x14ac:dyDescent="0.25">
      <c r="A2444" s="1"/>
      <c r="B2444" s="1"/>
      <c r="C2444" s="1"/>
      <c r="D2444" s="1"/>
    </row>
    <row r="2445" spans="1:4" x14ac:dyDescent="0.25">
      <c r="A2445" s="1"/>
      <c r="B2445" s="1"/>
      <c r="C2445" s="1"/>
      <c r="D2445" s="1"/>
    </row>
    <row r="2446" spans="1:4" x14ac:dyDescent="0.25">
      <c r="A2446" s="1"/>
      <c r="B2446" s="1"/>
      <c r="C2446" s="1"/>
      <c r="D2446" s="1"/>
    </row>
    <row r="2447" spans="1:4" x14ac:dyDescent="0.25">
      <c r="A2447" s="1"/>
      <c r="B2447" s="1"/>
      <c r="C2447" s="1"/>
      <c r="D2447" s="1"/>
    </row>
    <row r="2448" spans="1:4" x14ac:dyDescent="0.25">
      <c r="A2448" s="1"/>
      <c r="B2448" s="1"/>
      <c r="C2448" s="1"/>
      <c r="D2448" s="1"/>
    </row>
    <row r="2449" spans="1:4" x14ac:dyDescent="0.25">
      <c r="A2449" s="1"/>
      <c r="B2449" s="1"/>
      <c r="C2449" s="1"/>
      <c r="D2449" s="1"/>
    </row>
    <row r="2450" spans="1:4" x14ac:dyDescent="0.25">
      <c r="A2450" s="1"/>
      <c r="B2450" s="1"/>
      <c r="C2450" s="1"/>
      <c r="D2450" s="1"/>
    </row>
    <row r="2451" spans="1:4" x14ac:dyDescent="0.25">
      <c r="A2451" s="1"/>
      <c r="B2451" s="1"/>
      <c r="C2451" s="1"/>
      <c r="D2451" s="1"/>
    </row>
    <row r="2452" spans="1:4" x14ac:dyDescent="0.25">
      <c r="A2452" s="1"/>
      <c r="B2452" s="1"/>
      <c r="C2452" s="1"/>
      <c r="D2452" s="1"/>
    </row>
    <row r="2453" spans="1:4" x14ac:dyDescent="0.25">
      <c r="A2453" s="1"/>
      <c r="B2453" s="1"/>
      <c r="C2453" s="1"/>
      <c r="D2453" s="1"/>
    </row>
    <row r="2454" spans="1:4" x14ac:dyDescent="0.25">
      <c r="A2454" s="1"/>
      <c r="B2454" s="1"/>
      <c r="C2454" s="1"/>
      <c r="D2454" s="1"/>
    </row>
    <row r="2455" spans="1:4" x14ac:dyDescent="0.25">
      <c r="A2455" s="1"/>
      <c r="B2455" s="1"/>
      <c r="C2455" s="1"/>
      <c r="D2455" s="1"/>
    </row>
    <row r="2456" spans="1:4" x14ac:dyDescent="0.25">
      <c r="A2456" s="1"/>
      <c r="B2456" s="1"/>
      <c r="C2456" s="1"/>
      <c r="D2456" s="1"/>
    </row>
    <row r="2457" spans="1:4" x14ac:dyDescent="0.25">
      <c r="A2457" s="1"/>
      <c r="B2457" s="1"/>
      <c r="C2457" s="1"/>
      <c r="D2457" s="1"/>
    </row>
    <row r="2458" spans="1:4" x14ac:dyDescent="0.25">
      <c r="A2458" s="1"/>
      <c r="B2458" s="1"/>
      <c r="C2458" s="1"/>
      <c r="D2458" s="1"/>
    </row>
    <row r="2459" spans="1:4" x14ac:dyDescent="0.25">
      <c r="A2459" s="1"/>
      <c r="B2459" s="1"/>
      <c r="C2459" s="1"/>
      <c r="D2459" s="1"/>
    </row>
    <row r="2460" spans="1:4" x14ac:dyDescent="0.25">
      <c r="A2460" s="1"/>
      <c r="B2460" s="1"/>
      <c r="C2460" s="1"/>
      <c r="D2460" s="1"/>
    </row>
    <row r="2461" spans="1:4" x14ac:dyDescent="0.25">
      <c r="A2461" s="1"/>
      <c r="B2461" s="1"/>
      <c r="C2461" s="1"/>
      <c r="D2461" s="1"/>
    </row>
    <row r="2462" spans="1:4" x14ac:dyDescent="0.25">
      <c r="A2462" s="1"/>
      <c r="B2462" s="1"/>
      <c r="C2462" s="1"/>
      <c r="D2462" s="1"/>
    </row>
    <row r="2463" spans="1:4" x14ac:dyDescent="0.25">
      <c r="A2463" s="1"/>
      <c r="B2463" s="1"/>
      <c r="C2463" s="1"/>
      <c r="D2463" s="1"/>
    </row>
    <row r="2464" spans="1:4" x14ac:dyDescent="0.25">
      <c r="A2464" s="1"/>
      <c r="B2464" s="1"/>
      <c r="C2464" s="1"/>
      <c r="D2464" s="1"/>
    </row>
    <row r="2465" spans="1:4" x14ac:dyDescent="0.25">
      <c r="A2465" s="1"/>
      <c r="B2465" s="1"/>
      <c r="C2465" s="1"/>
      <c r="D2465" s="1"/>
    </row>
    <row r="2466" spans="1:4" x14ac:dyDescent="0.25">
      <c r="A2466" s="1"/>
      <c r="B2466" s="1"/>
      <c r="C2466" s="1"/>
      <c r="D2466" s="1"/>
    </row>
    <row r="2467" spans="1:4" x14ac:dyDescent="0.25">
      <c r="A2467" s="1"/>
      <c r="B2467" s="1"/>
      <c r="C2467" s="1"/>
      <c r="D2467" s="1"/>
    </row>
    <row r="2468" spans="1:4" x14ac:dyDescent="0.25">
      <c r="A2468" s="1"/>
      <c r="B2468" s="1"/>
      <c r="C2468" s="1"/>
      <c r="D2468" s="1"/>
    </row>
    <row r="2469" spans="1:4" x14ac:dyDescent="0.25">
      <c r="A2469" s="1"/>
      <c r="B2469" s="1"/>
      <c r="C2469" s="1"/>
      <c r="D2469" s="1"/>
    </row>
    <row r="2470" spans="1:4" x14ac:dyDescent="0.25">
      <c r="A2470" s="1"/>
      <c r="B2470" s="1"/>
      <c r="C2470" s="1"/>
      <c r="D2470" s="1"/>
    </row>
    <row r="2471" spans="1:4" x14ac:dyDescent="0.25">
      <c r="A2471" s="1"/>
      <c r="B2471" s="1"/>
      <c r="C2471" s="1"/>
      <c r="D2471" s="1"/>
    </row>
    <row r="2472" spans="1:4" x14ac:dyDescent="0.25">
      <c r="A2472" s="1"/>
      <c r="B2472" s="1"/>
      <c r="C2472" s="1"/>
      <c r="D2472" s="1"/>
    </row>
    <row r="2473" spans="1:4" x14ac:dyDescent="0.25">
      <c r="A2473" s="1"/>
      <c r="B2473" s="1"/>
      <c r="C2473" s="1"/>
      <c r="D2473" s="1"/>
    </row>
    <row r="2474" spans="1:4" x14ac:dyDescent="0.25">
      <c r="A2474" s="1"/>
      <c r="B2474" s="1"/>
      <c r="C2474" s="1"/>
      <c r="D2474" s="1"/>
    </row>
    <row r="2475" spans="1:4" x14ac:dyDescent="0.25">
      <c r="A2475" s="1"/>
      <c r="B2475" s="1"/>
      <c r="C2475" s="1"/>
      <c r="D2475" s="1"/>
    </row>
    <row r="2476" spans="1:4" x14ac:dyDescent="0.25">
      <c r="A2476" s="1"/>
      <c r="B2476" s="1"/>
      <c r="C2476" s="1"/>
      <c r="D2476" s="1"/>
    </row>
    <row r="2477" spans="1:4" x14ac:dyDescent="0.25">
      <c r="A2477" s="1"/>
      <c r="B2477" s="1"/>
      <c r="C2477" s="1"/>
      <c r="D2477" s="1"/>
    </row>
    <row r="2478" spans="1:4" x14ac:dyDescent="0.25">
      <c r="A2478" s="1"/>
      <c r="B2478" s="1"/>
      <c r="C2478" s="1"/>
      <c r="D2478" s="1"/>
    </row>
    <row r="2479" spans="1:4" x14ac:dyDescent="0.25">
      <c r="A2479" s="1"/>
      <c r="B2479" s="1"/>
      <c r="C2479" s="1"/>
      <c r="D2479" s="1"/>
    </row>
    <row r="2480" spans="1:4" x14ac:dyDescent="0.25">
      <c r="A2480" s="1"/>
      <c r="B2480" s="1"/>
      <c r="C2480" s="1"/>
      <c r="D2480" s="1"/>
    </row>
    <row r="2481" spans="1:4" x14ac:dyDescent="0.25">
      <c r="A2481" s="1"/>
      <c r="B2481" s="1"/>
      <c r="C2481" s="1"/>
      <c r="D2481" s="1"/>
    </row>
    <row r="2482" spans="1:4" x14ac:dyDescent="0.25">
      <c r="A2482" s="1"/>
      <c r="B2482" s="1"/>
      <c r="C2482" s="1"/>
      <c r="D2482" s="1"/>
    </row>
    <row r="2483" spans="1:4" x14ac:dyDescent="0.25">
      <c r="A2483" s="1"/>
      <c r="B2483" s="1"/>
      <c r="C2483" s="1"/>
      <c r="D2483" s="1"/>
    </row>
    <row r="2484" spans="1:4" x14ac:dyDescent="0.25">
      <c r="A2484" s="1"/>
      <c r="B2484" s="1"/>
      <c r="C2484" s="1"/>
      <c r="D2484" s="1"/>
    </row>
    <row r="2485" spans="1:4" x14ac:dyDescent="0.25">
      <c r="A2485" s="1"/>
      <c r="B2485" s="1"/>
      <c r="C2485" s="1"/>
      <c r="D2485" s="1"/>
    </row>
    <row r="2486" spans="1:4" x14ac:dyDescent="0.25">
      <c r="A2486" s="1"/>
      <c r="B2486" s="1"/>
      <c r="C2486" s="1"/>
      <c r="D2486" s="1"/>
    </row>
    <row r="2487" spans="1:4" x14ac:dyDescent="0.25">
      <c r="A2487" s="1"/>
      <c r="B2487" s="1"/>
      <c r="C2487" s="1"/>
      <c r="D2487" s="1"/>
    </row>
    <row r="2488" spans="1:4" x14ac:dyDescent="0.25">
      <c r="A2488" s="1"/>
      <c r="B2488" s="1"/>
      <c r="C2488" s="1"/>
      <c r="D2488" s="1"/>
    </row>
    <row r="2489" spans="1:4" x14ac:dyDescent="0.25">
      <c r="A2489" s="1"/>
      <c r="B2489" s="1"/>
      <c r="C2489" s="1"/>
      <c r="D2489" s="1"/>
    </row>
    <row r="2490" spans="1:4" x14ac:dyDescent="0.25">
      <c r="A2490" s="1"/>
      <c r="B2490" s="1"/>
      <c r="C2490" s="1"/>
      <c r="D2490" s="1"/>
    </row>
    <row r="2491" spans="1:4" x14ac:dyDescent="0.25">
      <c r="A2491" s="1"/>
      <c r="B2491" s="1"/>
      <c r="C2491" s="1"/>
      <c r="D2491" s="1"/>
    </row>
    <row r="2492" spans="1:4" x14ac:dyDescent="0.25">
      <c r="A2492" s="1"/>
      <c r="B2492" s="1"/>
      <c r="C2492" s="1"/>
      <c r="D2492" s="1"/>
    </row>
    <row r="2493" spans="1:4" x14ac:dyDescent="0.25">
      <c r="A2493" s="1"/>
      <c r="B2493" s="1"/>
      <c r="C2493" s="1"/>
      <c r="D2493" s="1"/>
    </row>
    <row r="2494" spans="1:4" x14ac:dyDescent="0.25">
      <c r="A2494" s="1"/>
      <c r="B2494" s="1"/>
      <c r="C2494" s="1"/>
      <c r="D2494" s="1"/>
    </row>
    <row r="2495" spans="1:4" x14ac:dyDescent="0.25">
      <c r="A2495" s="1"/>
      <c r="B2495" s="1"/>
      <c r="C2495" s="1"/>
      <c r="D2495" s="1"/>
    </row>
    <row r="2496" spans="1:4" x14ac:dyDescent="0.25">
      <c r="A2496" s="1"/>
      <c r="B2496" s="1"/>
      <c r="C2496" s="1"/>
      <c r="D2496" s="1"/>
    </row>
    <row r="2497" spans="1:4" x14ac:dyDescent="0.25">
      <c r="A2497" s="1"/>
      <c r="B2497" s="1"/>
      <c r="C2497" s="1"/>
      <c r="D2497" s="1"/>
    </row>
    <row r="2498" spans="1:4" x14ac:dyDescent="0.25">
      <c r="A2498" s="1"/>
      <c r="B2498" s="1"/>
      <c r="C2498" s="1"/>
      <c r="D2498" s="1"/>
    </row>
    <row r="2499" spans="1:4" x14ac:dyDescent="0.25">
      <c r="A2499" s="1"/>
      <c r="B2499" s="1"/>
      <c r="C2499" s="1"/>
      <c r="D2499" s="1"/>
    </row>
    <row r="2500" spans="1:4" x14ac:dyDescent="0.25">
      <c r="A2500" s="1"/>
      <c r="B2500" s="1"/>
      <c r="C2500" s="1"/>
      <c r="D2500" s="1"/>
    </row>
    <row r="2501" spans="1:4" x14ac:dyDescent="0.25">
      <c r="A2501" s="1"/>
      <c r="B2501" s="1"/>
      <c r="C2501" s="1"/>
      <c r="D2501" s="1"/>
    </row>
    <row r="2502" spans="1:4" x14ac:dyDescent="0.25">
      <c r="A2502" s="1"/>
      <c r="B2502" s="1"/>
      <c r="C2502" s="1"/>
      <c r="D2502" s="1"/>
    </row>
    <row r="2503" spans="1:4" x14ac:dyDescent="0.25">
      <c r="A2503" s="1"/>
      <c r="B2503" s="1"/>
      <c r="C2503" s="1"/>
      <c r="D2503" s="1"/>
    </row>
    <row r="2504" spans="1:4" x14ac:dyDescent="0.25">
      <c r="A2504" s="1"/>
      <c r="B2504" s="1"/>
      <c r="C2504" s="1"/>
      <c r="D2504" s="1"/>
    </row>
    <row r="2505" spans="1:4" x14ac:dyDescent="0.25">
      <c r="A2505" s="1"/>
      <c r="B2505" s="1"/>
      <c r="C2505" s="1"/>
      <c r="D2505" s="1"/>
    </row>
    <row r="2506" spans="1:4" x14ac:dyDescent="0.25">
      <c r="A2506" s="1"/>
      <c r="B2506" s="1"/>
      <c r="C2506" s="1"/>
      <c r="D2506" s="1"/>
    </row>
    <row r="2507" spans="1:4" x14ac:dyDescent="0.25">
      <c r="A2507" s="1"/>
      <c r="B2507" s="1"/>
      <c r="C2507" s="1"/>
      <c r="D2507" s="1"/>
    </row>
    <row r="2508" spans="1:4" x14ac:dyDescent="0.25">
      <c r="A2508" s="1"/>
      <c r="B2508" s="1"/>
      <c r="C2508" s="1"/>
      <c r="D2508" s="1"/>
    </row>
    <row r="2509" spans="1:4" x14ac:dyDescent="0.25">
      <c r="A2509" s="1"/>
      <c r="B2509" s="1"/>
      <c r="C2509" s="1"/>
      <c r="D2509" s="1"/>
    </row>
    <row r="2510" spans="1:4" x14ac:dyDescent="0.25">
      <c r="A2510" s="1"/>
      <c r="B2510" s="1"/>
      <c r="C2510" s="1"/>
      <c r="D2510" s="1"/>
    </row>
    <row r="2511" spans="1:4" x14ac:dyDescent="0.25">
      <c r="A2511" s="1"/>
      <c r="B2511" s="1"/>
      <c r="C2511" s="1"/>
      <c r="D2511" s="1"/>
    </row>
    <row r="2512" spans="1:4" x14ac:dyDescent="0.25">
      <c r="A2512" s="1"/>
      <c r="B2512" s="1"/>
      <c r="C2512" s="1"/>
      <c r="D2512" s="1"/>
    </row>
    <row r="2513" spans="1:4" x14ac:dyDescent="0.25">
      <c r="A2513" s="1"/>
      <c r="B2513" s="1"/>
      <c r="C2513" s="1"/>
      <c r="D2513" s="1"/>
    </row>
    <row r="2514" spans="1:4" x14ac:dyDescent="0.25">
      <c r="A2514" s="1"/>
      <c r="B2514" s="1"/>
      <c r="C2514" s="1"/>
      <c r="D2514" s="1"/>
    </row>
    <row r="2515" spans="1:4" x14ac:dyDescent="0.25">
      <c r="A2515" s="1"/>
      <c r="B2515" s="1"/>
      <c r="C2515" s="1"/>
      <c r="D2515" s="1"/>
    </row>
    <row r="2516" spans="1:4" x14ac:dyDescent="0.25">
      <c r="A2516" s="1"/>
      <c r="B2516" s="1"/>
      <c r="C2516" s="1"/>
      <c r="D2516" s="1"/>
    </row>
    <row r="2517" spans="1:4" x14ac:dyDescent="0.25">
      <c r="A2517" s="1"/>
      <c r="B2517" s="1"/>
      <c r="C2517" s="1"/>
      <c r="D2517" s="1"/>
    </row>
    <row r="2518" spans="1:4" x14ac:dyDescent="0.25">
      <c r="A2518" s="1"/>
      <c r="B2518" s="1"/>
      <c r="C2518" s="1"/>
      <c r="D2518" s="1"/>
    </row>
    <row r="2519" spans="1:4" x14ac:dyDescent="0.25">
      <c r="A2519" s="1"/>
      <c r="B2519" s="1"/>
      <c r="C2519" s="1"/>
      <c r="D2519" s="1"/>
    </row>
    <row r="2520" spans="1:4" x14ac:dyDescent="0.25">
      <c r="A2520" s="1"/>
      <c r="B2520" s="1"/>
      <c r="C2520" s="1"/>
      <c r="D2520" s="1"/>
    </row>
    <row r="2521" spans="1:4" x14ac:dyDescent="0.25">
      <c r="A2521" s="1"/>
      <c r="B2521" s="1"/>
      <c r="C2521" s="1"/>
      <c r="D2521" s="1"/>
    </row>
    <row r="2522" spans="1:4" x14ac:dyDescent="0.25">
      <c r="A2522" s="1"/>
      <c r="B2522" s="1"/>
      <c r="C2522" s="1"/>
      <c r="D2522" s="1"/>
    </row>
    <row r="2523" spans="1:4" x14ac:dyDescent="0.25">
      <c r="A2523" s="1"/>
      <c r="B2523" s="1"/>
      <c r="C2523" s="1"/>
      <c r="D2523" s="1"/>
    </row>
    <row r="2524" spans="1:4" x14ac:dyDescent="0.25">
      <c r="A2524" s="1"/>
      <c r="B2524" s="1"/>
      <c r="C2524" s="1"/>
      <c r="D2524" s="1"/>
    </row>
    <row r="2525" spans="1:4" x14ac:dyDescent="0.25">
      <c r="A2525" s="1"/>
      <c r="B2525" s="1"/>
      <c r="C2525" s="1"/>
      <c r="D2525" s="1"/>
    </row>
    <row r="2526" spans="1:4" x14ac:dyDescent="0.25">
      <c r="A2526" s="1"/>
      <c r="B2526" s="1"/>
      <c r="C2526" s="1"/>
      <c r="D2526" s="1"/>
    </row>
    <row r="2527" spans="1:4" x14ac:dyDescent="0.25">
      <c r="A2527" s="1"/>
      <c r="B2527" s="1"/>
      <c r="C2527" s="1"/>
      <c r="D2527" s="1"/>
    </row>
    <row r="2528" spans="1:4" x14ac:dyDescent="0.25">
      <c r="A2528" s="1"/>
      <c r="B2528" s="1"/>
      <c r="C2528" s="1"/>
      <c r="D2528" s="1"/>
    </row>
    <row r="2529" spans="1:4" x14ac:dyDescent="0.25">
      <c r="A2529" s="1"/>
      <c r="B2529" s="1"/>
      <c r="C2529" s="1"/>
      <c r="D2529" s="1"/>
    </row>
    <row r="2530" spans="1:4" x14ac:dyDescent="0.25">
      <c r="A2530" s="1"/>
      <c r="B2530" s="1"/>
      <c r="C2530" s="1"/>
      <c r="D2530" s="1"/>
    </row>
    <row r="2531" spans="1:4" x14ac:dyDescent="0.25">
      <c r="A2531" s="1"/>
      <c r="B2531" s="1"/>
      <c r="C2531" s="1"/>
      <c r="D2531" s="1"/>
    </row>
    <row r="2532" spans="1:4" x14ac:dyDescent="0.25">
      <c r="A2532" s="1"/>
      <c r="B2532" s="1"/>
      <c r="C2532" s="1"/>
      <c r="D2532" s="1"/>
    </row>
    <row r="2533" spans="1:4" x14ac:dyDescent="0.25">
      <c r="A2533" s="1"/>
      <c r="B2533" s="1"/>
      <c r="C2533" s="1"/>
      <c r="D2533" s="1"/>
    </row>
    <row r="2534" spans="1:4" x14ac:dyDescent="0.25">
      <c r="A2534" s="1"/>
      <c r="B2534" s="1"/>
      <c r="C2534" s="1"/>
      <c r="D2534" s="1"/>
    </row>
    <row r="2535" spans="1:4" x14ac:dyDescent="0.25">
      <c r="A2535" s="1"/>
      <c r="B2535" s="1"/>
      <c r="C2535" s="1"/>
      <c r="D2535" s="1"/>
    </row>
    <row r="2536" spans="1:4" x14ac:dyDescent="0.25">
      <c r="A2536" s="1"/>
      <c r="B2536" s="1"/>
      <c r="C2536" s="1"/>
      <c r="D2536" s="1"/>
    </row>
    <row r="2537" spans="1:4" x14ac:dyDescent="0.25">
      <c r="A2537" s="1"/>
      <c r="B2537" s="1"/>
      <c r="C2537" s="1"/>
      <c r="D2537" s="1"/>
    </row>
    <row r="2538" spans="1:4" x14ac:dyDescent="0.25">
      <c r="A2538" s="1"/>
      <c r="B2538" s="1"/>
      <c r="C2538" s="1"/>
      <c r="D2538" s="1"/>
    </row>
    <row r="2539" spans="1:4" x14ac:dyDescent="0.25">
      <c r="A2539" s="1"/>
      <c r="B2539" s="1"/>
      <c r="C2539" s="1"/>
      <c r="D2539" s="1"/>
    </row>
    <row r="2540" spans="1:4" x14ac:dyDescent="0.25">
      <c r="A2540" s="1"/>
      <c r="B2540" s="1"/>
      <c r="C2540" s="1"/>
      <c r="D2540" s="1"/>
    </row>
    <row r="2541" spans="1:4" x14ac:dyDescent="0.25">
      <c r="A2541" s="1"/>
      <c r="B2541" s="1"/>
      <c r="C2541" s="1"/>
      <c r="D2541" s="1"/>
    </row>
    <row r="2542" spans="1:4" x14ac:dyDescent="0.25">
      <c r="A2542" s="1"/>
      <c r="B2542" s="1"/>
      <c r="C2542" s="1"/>
      <c r="D2542" s="1"/>
    </row>
    <row r="2543" spans="1:4" x14ac:dyDescent="0.25">
      <c r="A2543" s="1"/>
      <c r="B2543" s="1"/>
      <c r="C2543" s="1"/>
      <c r="D2543" s="1"/>
    </row>
    <row r="2544" spans="1:4" x14ac:dyDescent="0.25">
      <c r="A2544" s="1"/>
      <c r="B2544" s="1"/>
      <c r="C2544" s="1"/>
      <c r="D2544" s="1"/>
    </row>
    <row r="2545" spans="1:4" x14ac:dyDescent="0.25">
      <c r="A2545" s="1"/>
      <c r="B2545" s="1"/>
      <c r="C2545" s="1"/>
      <c r="D2545" s="1"/>
    </row>
    <row r="2546" spans="1:4" x14ac:dyDescent="0.25">
      <c r="A2546" s="1"/>
      <c r="B2546" s="1"/>
      <c r="C2546" s="1"/>
      <c r="D2546" s="1"/>
    </row>
    <row r="2547" spans="1:4" x14ac:dyDescent="0.25">
      <c r="A2547" s="1"/>
      <c r="B2547" s="1"/>
      <c r="C2547" s="1"/>
      <c r="D2547" s="1"/>
    </row>
    <row r="2548" spans="1:4" x14ac:dyDescent="0.25">
      <c r="A2548" s="1"/>
      <c r="B2548" s="1"/>
      <c r="C2548" s="1"/>
      <c r="D2548" s="1"/>
    </row>
    <row r="2549" spans="1:4" x14ac:dyDescent="0.25">
      <c r="A2549" s="1"/>
      <c r="B2549" s="1"/>
      <c r="C2549" s="1"/>
      <c r="D2549" s="1"/>
    </row>
    <row r="2550" spans="1:4" x14ac:dyDescent="0.25">
      <c r="A2550" s="1"/>
      <c r="B2550" s="1"/>
      <c r="C2550" s="1"/>
      <c r="D2550" s="1"/>
    </row>
    <row r="2551" spans="1:4" x14ac:dyDescent="0.25">
      <c r="A2551" s="1"/>
      <c r="B2551" s="1"/>
      <c r="C2551" s="1"/>
      <c r="D2551" s="1"/>
    </row>
    <row r="2552" spans="1:4" x14ac:dyDescent="0.25">
      <c r="A2552" s="1"/>
      <c r="B2552" s="1"/>
      <c r="C2552" s="1"/>
      <c r="D2552" s="1"/>
    </row>
    <row r="2553" spans="1:4" x14ac:dyDescent="0.25">
      <c r="A2553" s="1"/>
      <c r="B2553" s="1"/>
      <c r="C2553" s="1"/>
      <c r="D2553" s="1"/>
    </row>
    <row r="2554" spans="1:4" x14ac:dyDescent="0.25">
      <c r="A2554" s="1"/>
      <c r="B2554" s="1"/>
      <c r="C2554" s="1"/>
      <c r="D2554" s="1"/>
    </row>
    <row r="2555" spans="1:4" x14ac:dyDescent="0.25">
      <c r="A2555" s="1"/>
      <c r="B2555" s="1"/>
      <c r="C2555" s="1"/>
      <c r="D2555" s="1"/>
    </row>
    <row r="2556" spans="1:4" x14ac:dyDescent="0.25">
      <c r="A2556" s="1"/>
      <c r="B2556" s="1"/>
      <c r="C2556" s="1"/>
      <c r="D2556" s="1"/>
    </row>
    <row r="2557" spans="1:4" x14ac:dyDescent="0.25">
      <c r="A2557" s="1"/>
      <c r="B2557" s="1"/>
      <c r="C2557" s="1"/>
      <c r="D2557" s="1"/>
    </row>
    <row r="2558" spans="1:4" x14ac:dyDescent="0.25">
      <c r="A2558" s="1"/>
      <c r="B2558" s="1"/>
      <c r="C2558" s="1"/>
      <c r="D2558" s="1"/>
    </row>
    <row r="2559" spans="1:4" x14ac:dyDescent="0.25">
      <c r="A2559" s="1"/>
      <c r="B2559" s="1"/>
      <c r="C2559" s="1"/>
      <c r="D2559" s="1"/>
    </row>
    <row r="2560" spans="1:4" x14ac:dyDescent="0.25">
      <c r="A2560" s="1"/>
      <c r="B2560" s="1"/>
      <c r="C2560" s="1"/>
      <c r="D2560" s="1"/>
    </row>
    <row r="2561" spans="1:4" x14ac:dyDescent="0.25">
      <c r="A2561" s="1"/>
      <c r="B2561" s="1"/>
      <c r="C2561" s="1"/>
      <c r="D2561" s="1"/>
    </row>
    <row r="2562" spans="1:4" x14ac:dyDescent="0.25">
      <c r="A2562" s="1"/>
      <c r="B2562" s="1"/>
      <c r="C2562" s="1"/>
      <c r="D2562" s="1"/>
    </row>
    <row r="2563" spans="1:4" x14ac:dyDescent="0.25">
      <c r="A2563" s="1"/>
      <c r="B2563" s="1"/>
      <c r="C2563" s="1"/>
      <c r="D2563" s="1"/>
    </row>
    <row r="2564" spans="1:4" x14ac:dyDescent="0.25">
      <c r="A2564" s="1"/>
      <c r="B2564" s="1"/>
      <c r="C2564" s="1"/>
      <c r="D2564" s="1"/>
    </row>
    <row r="2565" spans="1:4" x14ac:dyDescent="0.25">
      <c r="A2565" s="1"/>
      <c r="B2565" s="1"/>
      <c r="C2565" s="1"/>
      <c r="D2565" s="1"/>
    </row>
    <row r="2566" spans="1:4" x14ac:dyDescent="0.25">
      <c r="A2566" s="1"/>
      <c r="B2566" s="1"/>
      <c r="C2566" s="1"/>
      <c r="D2566" s="1"/>
    </row>
    <row r="2567" spans="1:4" x14ac:dyDescent="0.25">
      <c r="A2567" s="1"/>
      <c r="B2567" s="1"/>
      <c r="C2567" s="1"/>
      <c r="D2567" s="1"/>
    </row>
    <row r="2568" spans="1:4" x14ac:dyDescent="0.25">
      <c r="A2568" s="1"/>
      <c r="B2568" s="1"/>
      <c r="C2568" s="1"/>
      <c r="D2568" s="1"/>
    </row>
    <row r="2569" spans="1:4" x14ac:dyDescent="0.25">
      <c r="A2569" s="1"/>
      <c r="B2569" s="1"/>
      <c r="C2569" s="1"/>
      <c r="D2569" s="1"/>
    </row>
    <row r="2570" spans="1:4" x14ac:dyDescent="0.25">
      <c r="A2570" s="1"/>
      <c r="B2570" s="1"/>
      <c r="C2570" s="1"/>
      <c r="D2570" s="1"/>
    </row>
    <row r="2571" spans="1:4" x14ac:dyDescent="0.25">
      <c r="A2571" s="1"/>
      <c r="B2571" s="1"/>
      <c r="C2571" s="1"/>
      <c r="D2571" s="1"/>
    </row>
    <row r="2572" spans="1:4" x14ac:dyDescent="0.25">
      <c r="A2572" s="1"/>
      <c r="B2572" s="1"/>
      <c r="C2572" s="1"/>
      <c r="D2572" s="1"/>
    </row>
    <row r="2573" spans="1:4" x14ac:dyDescent="0.25">
      <c r="A2573" s="1"/>
      <c r="B2573" s="1"/>
      <c r="C2573" s="1"/>
      <c r="D2573" s="1"/>
    </row>
    <row r="2574" spans="1:4" x14ac:dyDescent="0.25">
      <c r="A2574" s="1"/>
      <c r="B2574" s="1"/>
      <c r="C2574" s="1"/>
      <c r="D2574" s="1"/>
    </row>
    <row r="2575" spans="1:4" x14ac:dyDescent="0.25">
      <c r="A2575" s="1"/>
      <c r="B2575" s="1"/>
      <c r="C2575" s="1"/>
      <c r="D2575" s="1"/>
    </row>
    <row r="2576" spans="1:4" x14ac:dyDescent="0.25">
      <c r="A2576" s="1"/>
      <c r="B2576" s="1"/>
      <c r="C2576" s="1"/>
      <c r="D2576" s="1"/>
    </row>
    <row r="2577" spans="1:4" x14ac:dyDescent="0.25">
      <c r="A2577" s="1"/>
      <c r="B2577" s="1"/>
      <c r="C2577" s="1"/>
      <c r="D2577" s="1"/>
    </row>
    <row r="2578" spans="1:4" x14ac:dyDescent="0.25">
      <c r="A2578" s="1"/>
      <c r="B2578" s="1"/>
      <c r="C2578" s="1"/>
      <c r="D2578" s="1"/>
    </row>
    <row r="2579" spans="1:4" x14ac:dyDescent="0.25">
      <c r="A2579" s="1"/>
      <c r="B2579" s="1"/>
      <c r="C2579" s="1"/>
      <c r="D2579" s="1"/>
    </row>
    <row r="2580" spans="1:4" x14ac:dyDescent="0.25">
      <c r="A2580" s="1"/>
      <c r="B2580" s="1"/>
      <c r="C2580" s="1"/>
      <c r="D2580" s="1"/>
    </row>
    <row r="2581" spans="1:4" x14ac:dyDescent="0.25">
      <c r="A2581" s="1"/>
      <c r="B2581" s="1"/>
      <c r="C2581" s="1"/>
      <c r="D2581" s="1"/>
    </row>
    <row r="2582" spans="1:4" x14ac:dyDescent="0.25">
      <c r="A2582" s="1"/>
      <c r="B2582" s="1"/>
      <c r="C2582" s="1"/>
      <c r="D2582" s="1"/>
    </row>
    <row r="2583" spans="1:4" x14ac:dyDescent="0.25">
      <c r="A2583" s="1"/>
      <c r="B2583" s="1"/>
      <c r="C2583" s="1"/>
      <c r="D2583" s="1"/>
    </row>
    <row r="2584" spans="1:4" x14ac:dyDescent="0.25">
      <c r="A2584" s="1"/>
      <c r="B2584" s="1"/>
      <c r="C2584" s="1"/>
      <c r="D2584" s="1"/>
    </row>
    <row r="2585" spans="1:4" x14ac:dyDescent="0.25">
      <c r="A2585" s="1"/>
      <c r="B2585" s="1"/>
      <c r="C2585" s="1"/>
      <c r="D2585" s="1"/>
    </row>
    <row r="2586" spans="1:4" x14ac:dyDescent="0.25">
      <c r="A2586" s="1"/>
      <c r="B2586" s="1"/>
      <c r="C2586" s="1"/>
      <c r="D2586" s="1"/>
    </row>
    <row r="2587" spans="1:4" x14ac:dyDescent="0.25">
      <c r="A2587" s="1"/>
      <c r="B2587" s="1"/>
      <c r="C2587" s="1"/>
      <c r="D2587" s="1"/>
    </row>
    <row r="2588" spans="1:4" x14ac:dyDescent="0.25">
      <c r="A2588" s="1"/>
      <c r="B2588" s="1"/>
      <c r="C2588" s="1"/>
      <c r="D2588" s="1"/>
    </row>
    <row r="2589" spans="1:4" x14ac:dyDescent="0.25">
      <c r="A2589" s="1"/>
      <c r="B2589" s="1"/>
      <c r="C2589" s="1"/>
      <c r="D2589" s="1"/>
    </row>
    <row r="2590" spans="1:4" x14ac:dyDescent="0.25">
      <c r="A2590" s="1"/>
      <c r="B2590" s="1"/>
      <c r="C2590" s="1"/>
      <c r="D2590" s="1"/>
    </row>
    <row r="2591" spans="1:4" x14ac:dyDescent="0.25">
      <c r="A2591" s="1"/>
      <c r="B2591" s="1"/>
      <c r="C2591" s="1"/>
      <c r="D2591" s="1"/>
    </row>
    <row r="2592" spans="1:4" x14ac:dyDescent="0.25">
      <c r="A2592" s="1"/>
      <c r="B2592" s="1"/>
      <c r="C2592" s="1"/>
      <c r="D2592" s="1"/>
    </row>
    <row r="2593" spans="1:4" x14ac:dyDescent="0.25">
      <c r="A2593" s="1"/>
      <c r="B2593" s="1"/>
      <c r="C2593" s="1"/>
      <c r="D2593" s="1"/>
    </row>
    <row r="2594" spans="1:4" x14ac:dyDescent="0.25">
      <c r="A2594" s="1"/>
      <c r="B2594" s="1"/>
      <c r="C2594" s="1"/>
      <c r="D2594" s="1"/>
    </row>
    <row r="2595" spans="1:4" x14ac:dyDescent="0.25">
      <c r="A2595" s="1"/>
      <c r="B2595" s="1"/>
      <c r="C2595" s="1"/>
      <c r="D2595" s="1"/>
    </row>
    <row r="2596" spans="1:4" x14ac:dyDescent="0.25">
      <c r="A2596" s="1"/>
      <c r="B2596" s="1"/>
      <c r="C2596" s="1"/>
      <c r="D2596" s="1"/>
    </row>
    <row r="2597" spans="1:4" x14ac:dyDescent="0.25">
      <c r="A2597" s="1"/>
      <c r="B2597" s="1"/>
      <c r="C2597" s="1"/>
      <c r="D2597" s="1"/>
    </row>
    <row r="2598" spans="1:4" x14ac:dyDescent="0.25">
      <c r="A2598" s="1"/>
      <c r="B2598" s="1"/>
      <c r="C2598" s="1"/>
      <c r="D2598" s="1"/>
    </row>
    <row r="2599" spans="1:4" x14ac:dyDescent="0.25">
      <c r="A2599" s="1"/>
      <c r="B2599" s="1"/>
      <c r="C2599" s="1"/>
      <c r="D2599" s="1"/>
    </row>
    <row r="2600" spans="1:4" x14ac:dyDescent="0.25">
      <c r="A2600" s="1"/>
      <c r="B2600" s="1"/>
      <c r="C2600" s="1"/>
      <c r="D2600" s="1"/>
    </row>
    <row r="2601" spans="1:4" x14ac:dyDescent="0.25">
      <c r="A2601" s="1"/>
      <c r="B2601" s="1"/>
      <c r="C2601" s="1"/>
      <c r="D2601" s="1"/>
    </row>
    <row r="2602" spans="1:4" x14ac:dyDescent="0.25">
      <c r="A2602" s="1"/>
      <c r="B2602" s="1"/>
      <c r="C2602" s="1"/>
      <c r="D2602" s="1"/>
    </row>
    <row r="2603" spans="1:4" x14ac:dyDescent="0.25">
      <c r="A2603" s="1"/>
      <c r="B2603" s="1"/>
      <c r="C2603" s="1"/>
      <c r="D2603" s="1"/>
    </row>
    <row r="2604" spans="1:4" x14ac:dyDescent="0.25">
      <c r="A2604" s="1"/>
      <c r="B2604" s="1"/>
      <c r="C2604" s="1"/>
      <c r="D2604" s="1"/>
    </row>
    <row r="2605" spans="1:4" x14ac:dyDescent="0.25">
      <c r="A2605" s="1"/>
      <c r="B2605" s="1"/>
      <c r="C2605" s="1"/>
      <c r="D2605" s="1"/>
    </row>
    <row r="2606" spans="1:4" x14ac:dyDescent="0.25">
      <c r="A2606" s="1"/>
      <c r="B2606" s="1"/>
      <c r="C2606" s="1"/>
      <c r="D2606" s="1"/>
    </row>
    <row r="2607" spans="1:4" x14ac:dyDescent="0.25">
      <c r="A2607" s="1"/>
      <c r="B2607" s="1"/>
      <c r="C2607" s="1"/>
      <c r="D2607" s="1"/>
    </row>
    <row r="2608" spans="1:4" x14ac:dyDescent="0.25">
      <c r="A2608" s="1"/>
      <c r="B2608" s="1"/>
      <c r="C2608" s="1"/>
      <c r="D2608" s="1"/>
    </row>
    <row r="2609" spans="1:4" x14ac:dyDescent="0.25">
      <c r="A2609" s="1"/>
      <c r="B2609" s="1"/>
      <c r="C2609" s="1"/>
      <c r="D2609" s="1"/>
    </row>
    <row r="2610" spans="1:4" x14ac:dyDescent="0.25">
      <c r="A2610" s="1"/>
      <c r="B2610" s="1"/>
      <c r="C2610" s="1"/>
      <c r="D2610" s="1"/>
    </row>
    <row r="2611" spans="1:4" x14ac:dyDescent="0.25">
      <c r="A2611" s="1"/>
      <c r="B2611" s="1"/>
      <c r="C2611" s="1"/>
      <c r="D2611" s="1"/>
    </row>
    <row r="2612" spans="1:4" x14ac:dyDescent="0.25">
      <c r="A2612" s="1"/>
      <c r="B2612" s="1"/>
      <c r="C2612" s="1"/>
      <c r="D2612" s="1"/>
    </row>
    <row r="2613" spans="1:4" x14ac:dyDescent="0.25">
      <c r="A2613" s="1"/>
      <c r="B2613" s="1"/>
      <c r="C2613" s="1"/>
      <c r="D2613" s="1"/>
    </row>
    <row r="2614" spans="1:4" x14ac:dyDescent="0.25">
      <c r="A2614" s="1"/>
      <c r="B2614" s="1"/>
      <c r="C2614" s="1"/>
      <c r="D2614" s="1"/>
    </row>
    <row r="2615" spans="1:4" x14ac:dyDescent="0.25">
      <c r="A2615" s="1"/>
      <c r="B2615" s="1"/>
      <c r="C2615" s="1"/>
      <c r="D2615" s="1"/>
    </row>
    <row r="2616" spans="1:4" x14ac:dyDescent="0.25">
      <c r="A2616" s="1"/>
      <c r="B2616" s="1"/>
      <c r="C2616" s="1"/>
      <c r="D2616" s="1"/>
    </row>
    <row r="2617" spans="1:4" x14ac:dyDescent="0.25">
      <c r="A2617" s="1"/>
      <c r="B2617" s="1"/>
      <c r="C2617" s="1"/>
      <c r="D2617" s="1"/>
    </row>
    <row r="2618" spans="1:4" x14ac:dyDescent="0.25">
      <c r="A2618" s="1"/>
      <c r="B2618" s="1"/>
      <c r="C2618" s="1"/>
      <c r="D2618" s="1"/>
    </row>
    <row r="2619" spans="1:4" x14ac:dyDescent="0.25">
      <c r="A2619" s="1"/>
      <c r="B2619" s="1"/>
      <c r="C2619" s="1"/>
      <c r="D2619" s="1"/>
    </row>
    <row r="2620" spans="1:4" x14ac:dyDescent="0.25">
      <c r="A2620" s="1"/>
      <c r="B2620" s="1"/>
      <c r="C2620" s="1"/>
      <c r="D2620" s="1"/>
    </row>
    <row r="2621" spans="1:4" x14ac:dyDescent="0.25">
      <c r="A2621" s="1"/>
      <c r="B2621" s="1"/>
      <c r="C2621" s="1"/>
      <c r="D2621" s="1"/>
    </row>
    <row r="2622" spans="1:4" x14ac:dyDescent="0.25">
      <c r="A2622" s="1"/>
      <c r="B2622" s="1"/>
      <c r="C2622" s="1"/>
      <c r="D2622" s="1"/>
    </row>
    <row r="2623" spans="1:4" x14ac:dyDescent="0.25">
      <c r="A2623" s="1"/>
      <c r="B2623" s="1"/>
      <c r="C2623" s="1"/>
      <c r="D2623" s="1"/>
    </row>
    <row r="2624" spans="1:4" x14ac:dyDescent="0.25">
      <c r="A2624" s="1"/>
      <c r="B2624" s="1"/>
      <c r="C2624" s="1"/>
      <c r="D2624" s="1"/>
    </row>
    <row r="2625" spans="1:4" x14ac:dyDescent="0.25">
      <c r="A2625" s="1"/>
      <c r="B2625" s="1"/>
      <c r="C2625" s="1"/>
      <c r="D2625" s="1"/>
    </row>
    <row r="2626" spans="1:4" x14ac:dyDescent="0.25">
      <c r="A2626" s="1"/>
      <c r="B2626" s="1"/>
      <c r="C2626" s="1"/>
      <c r="D2626" s="1"/>
    </row>
    <row r="2627" spans="1:4" x14ac:dyDescent="0.25">
      <c r="A2627" s="1"/>
      <c r="B2627" s="1"/>
      <c r="C2627" s="1"/>
      <c r="D2627" s="1"/>
    </row>
    <row r="2628" spans="1:4" x14ac:dyDescent="0.25">
      <c r="A2628" s="1"/>
      <c r="B2628" s="1"/>
      <c r="C2628" s="1"/>
      <c r="D2628" s="1"/>
    </row>
    <row r="2629" spans="1:4" x14ac:dyDescent="0.25">
      <c r="A2629" s="1"/>
      <c r="B2629" s="1"/>
      <c r="C2629" s="1"/>
      <c r="D2629" s="1"/>
    </row>
    <row r="2630" spans="1:4" x14ac:dyDescent="0.25">
      <c r="A2630" s="1"/>
      <c r="B2630" s="1"/>
      <c r="C2630" s="1"/>
      <c r="D2630" s="1"/>
    </row>
    <row r="2631" spans="1:4" x14ac:dyDescent="0.25">
      <c r="A2631" s="1"/>
      <c r="B2631" s="1"/>
      <c r="C2631" s="1"/>
      <c r="D2631" s="1"/>
    </row>
    <row r="2632" spans="1:4" x14ac:dyDescent="0.25">
      <c r="A2632" s="1"/>
      <c r="B2632" s="1"/>
      <c r="C2632" s="1"/>
      <c r="D2632" s="1"/>
    </row>
    <row r="2633" spans="1:4" x14ac:dyDescent="0.25">
      <c r="A2633" s="1"/>
      <c r="B2633" s="1"/>
      <c r="C2633" s="1"/>
      <c r="D2633" s="1"/>
    </row>
    <row r="2634" spans="1:4" x14ac:dyDescent="0.25">
      <c r="A2634" s="1"/>
      <c r="B2634" s="1"/>
      <c r="C2634" s="1"/>
      <c r="D2634" s="1"/>
    </row>
    <row r="2635" spans="1:4" x14ac:dyDescent="0.25">
      <c r="A2635" s="1"/>
      <c r="B2635" s="1"/>
      <c r="C2635" s="1"/>
      <c r="D2635" s="1"/>
    </row>
    <row r="2636" spans="1:4" x14ac:dyDescent="0.25">
      <c r="A2636" s="1"/>
      <c r="B2636" s="1"/>
      <c r="C2636" s="1"/>
      <c r="D2636" s="1"/>
    </row>
    <row r="2637" spans="1:4" x14ac:dyDescent="0.25">
      <c r="A2637" s="1"/>
      <c r="B2637" s="1"/>
      <c r="C2637" s="1"/>
      <c r="D2637" s="1"/>
    </row>
    <row r="2638" spans="1:4" x14ac:dyDescent="0.25">
      <c r="A2638" s="1"/>
      <c r="B2638" s="1"/>
      <c r="C2638" s="1"/>
      <c r="D2638" s="1"/>
    </row>
    <row r="2639" spans="1:4" x14ac:dyDescent="0.25">
      <c r="A2639" s="1"/>
      <c r="B2639" s="1"/>
      <c r="C2639" s="1"/>
      <c r="D2639" s="1"/>
    </row>
    <row r="2640" spans="1:4" x14ac:dyDescent="0.25">
      <c r="A2640" s="1"/>
      <c r="B2640" s="1"/>
      <c r="C2640" s="1"/>
      <c r="D2640" s="1"/>
    </row>
    <row r="2641" spans="1:4" x14ac:dyDescent="0.25">
      <c r="A2641" s="1"/>
      <c r="B2641" s="1"/>
      <c r="C2641" s="1"/>
      <c r="D2641" s="1"/>
    </row>
    <row r="2642" spans="1:4" x14ac:dyDescent="0.25">
      <c r="A2642" s="1"/>
      <c r="B2642" s="1"/>
      <c r="C2642" s="1"/>
      <c r="D2642" s="1"/>
    </row>
    <row r="2643" spans="1:4" x14ac:dyDescent="0.25">
      <c r="A2643" s="1"/>
      <c r="B2643" s="1"/>
      <c r="C2643" s="1"/>
      <c r="D2643" s="1"/>
    </row>
    <row r="2644" spans="1:4" x14ac:dyDescent="0.25">
      <c r="A2644" s="1"/>
      <c r="B2644" s="1"/>
      <c r="C2644" s="1"/>
      <c r="D2644" s="1"/>
    </row>
    <row r="2645" spans="1:4" x14ac:dyDescent="0.25">
      <c r="A2645" s="1"/>
      <c r="B2645" s="1"/>
      <c r="C2645" s="1"/>
      <c r="D2645" s="1"/>
    </row>
    <row r="2646" spans="1:4" x14ac:dyDescent="0.25">
      <c r="A2646" s="1"/>
      <c r="B2646" s="1"/>
      <c r="C2646" s="1"/>
      <c r="D2646" s="1"/>
    </row>
    <row r="2647" spans="1:4" x14ac:dyDescent="0.25">
      <c r="A2647" s="1"/>
      <c r="B2647" s="1"/>
      <c r="C2647" s="1"/>
      <c r="D2647" s="1"/>
    </row>
    <row r="2648" spans="1:4" x14ac:dyDescent="0.25">
      <c r="A2648" s="1"/>
      <c r="B2648" s="1"/>
      <c r="C2648" s="1"/>
      <c r="D2648" s="1"/>
    </row>
    <row r="2649" spans="1:4" x14ac:dyDescent="0.25">
      <c r="A2649" s="1"/>
      <c r="B2649" s="1"/>
      <c r="C2649" s="1"/>
      <c r="D2649" s="1"/>
    </row>
    <row r="2650" spans="1:4" x14ac:dyDescent="0.25">
      <c r="A2650" s="1"/>
      <c r="B2650" s="1"/>
      <c r="C2650" s="1"/>
      <c r="D2650" s="1"/>
    </row>
    <row r="2651" spans="1:4" x14ac:dyDescent="0.25">
      <c r="A2651" s="1"/>
      <c r="B2651" s="1"/>
      <c r="C2651" s="1"/>
      <c r="D2651" s="1"/>
    </row>
    <row r="2652" spans="1:4" x14ac:dyDescent="0.25">
      <c r="A2652" s="1"/>
      <c r="B2652" s="1"/>
      <c r="C2652" s="1"/>
      <c r="D2652" s="1"/>
    </row>
    <row r="2653" spans="1:4" x14ac:dyDescent="0.25">
      <c r="A2653" s="1"/>
      <c r="B2653" s="1"/>
      <c r="C2653" s="1"/>
      <c r="D2653" s="1"/>
    </row>
    <row r="2654" spans="1:4" x14ac:dyDescent="0.25">
      <c r="A2654" s="1"/>
      <c r="B2654" s="1"/>
      <c r="C2654" s="1"/>
      <c r="D2654" s="1"/>
    </row>
    <row r="2655" spans="1:4" x14ac:dyDescent="0.25">
      <c r="A2655" s="1"/>
      <c r="B2655" s="1"/>
      <c r="C2655" s="1"/>
      <c r="D2655" s="1"/>
    </row>
    <row r="2656" spans="1:4" x14ac:dyDescent="0.25">
      <c r="A2656" s="1"/>
      <c r="B2656" s="1"/>
      <c r="C2656" s="1"/>
      <c r="D2656" s="1"/>
    </row>
    <row r="2657" spans="1:4" x14ac:dyDescent="0.25">
      <c r="A2657" s="1"/>
      <c r="B2657" s="1"/>
      <c r="C2657" s="1"/>
      <c r="D2657" s="1"/>
    </row>
    <row r="2658" spans="1:4" x14ac:dyDescent="0.25">
      <c r="A2658" s="1"/>
      <c r="B2658" s="1"/>
      <c r="C2658" s="1"/>
      <c r="D2658" s="1"/>
    </row>
    <row r="2659" spans="1:4" x14ac:dyDescent="0.25">
      <c r="A2659" s="1"/>
      <c r="B2659" s="1"/>
      <c r="C2659" s="1"/>
      <c r="D2659" s="1"/>
    </row>
    <row r="2660" spans="1:4" x14ac:dyDescent="0.25">
      <c r="A2660" s="1"/>
      <c r="B2660" s="1"/>
      <c r="C2660" s="1"/>
      <c r="D2660" s="1"/>
    </row>
    <row r="2661" spans="1:4" x14ac:dyDescent="0.25">
      <c r="A2661" s="1"/>
      <c r="B2661" s="1"/>
      <c r="C2661" s="1"/>
      <c r="D2661" s="1"/>
    </row>
    <row r="2662" spans="1:4" x14ac:dyDescent="0.25">
      <c r="A2662" s="1"/>
      <c r="B2662" s="1"/>
      <c r="C2662" s="1"/>
      <c r="D2662" s="1"/>
    </row>
    <row r="2663" spans="1:4" x14ac:dyDescent="0.25">
      <c r="A2663" s="1"/>
      <c r="B2663" s="1"/>
      <c r="C2663" s="1"/>
      <c r="D2663" s="1"/>
    </row>
    <row r="2664" spans="1:4" x14ac:dyDescent="0.25">
      <c r="A2664" s="1"/>
      <c r="B2664" s="1"/>
      <c r="C2664" s="1"/>
      <c r="D2664" s="1"/>
    </row>
    <row r="2665" spans="1:4" x14ac:dyDescent="0.25">
      <c r="A2665" s="1"/>
      <c r="B2665" s="1"/>
      <c r="C2665" s="1"/>
      <c r="D2665" s="1"/>
    </row>
    <row r="2666" spans="1:4" x14ac:dyDescent="0.25">
      <c r="A2666" s="1"/>
      <c r="B2666" s="1"/>
      <c r="C2666" s="1"/>
      <c r="D2666" s="1"/>
    </row>
    <row r="2667" spans="1:4" x14ac:dyDescent="0.25">
      <c r="A2667" s="1"/>
      <c r="B2667" s="1"/>
      <c r="C2667" s="1"/>
      <c r="D2667" s="1"/>
    </row>
    <row r="2668" spans="1:4" x14ac:dyDescent="0.25">
      <c r="A2668" s="1"/>
      <c r="B2668" s="1"/>
      <c r="C2668" s="1"/>
      <c r="D2668" s="1"/>
    </row>
    <row r="2669" spans="1:4" x14ac:dyDescent="0.25">
      <c r="A2669" s="1"/>
      <c r="B2669" s="1"/>
      <c r="C2669" s="1"/>
      <c r="D2669" s="1"/>
    </row>
    <row r="2670" spans="1:4" x14ac:dyDescent="0.25">
      <c r="A2670" s="1"/>
      <c r="B2670" s="1"/>
      <c r="C2670" s="1"/>
      <c r="D2670" s="1"/>
    </row>
    <row r="2671" spans="1:4" x14ac:dyDescent="0.25">
      <c r="A2671" s="1"/>
      <c r="B2671" s="1"/>
      <c r="C2671" s="1"/>
      <c r="D2671" s="1"/>
    </row>
    <row r="2672" spans="1:4" x14ac:dyDescent="0.25">
      <c r="A2672" s="1"/>
      <c r="B2672" s="1"/>
      <c r="C2672" s="1"/>
      <c r="D2672" s="1"/>
    </row>
    <row r="2673" spans="1:4" x14ac:dyDescent="0.25">
      <c r="A2673" s="1"/>
      <c r="B2673" s="1"/>
      <c r="C2673" s="1"/>
      <c r="D2673" s="1"/>
    </row>
    <row r="2674" spans="1:4" x14ac:dyDescent="0.25">
      <c r="A2674" s="1"/>
      <c r="B2674" s="1"/>
      <c r="C2674" s="1"/>
      <c r="D2674" s="1"/>
    </row>
    <row r="2675" spans="1:4" x14ac:dyDescent="0.25">
      <c r="A2675" s="1"/>
      <c r="B2675" s="1"/>
      <c r="C2675" s="1"/>
      <c r="D2675" s="1"/>
    </row>
    <row r="2676" spans="1:4" x14ac:dyDescent="0.25">
      <c r="A2676" s="1"/>
      <c r="B2676" s="1"/>
      <c r="C2676" s="1"/>
      <c r="D2676" s="1"/>
    </row>
    <row r="2677" spans="1:4" x14ac:dyDescent="0.25">
      <c r="A2677" s="1"/>
      <c r="B2677" s="1"/>
      <c r="C2677" s="1"/>
      <c r="D2677" s="1"/>
    </row>
    <row r="2678" spans="1:4" x14ac:dyDescent="0.25">
      <c r="A2678" s="1"/>
      <c r="B2678" s="1"/>
      <c r="C2678" s="1"/>
      <c r="D2678" s="1"/>
    </row>
    <row r="2679" spans="1:4" x14ac:dyDescent="0.25">
      <c r="A2679" s="1"/>
      <c r="B2679" s="1"/>
      <c r="C2679" s="1"/>
      <c r="D2679" s="1"/>
    </row>
    <row r="2680" spans="1:4" x14ac:dyDescent="0.25">
      <c r="A2680" s="1"/>
      <c r="B2680" s="1"/>
      <c r="C2680" s="1"/>
      <c r="D2680" s="1"/>
    </row>
    <row r="2681" spans="1:4" x14ac:dyDescent="0.25">
      <c r="A2681" s="1"/>
      <c r="B2681" s="1"/>
      <c r="C2681" s="1"/>
      <c r="D2681" s="1"/>
    </row>
    <row r="2682" spans="1:4" x14ac:dyDescent="0.25">
      <c r="A2682" s="1"/>
      <c r="B2682" s="1"/>
      <c r="C2682" s="1"/>
      <c r="D2682" s="1"/>
    </row>
    <row r="2683" spans="1:4" x14ac:dyDescent="0.25">
      <c r="A2683" s="1"/>
      <c r="B2683" s="1"/>
      <c r="C2683" s="1"/>
      <c r="D2683" s="1"/>
    </row>
    <row r="2684" spans="1:4" x14ac:dyDescent="0.25">
      <c r="A2684" s="1"/>
      <c r="B2684" s="1"/>
      <c r="C2684" s="1"/>
      <c r="D2684" s="1"/>
    </row>
    <row r="2685" spans="1:4" x14ac:dyDescent="0.25">
      <c r="A2685" s="1"/>
      <c r="B2685" s="1"/>
      <c r="C2685" s="1"/>
      <c r="D2685" s="1"/>
    </row>
    <row r="2686" spans="1:4" x14ac:dyDescent="0.25">
      <c r="A2686" s="1"/>
      <c r="B2686" s="1"/>
      <c r="C2686" s="1"/>
      <c r="D2686" s="1"/>
    </row>
    <row r="2687" spans="1:4" x14ac:dyDescent="0.25">
      <c r="A2687" s="1"/>
      <c r="B2687" s="1"/>
      <c r="C2687" s="1"/>
      <c r="D2687" s="1"/>
    </row>
    <row r="2688" spans="1:4" x14ac:dyDescent="0.25">
      <c r="A2688" s="1"/>
      <c r="B2688" s="1"/>
      <c r="C2688" s="1"/>
      <c r="D2688" s="1"/>
    </row>
    <row r="2689" spans="1:4" x14ac:dyDescent="0.25">
      <c r="A2689" s="1"/>
      <c r="B2689" s="1"/>
      <c r="C2689" s="1"/>
      <c r="D2689" s="1"/>
    </row>
    <row r="2690" spans="1:4" x14ac:dyDescent="0.25">
      <c r="A2690" s="1"/>
      <c r="B2690" s="1"/>
      <c r="C2690" s="1"/>
      <c r="D2690" s="1"/>
    </row>
    <row r="2691" spans="1:4" x14ac:dyDescent="0.25">
      <c r="A2691" s="1"/>
      <c r="B2691" s="1"/>
      <c r="C2691" s="1"/>
      <c r="D2691" s="1"/>
    </row>
    <row r="2692" spans="1:4" x14ac:dyDescent="0.25">
      <c r="A2692" s="1"/>
      <c r="B2692" s="1"/>
      <c r="C2692" s="1"/>
      <c r="D2692" s="1"/>
    </row>
    <row r="2693" spans="1:4" x14ac:dyDescent="0.25">
      <c r="A2693" s="1"/>
      <c r="B2693" s="1"/>
      <c r="C2693" s="1"/>
      <c r="D2693" s="1"/>
    </row>
    <row r="2694" spans="1:4" x14ac:dyDescent="0.25">
      <c r="A2694" s="1"/>
      <c r="B2694" s="1"/>
      <c r="C2694" s="1"/>
      <c r="D2694" s="1"/>
    </row>
    <row r="2695" spans="1:4" x14ac:dyDescent="0.25">
      <c r="A2695" s="1"/>
      <c r="B2695" s="1"/>
      <c r="C2695" s="1"/>
      <c r="D2695" s="1"/>
    </row>
    <row r="2696" spans="1:4" x14ac:dyDescent="0.25">
      <c r="A2696" s="1"/>
      <c r="B2696" s="1"/>
      <c r="C2696" s="1"/>
      <c r="D2696" s="1"/>
    </row>
    <row r="2697" spans="1:4" x14ac:dyDescent="0.25">
      <c r="A2697" s="1"/>
      <c r="B2697" s="1"/>
      <c r="C2697" s="1"/>
      <c r="D2697" s="1"/>
    </row>
    <row r="2698" spans="1:4" x14ac:dyDescent="0.25">
      <c r="A2698" s="1"/>
      <c r="B2698" s="1"/>
      <c r="C2698" s="1"/>
      <c r="D2698" s="1"/>
    </row>
    <row r="2699" spans="1:4" x14ac:dyDescent="0.25">
      <c r="A2699" s="1"/>
      <c r="B2699" s="1"/>
      <c r="C2699" s="1"/>
      <c r="D2699" s="1"/>
    </row>
    <row r="2700" spans="1:4" x14ac:dyDescent="0.25">
      <c r="A2700" s="1"/>
      <c r="B2700" s="1"/>
      <c r="C2700" s="1"/>
      <c r="D2700" s="1"/>
    </row>
    <row r="2701" spans="1:4" x14ac:dyDescent="0.25">
      <c r="A2701" s="1"/>
      <c r="B2701" s="1"/>
      <c r="C2701" s="1"/>
      <c r="D2701" s="1"/>
    </row>
    <row r="2702" spans="1:4" x14ac:dyDescent="0.25">
      <c r="A2702" s="1"/>
      <c r="B2702" s="1"/>
      <c r="C2702" s="1"/>
      <c r="D2702" s="1"/>
    </row>
    <row r="2703" spans="1:4" x14ac:dyDescent="0.25">
      <c r="A2703" s="1"/>
      <c r="B2703" s="1"/>
      <c r="C2703" s="1"/>
      <c r="D2703" s="1"/>
    </row>
    <row r="2704" spans="1:4" x14ac:dyDescent="0.25">
      <c r="A2704" s="1"/>
      <c r="B2704" s="1"/>
      <c r="C2704" s="1"/>
      <c r="D2704" s="1"/>
    </row>
    <row r="2705" spans="1:4" x14ac:dyDescent="0.25">
      <c r="A2705" s="1"/>
      <c r="B2705" s="1"/>
      <c r="C2705" s="1"/>
      <c r="D2705" s="1"/>
    </row>
    <row r="2706" spans="1:4" x14ac:dyDescent="0.25">
      <c r="A2706" s="1"/>
      <c r="B2706" s="1"/>
      <c r="C2706" s="1"/>
      <c r="D2706" s="1"/>
    </row>
    <row r="2707" spans="1:4" x14ac:dyDescent="0.25">
      <c r="A2707" s="1"/>
      <c r="B2707" s="1"/>
      <c r="C2707" s="1"/>
      <c r="D2707" s="1"/>
    </row>
    <row r="2708" spans="1:4" x14ac:dyDescent="0.25">
      <c r="A2708" s="1"/>
      <c r="B2708" s="1"/>
      <c r="C2708" s="1"/>
      <c r="D2708" s="1"/>
    </row>
    <row r="2709" spans="1:4" x14ac:dyDescent="0.25">
      <c r="A2709" s="1"/>
      <c r="B2709" s="1"/>
      <c r="C2709" s="1"/>
      <c r="D2709" s="1"/>
    </row>
    <row r="2710" spans="1:4" x14ac:dyDescent="0.25">
      <c r="A2710" s="1"/>
      <c r="B2710" s="1"/>
      <c r="C2710" s="1"/>
      <c r="D2710" s="1"/>
    </row>
    <row r="2711" spans="1:4" x14ac:dyDescent="0.25">
      <c r="A2711" s="1"/>
      <c r="B2711" s="1"/>
      <c r="C2711" s="1"/>
      <c r="D2711" s="1"/>
    </row>
    <row r="2712" spans="1:4" x14ac:dyDescent="0.25">
      <c r="A2712" s="1"/>
      <c r="B2712" s="1"/>
      <c r="C2712" s="1"/>
      <c r="D2712" s="1"/>
    </row>
    <row r="2713" spans="1:4" x14ac:dyDescent="0.25">
      <c r="A2713" s="1"/>
      <c r="B2713" s="1"/>
      <c r="C2713" s="1"/>
      <c r="D2713" s="1"/>
    </row>
    <row r="2714" spans="1:4" x14ac:dyDescent="0.25">
      <c r="A2714" s="1"/>
      <c r="B2714" s="1"/>
      <c r="C2714" s="1"/>
      <c r="D2714" s="1"/>
    </row>
    <row r="2715" spans="1:4" x14ac:dyDescent="0.25">
      <c r="A2715" s="1"/>
      <c r="B2715" s="1"/>
      <c r="C2715" s="1"/>
      <c r="D2715" s="1"/>
    </row>
    <row r="2716" spans="1:4" x14ac:dyDescent="0.25">
      <c r="A2716" s="1"/>
      <c r="B2716" s="1"/>
      <c r="C2716" s="1"/>
      <c r="D2716" s="1"/>
    </row>
    <row r="2717" spans="1:4" x14ac:dyDescent="0.25">
      <c r="A2717" s="1"/>
      <c r="B2717" s="1"/>
      <c r="C2717" s="1"/>
      <c r="D2717" s="1"/>
    </row>
    <row r="2718" spans="1:4" x14ac:dyDescent="0.25">
      <c r="A2718" s="1"/>
      <c r="B2718" s="1"/>
      <c r="C2718" s="1"/>
      <c r="D2718" s="1"/>
    </row>
    <row r="2719" spans="1:4" x14ac:dyDescent="0.25">
      <c r="A2719" s="1"/>
      <c r="B2719" s="1"/>
      <c r="C2719" s="1"/>
      <c r="D2719" s="1"/>
    </row>
    <row r="2720" spans="1:4" x14ac:dyDescent="0.25">
      <c r="A2720" s="1"/>
      <c r="B2720" s="1"/>
      <c r="C2720" s="1"/>
      <c r="D2720" s="1"/>
    </row>
    <row r="2721" spans="1:4" x14ac:dyDescent="0.25">
      <c r="A2721" s="1"/>
      <c r="B2721" s="1"/>
      <c r="C2721" s="1"/>
      <c r="D2721" s="1"/>
    </row>
    <row r="2722" spans="1:4" x14ac:dyDescent="0.25">
      <c r="A2722" s="1"/>
      <c r="B2722" s="1"/>
      <c r="C2722" s="1"/>
      <c r="D2722" s="1"/>
    </row>
    <row r="2723" spans="1:4" x14ac:dyDescent="0.25">
      <c r="A2723" s="1"/>
      <c r="B2723" s="1"/>
      <c r="C2723" s="1"/>
      <c r="D2723" s="1"/>
    </row>
    <row r="2724" spans="1:4" x14ac:dyDescent="0.25">
      <c r="A2724" s="1"/>
      <c r="B2724" s="1"/>
      <c r="C2724" s="1"/>
      <c r="D2724" s="1"/>
    </row>
    <row r="2725" spans="1:4" x14ac:dyDescent="0.25">
      <c r="A2725" s="1"/>
      <c r="B2725" s="1"/>
      <c r="C2725" s="1"/>
      <c r="D2725" s="1"/>
    </row>
    <row r="2726" spans="1:4" x14ac:dyDescent="0.25">
      <c r="A2726" s="1"/>
      <c r="B2726" s="1"/>
      <c r="C2726" s="1"/>
      <c r="D2726" s="1"/>
    </row>
    <row r="2727" spans="1:4" x14ac:dyDescent="0.25">
      <c r="A2727" s="1"/>
      <c r="B2727" s="1"/>
      <c r="C2727" s="1"/>
      <c r="D2727" s="1"/>
    </row>
    <row r="2728" spans="1:4" x14ac:dyDescent="0.25">
      <c r="A2728" s="1"/>
      <c r="B2728" s="1"/>
      <c r="C2728" s="1"/>
      <c r="D2728" s="1"/>
    </row>
    <row r="2729" spans="1:4" x14ac:dyDescent="0.25">
      <c r="A2729" s="1"/>
      <c r="B2729" s="1"/>
      <c r="C2729" s="1"/>
      <c r="D2729" s="1"/>
    </row>
    <row r="2730" spans="1:4" x14ac:dyDescent="0.25">
      <c r="A2730" s="1"/>
      <c r="B2730" s="1"/>
      <c r="C2730" s="1"/>
      <c r="D2730" s="1"/>
    </row>
    <row r="2731" spans="1:4" x14ac:dyDescent="0.25">
      <c r="A2731" s="1"/>
      <c r="B2731" s="1"/>
      <c r="C2731" s="1"/>
      <c r="D2731" s="1"/>
    </row>
    <row r="2732" spans="1:4" x14ac:dyDescent="0.25">
      <c r="A2732" s="1"/>
      <c r="B2732" s="1"/>
      <c r="C2732" s="1"/>
      <c r="D2732" s="1"/>
    </row>
    <row r="2733" spans="1:4" x14ac:dyDescent="0.25">
      <c r="A2733" s="1"/>
      <c r="B2733" s="1"/>
      <c r="C2733" s="1"/>
      <c r="D2733" s="1"/>
    </row>
    <row r="2734" spans="1:4" x14ac:dyDescent="0.25">
      <c r="A2734" s="1"/>
      <c r="B2734" s="1"/>
      <c r="C2734" s="1"/>
      <c r="D2734" s="1"/>
    </row>
    <row r="2735" spans="1:4" x14ac:dyDescent="0.25">
      <c r="A2735" s="1"/>
      <c r="B2735" s="1"/>
      <c r="C2735" s="1"/>
      <c r="D2735" s="1"/>
    </row>
    <row r="2736" spans="1:4" x14ac:dyDescent="0.25">
      <c r="A2736" s="1"/>
      <c r="B2736" s="1"/>
      <c r="C2736" s="1"/>
      <c r="D2736" s="1"/>
    </row>
    <row r="2737" spans="1:4" x14ac:dyDescent="0.25">
      <c r="A2737" s="1"/>
      <c r="B2737" s="1"/>
      <c r="C2737" s="1"/>
      <c r="D2737" s="1"/>
    </row>
    <row r="2738" spans="1:4" x14ac:dyDescent="0.25">
      <c r="A2738" s="1"/>
      <c r="B2738" s="1"/>
      <c r="C2738" s="1"/>
      <c r="D2738" s="1"/>
    </row>
    <row r="2739" spans="1:4" x14ac:dyDescent="0.25">
      <c r="A2739" s="1"/>
      <c r="B2739" s="1"/>
      <c r="C2739" s="1"/>
      <c r="D2739" s="1"/>
    </row>
    <row r="2740" spans="1:4" x14ac:dyDescent="0.25">
      <c r="A2740" s="1"/>
      <c r="B2740" s="1"/>
      <c r="C2740" s="1"/>
      <c r="D2740" s="1"/>
    </row>
    <row r="2741" spans="1:4" x14ac:dyDescent="0.25">
      <c r="A2741" s="1"/>
      <c r="B2741" s="1"/>
      <c r="C2741" s="1"/>
      <c r="D2741" s="1"/>
    </row>
    <row r="2742" spans="1:4" x14ac:dyDescent="0.25">
      <c r="A2742" s="1"/>
      <c r="B2742" s="1"/>
      <c r="C2742" s="1"/>
      <c r="D2742" s="1"/>
    </row>
    <row r="2743" spans="1:4" x14ac:dyDescent="0.25">
      <c r="A2743" s="1"/>
      <c r="B2743" s="1"/>
      <c r="C2743" s="1"/>
      <c r="D2743" s="1"/>
    </row>
    <row r="2744" spans="1:4" x14ac:dyDescent="0.25">
      <c r="A2744" s="1"/>
      <c r="B2744" s="1"/>
      <c r="C2744" s="1"/>
      <c r="D2744" s="1"/>
    </row>
    <row r="2745" spans="1:4" x14ac:dyDescent="0.25">
      <c r="A2745" s="1"/>
      <c r="B2745" s="1"/>
      <c r="C2745" s="1"/>
      <c r="D2745" s="1"/>
    </row>
    <row r="2746" spans="1:4" x14ac:dyDescent="0.25">
      <c r="A2746" s="1"/>
      <c r="B2746" s="1"/>
      <c r="C2746" s="1"/>
      <c r="D2746" s="1"/>
    </row>
    <row r="2747" spans="1:4" x14ac:dyDescent="0.25">
      <c r="A2747" s="1"/>
      <c r="B2747" s="1"/>
      <c r="C2747" s="1"/>
      <c r="D2747" s="1"/>
    </row>
    <row r="2748" spans="1:4" x14ac:dyDescent="0.25">
      <c r="A2748" s="1"/>
      <c r="B2748" s="1"/>
      <c r="C2748" s="1"/>
      <c r="D2748" s="1"/>
    </row>
    <row r="2749" spans="1:4" x14ac:dyDescent="0.25">
      <c r="A2749" s="1"/>
      <c r="B2749" s="1"/>
      <c r="C2749" s="1"/>
      <c r="D2749" s="1"/>
    </row>
    <row r="2750" spans="1:4" x14ac:dyDescent="0.25">
      <c r="A2750" s="1"/>
      <c r="B2750" s="1"/>
      <c r="C2750" s="1"/>
      <c r="D2750" s="1"/>
    </row>
    <row r="2751" spans="1:4" x14ac:dyDescent="0.25">
      <c r="A2751" s="1"/>
      <c r="B2751" s="1"/>
      <c r="C2751" s="1"/>
      <c r="D2751" s="1"/>
    </row>
    <row r="2752" spans="1:4" x14ac:dyDescent="0.25">
      <c r="A2752" s="1"/>
      <c r="B2752" s="1"/>
      <c r="C2752" s="1"/>
      <c r="D2752" s="1"/>
    </row>
    <row r="2753" spans="1:4" x14ac:dyDescent="0.25">
      <c r="A2753" s="1"/>
      <c r="B2753" s="1"/>
      <c r="C2753" s="1"/>
      <c r="D2753" s="1"/>
    </row>
    <row r="2754" spans="1:4" x14ac:dyDescent="0.25">
      <c r="A2754" s="1"/>
      <c r="B2754" s="1"/>
      <c r="C2754" s="1"/>
      <c r="D2754" s="1"/>
    </row>
    <row r="2755" spans="1:4" x14ac:dyDescent="0.25">
      <c r="A2755" s="1"/>
      <c r="B2755" s="1"/>
      <c r="C2755" s="1"/>
      <c r="D2755" s="1"/>
    </row>
    <row r="2756" spans="1:4" x14ac:dyDescent="0.25">
      <c r="A2756" s="1"/>
      <c r="B2756" s="1"/>
      <c r="C2756" s="1"/>
      <c r="D2756" s="1"/>
    </row>
    <row r="2757" spans="1:4" x14ac:dyDescent="0.25">
      <c r="A2757" s="1"/>
      <c r="B2757" s="1"/>
      <c r="C2757" s="1"/>
      <c r="D2757" s="1"/>
    </row>
    <row r="2758" spans="1:4" x14ac:dyDescent="0.25">
      <c r="A2758" s="1"/>
      <c r="B2758" s="1"/>
      <c r="C2758" s="1"/>
      <c r="D2758" s="1"/>
    </row>
    <row r="2759" spans="1:4" x14ac:dyDescent="0.25">
      <c r="A2759" s="1"/>
      <c r="B2759" s="1"/>
      <c r="C2759" s="1"/>
      <c r="D2759" s="1"/>
    </row>
    <row r="2760" spans="1:4" x14ac:dyDescent="0.25">
      <c r="A2760" s="1"/>
      <c r="B2760" s="1"/>
      <c r="C2760" s="1"/>
      <c r="D2760" s="1"/>
    </row>
    <row r="2761" spans="1:4" x14ac:dyDescent="0.25">
      <c r="A2761" s="1"/>
      <c r="B2761" s="1"/>
      <c r="C2761" s="1"/>
      <c r="D2761" s="1"/>
    </row>
    <row r="2762" spans="1:4" x14ac:dyDescent="0.25">
      <c r="A2762" s="1"/>
      <c r="B2762" s="1"/>
      <c r="C2762" s="1"/>
      <c r="D2762" s="1"/>
    </row>
    <row r="2763" spans="1:4" x14ac:dyDescent="0.25">
      <c r="A2763" s="1"/>
      <c r="B2763" s="1"/>
      <c r="C2763" s="1"/>
      <c r="D2763" s="1"/>
    </row>
    <row r="2764" spans="1:4" x14ac:dyDescent="0.25">
      <c r="A2764" s="1"/>
      <c r="B2764" s="1"/>
      <c r="C2764" s="1"/>
      <c r="D2764" s="1"/>
    </row>
    <row r="2765" spans="1:4" x14ac:dyDescent="0.25">
      <c r="A2765" s="1"/>
      <c r="B2765" s="1"/>
      <c r="C2765" s="1"/>
      <c r="D2765" s="1"/>
    </row>
    <row r="2766" spans="1:4" x14ac:dyDescent="0.25">
      <c r="A2766" s="1"/>
      <c r="B2766" s="1"/>
      <c r="C2766" s="1"/>
      <c r="D2766" s="1"/>
    </row>
    <row r="2767" spans="1:4" x14ac:dyDescent="0.25">
      <c r="A2767" s="1"/>
      <c r="B2767" s="1"/>
      <c r="C2767" s="1"/>
      <c r="D2767" s="1"/>
    </row>
    <row r="2768" spans="1:4" x14ac:dyDescent="0.25">
      <c r="A2768" s="1"/>
      <c r="B2768" s="1"/>
      <c r="C2768" s="1"/>
      <c r="D2768" s="1"/>
    </row>
    <row r="2769" spans="1:4" x14ac:dyDescent="0.25">
      <c r="A2769" s="1"/>
      <c r="B2769" s="1"/>
      <c r="C2769" s="1"/>
      <c r="D2769" s="1"/>
    </row>
    <row r="2770" spans="1:4" x14ac:dyDescent="0.25">
      <c r="A2770" s="1"/>
      <c r="B2770" s="1"/>
      <c r="C2770" s="1"/>
      <c r="D2770" s="1"/>
    </row>
    <row r="2771" spans="1:4" x14ac:dyDescent="0.25">
      <c r="A2771" s="1"/>
      <c r="B2771" s="1"/>
      <c r="C2771" s="1"/>
      <c r="D2771" s="1"/>
    </row>
    <row r="2772" spans="1:4" x14ac:dyDescent="0.25">
      <c r="A2772" s="1"/>
      <c r="B2772" s="1"/>
      <c r="C2772" s="1"/>
      <c r="D2772" s="1"/>
    </row>
    <row r="2773" spans="1:4" x14ac:dyDescent="0.25">
      <c r="A2773" s="1"/>
      <c r="B2773" s="1"/>
      <c r="C2773" s="1"/>
      <c r="D2773" s="1"/>
    </row>
    <row r="2774" spans="1:4" x14ac:dyDescent="0.25">
      <c r="A2774" s="1"/>
      <c r="B2774" s="1"/>
      <c r="C2774" s="1"/>
      <c r="D2774" s="1"/>
    </row>
    <row r="2775" spans="1:4" x14ac:dyDescent="0.25">
      <c r="A2775" s="1"/>
      <c r="B2775" s="1"/>
      <c r="C2775" s="1"/>
      <c r="D2775" s="1"/>
    </row>
    <row r="2776" spans="1:4" x14ac:dyDescent="0.25">
      <c r="A2776" s="1"/>
      <c r="B2776" s="1"/>
      <c r="C2776" s="1"/>
      <c r="D2776" s="1"/>
    </row>
    <row r="2777" spans="1:4" x14ac:dyDescent="0.25">
      <c r="A2777" s="1"/>
      <c r="B2777" s="1"/>
      <c r="C2777" s="1"/>
      <c r="D2777" s="1"/>
    </row>
    <row r="2778" spans="1:4" x14ac:dyDescent="0.25">
      <c r="A2778" s="1"/>
      <c r="B2778" s="1"/>
      <c r="C2778" s="1"/>
      <c r="D2778" s="1"/>
    </row>
    <row r="2779" spans="1:4" x14ac:dyDescent="0.25">
      <c r="A2779" s="1"/>
      <c r="B2779" s="1"/>
      <c r="C2779" s="1"/>
      <c r="D2779" s="1"/>
    </row>
    <row r="2780" spans="1:4" x14ac:dyDescent="0.25">
      <c r="A2780" s="1"/>
      <c r="B2780" s="1"/>
      <c r="C2780" s="1"/>
      <c r="D2780" s="1"/>
    </row>
    <row r="2781" spans="1:4" x14ac:dyDescent="0.25">
      <c r="A2781" s="1"/>
      <c r="B2781" s="1"/>
      <c r="C2781" s="1"/>
      <c r="D2781" s="1"/>
    </row>
    <row r="2782" spans="1:4" x14ac:dyDescent="0.25">
      <c r="A2782" s="1"/>
      <c r="B2782" s="1"/>
      <c r="C2782" s="1"/>
      <c r="D2782" s="1"/>
    </row>
    <row r="2783" spans="1:4" x14ac:dyDescent="0.25">
      <c r="A2783" s="1"/>
      <c r="B2783" s="1"/>
      <c r="C2783" s="1"/>
      <c r="D2783" s="1"/>
    </row>
    <row r="2784" spans="1:4" x14ac:dyDescent="0.25">
      <c r="A2784" s="1"/>
      <c r="B2784" s="1"/>
      <c r="C2784" s="1"/>
      <c r="D2784" s="1"/>
    </row>
    <row r="2785" spans="1:4" x14ac:dyDescent="0.25">
      <c r="A2785" s="1"/>
      <c r="B2785" s="1"/>
      <c r="C2785" s="1"/>
      <c r="D2785" s="1"/>
    </row>
  </sheetData>
  <sheetProtection password="EBEC" sheet="1" objects="1" scenarios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AR218"/>
  <sheetViews>
    <sheetView topLeftCell="W1" workbookViewId="0">
      <selection activeCell="AI12" sqref="AI12"/>
    </sheetView>
  </sheetViews>
  <sheetFormatPr defaultRowHeight="13.5" customHeight="1" x14ac:dyDescent="0.25"/>
  <cols>
    <col min="3" max="3" width="8.28515625" customWidth="1"/>
    <col min="4" max="4" width="56.5703125" customWidth="1"/>
    <col min="5" max="5" width="22.140625" bestFit="1" customWidth="1"/>
    <col min="6" max="6" width="12.28515625" customWidth="1"/>
    <col min="9" max="9" width="14.5703125" customWidth="1"/>
    <col min="10" max="10" width="15.5703125" customWidth="1"/>
    <col min="11" max="12" width="14.5703125" style="1" customWidth="1"/>
    <col min="13" max="13" width="19.28515625" style="1" customWidth="1"/>
    <col min="14" max="14" width="15" customWidth="1"/>
    <col min="15" max="16" width="15" style="1" customWidth="1"/>
    <col min="17" max="17" width="11.85546875" customWidth="1"/>
    <col min="18" max="19" width="11.85546875" style="1" customWidth="1"/>
    <col min="21" max="21" width="14.5703125" style="1" customWidth="1"/>
    <col min="22" max="22" width="12.7109375" customWidth="1"/>
    <col min="24" max="24" width="22.140625" style="1" customWidth="1"/>
    <col min="25" max="25" width="12.7109375" customWidth="1"/>
    <col min="26" max="26" width="18.28515625" style="1" customWidth="1"/>
    <col min="27" max="27" width="11.140625" customWidth="1"/>
    <col min="28" max="28" width="21.5703125" style="1" customWidth="1"/>
    <col min="29" max="29" width="14.28515625" customWidth="1"/>
    <col min="32" max="32" width="12.140625" customWidth="1"/>
    <col min="33" max="33" width="13.85546875" customWidth="1"/>
    <col min="34" max="34" width="12.5703125" customWidth="1"/>
    <col min="35" max="35" width="14.5703125" customWidth="1"/>
    <col min="41" max="41" width="10.85546875" customWidth="1"/>
  </cols>
  <sheetData>
    <row r="1" spans="2:44" ht="13.5" customHeight="1" x14ac:dyDescent="0.25">
      <c r="AF1" s="4" t="s">
        <v>2774</v>
      </c>
      <c r="AN1" s="4" t="s">
        <v>2775</v>
      </c>
      <c r="AO1" s="4"/>
      <c r="AP1" s="4">
        <f>LARGE(AO4:AO115,1)</f>
        <v>-10</v>
      </c>
      <c r="AQ1" s="4"/>
      <c r="AR1" s="4" t="str">
        <f>VLOOKUP(AP1,AO3:AP115,2,FALSE)</f>
        <v>211</v>
      </c>
    </row>
    <row r="3" spans="2:44" ht="13.5" customHeight="1" x14ac:dyDescent="0.25">
      <c r="F3" s="20"/>
      <c r="J3" t="s">
        <v>2779</v>
      </c>
      <c r="K3" s="1" t="s">
        <v>2764</v>
      </c>
      <c r="L3" s="1" t="s">
        <v>2</v>
      </c>
      <c r="M3" s="1" t="s">
        <v>2778</v>
      </c>
      <c r="N3" t="s">
        <v>2765</v>
      </c>
      <c r="O3" s="1" t="s">
        <v>2</v>
      </c>
      <c r="P3" s="1" t="s">
        <v>2780</v>
      </c>
      <c r="Q3" t="s">
        <v>2766</v>
      </c>
      <c r="R3" s="1" t="s">
        <v>2</v>
      </c>
      <c r="S3" s="1" t="s">
        <v>2781</v>
      </c>
      <c r="T3" t="s">
        <v>2767</v>
      </c>
      <c r="U3" s="1" t="s">
        <v>2</v>
      </c>
      <c r="V3" t="s">
        <v>2782</v>
      </c>
      <c r="W3" t="s">
        <v>2768</v>
      </c>
      <c r="X3" s="1" t="s">
        <v>2783</v>
      </c>
      <c r="Y3" t="s">
        <v>2769</v>
      </c>
      <c r="Z3" s="1" t="s">
        <v>2784</v>
      </c>
      <c r="AA3" t="s">
        <v>2770</v>
      </c>
      <c r="AB3" s="1" t="s">
        <v>2785</v>
      </c>
      <c r="AC3" t="s">
        <v>2771</v>
      </c>
      <c r="AD3" t="s">
        <v>2</v>
      </c>
      <c r="AF3" t="s">
        <v>2768</v>
      </c>
      <c r="AG3" t="s">
        <v>2769</v>
      </c>
      <c r="AH3" t="s">
        <v>2770</v>
      </c>
      <c r="AI3" t="s">
        <v>2771</v>
      </c>
      <c r="AK3" t="s">
        <v>2764</v>
      </c>
      <c r="AL3" t="s">
        <v>2767</v>
      </c>
      <c r="AM3" t="s">
        <v>2766</v>
      </c>
      <c r="AO3" t="s">
        <v>2773</v>
      </c>
      <c r="AP3" t="s">
        <v>2776</v>
      </c>
    </row>
    <row r="4" spans="2:44" ht="13.5" customHeight="1" x14ac:dyDescent="0.25">
      <c r="B4" s="20" t="s">
        <v>6981</v>
      </c>
      <c r="C4" s="21">
        <f>+H4*1</f>
        <v>4</v>
      </c>
      <c r="D4" s="22" t="s">
        <v>7014</v>
      </c>
      <c r="E4" s="20" t="s">
        <v>7007</v>
      </c>
      <c r="F4" s="20" t="s">
        <v>2772</v>
      </c>
      <c r="G4" s="21"/>
      <c r="H4" s="23" t="s">
        <v>2445</v>
      </c>
      <c r="I4" s="2"/>
      <c r="J4" t="str">
        <f>IF(K4="00","x",K4)</f>
        <v>x</v>
      </c>
      <c r="K4" s="3" t="str">
        <f t="shared" ref="K4:K34" si="0">LEFT(E4,2)</f>
        <v>00</v>
      </c>
      <c r="L4" s="3" t="str">
        <f t="shared" ref="L4:L34" si="1">U4</f>
        <v>211</v>
      </c>
      <c r="M4" s="3" t="str">
        <f>IF(N4="000","x",N4)</f>
        <v>x</v>
      </c>
      <c r="N4" s="2" t="str">
        <f t="shared" ref="N4:N34" si="2">RIGHT(LEFT(E4,6),3)</f>
        <v>000</v>
      </c>
      <c r="O4" s="2" t="str">
        <f>TEXT(L4,0)</f>
        <v>211</v>
      </c>
      <c r="P4" s="2" t="str">
        <f>IF(Q4="000000","x",Q4)</f>
        <v>011910</v>
      </c>
      <c r="Q4" t="str">
        <f>RIGHT(E4,6)</f>
        <v>011910</v>
      </c>
      <c r="R4" s="1" t="str">
        <f>+O4</f>
        <v>211</v>
      </c>
      <c r="S4" s="1" t="str">
        <f>IF(T4="0000","x",T4)</f>
        <v>x</v>
      </c>
      <c r="T4" t="str">
        <f>LEFT(RIGHT(E4,11),4)</f>
        <v>0000</v>
      </c>
      <c r="U4" s="2" t="str">
        <f t="shared" ref="U4:U34" si="3">+B4</f>
        <v>211</v>
      </c>
      <c r="V4" s="1" t="str">
        <f t="shared" ref="V4:V9" si="4">IF((IF(W4="00","x",W4))="30","33",(IF(W4="00","x",W4)))</f>
        <v>x</v>
      </c>
      <c r="W4" t="str">
        <f>LEFT(F4,2)</f>
        <v>x</v>
      </c>
      <c r="X4" s="1" t="str">
        <f>IF(Y4="00","x",Y4)</f>
        <v>x</v>
      </c>
      <c r="Y4" t="str">
        <f>RIGHT(LEFT(F4,5),2)</f>
        <v>x</v>
      </c>
      <c r="Z4" s="1" t="str">
        <f>IF(AA4="00","x",AA4)</f>
        <v>x</v>
      </c>
      <c r="AA4" t="str">
        <f>LEFT(RIGHT(F4,5),2)</f>
        <v>x</v>
      </c>
      <c r="AB4" s="1" t="str">
        <f>IF(AC4="00","x",AC4)</f>
        <v>x</v>
      </c>
      <c r="AC4" t="str">
        <f>RIGHT(F4,2)</f>
        <v>x</v>
      </c>
      <c r="AD4" t="str">
        <f>+U4</f>
        <v>211</v>
      </c>
      <c r="AF4" s="1">
        <f>IFERROR(IF(((LEFT(Plan1!$B$7,2)=V4)),1,IF(V4&lt;&gt;"x",-10,0)),0)</f>
        <v>0</v>
      </c>
      <c r="AG4" s="1">
        <f>IFERROR(IF((RIGHT(LEFT(Plan1!$B$7,4),2)-X4)=0,1,IF(X4&lt;&gt;"x",-10,0)),0)</f>
        <v>0</v>
      </c>
      <c r="AH4">
        <f>IFERROR(IF((LEFT(RIGHT(Plan1!$B$7,4),2)-Z4)=0,1,IF(Z4&lt;&gt;"x",-10,0)),0)</f>
        <v>0</v>
      </c>
      <c r="AI4">
        <f>IFERROR(IF((RIGHT(Plan1!$B$7,2)-AB4)=0,1,IF(AB4&lt;&gt;"x",-10,0)),0)</f>
        <v>0</v>
      </c>
      <c r="AK4">
        <f>IFERROR(IF(Plan1!$B$5-Plan2!J4=0,5,IF(J4&lt;&gt;"x",-10,0)),0)</f>
        <v>0</v>
      </c>
      <c r="AL4">
        <f>IFERROR(IF(Plan1!$B$4-Plan2!S4=0,5,IF(S4&lt;&gt;"x",-10,0)),0)</f>
        <v>0</v>
      </c>
      <c r="AM4" s="1">
        <f>IFERROR(IF(Plan1!$B$3-Plan2!P4=0,5,IF(P4&lt;&gt;"x",-10,0)),0)</f>
        <v>-10</v>
      </c>
      <c r="AO4">
        <f>SUM(AF4:AM4)</f>
        <v>-10</v>
      </c>
      <c r="AP4" t="str">
        <f>+AD4</f>
        <v>211</v>
      </c>
    </row>
    <row r="5" spans="2:44" ht="13.5" customHeight="1" x14ac:dyDescent="0.25">
      <c r="B5" s="20" t="s">
        <v>6982</v>
      </c>
      <c r="C5" s="21">
        <f t="shared" ref="C5:C69" si="5">+H5*1</f>
        <v>5</v>
      </c>
      <c r="D5" s="22" t="s">
        <v>7015</v>
      </c>
      <c r="E5" s="20" t="s">
        <v>7008</v>
      </c>
      <c r="F5" s="20" t="s">
        <v>2772</v>
      </c>
      <c r="G5" s="21"/>
      <c r="H5" s="23" t="s">
        <v>2449</v>
      </c>
      <c r="I5" s="2"/>
      <c r="J5" s="1" t="str">
        <f t="shared" ref="J5:J69" si="6">IF(K5="00","x",K5)</f>
        <v>x</v>
      </c>
      <c r="K5" s="3" t="str">
        <f t="shared" si="0"/>
        <v>00</v>
      </c>
      <c r="L5" s="3" t="str">
        <f t="shared" si="1"/>
        <v>210</v>
      </c>
      <c r="M5" s="3" t="str">
        <f t="shared" ref="M5:M69" si="7">IF(N5="000","x",N5)</f>
        <v>x</v>
      </c>
      <c r="N5" s="2" t="str">
        <f t="shared" si="2"/>
        <v>000</v>
      </c>
      <c r="O5" s="2" t="str">
        <f t="shared" ref="O5:O69" si="8">TEXT(L5,0)</f>
        <v>210</v>
      </c>
      <c r="P5" s="2" t="str">
        <f t="shared" ref="P5:P69" si="9">IF(Q5="000000","x",Q5)</f>
        <v>011814</v>
      </c>
      <c r="Q5" s="1" t="str">
        <f t="shared" ref="Q5:Q69" si="10">RIGHT(E5,6)</f>
        <v>011814</v>
      </c>
      <c r="R5" s="1" t="str">
        <f t="shared" ref="R5:R69" si="11">+O5</f>
        <v>210</v>
      </c>
      <c r="S5" s="1" t="str">
        <f t="shared" ref="S5:S69" si="12">IF(T5="0000","x",T5)</f>
        <v>x</v>
      </c>
      <c r="T5" s="1" t="str">
        <f t="shared" ref="T5:T69" si="13">LEFT(RIGHT(E5,11),4)</f>
        <v>0000</v>
      </c>
      <c r="U5" s="2" t="str">
        <f t="shared" si="3"/>
        <v>210</v>
      </c>
      <c r="V5" s="1" t="str">
        <f t="shared" si="4"/>
        <v>x</v>
      </c>
      <c r="W5" s="1" t="str">
        <f t="shared" ref="W5:W69" si="14">LEFT(F5,2)</f>
        <v>x</v>
      </c>
      <c r="X5" s="1" t="str">
        <f t="shared" ref="X5:X69" si="15">IF(Y5="00","x",Y5)</f>
        <v>x</v>
      </c>
      <c r="Y5" s="1" t="str">
        <f t="shared" ref="Y5:Y69" si="16">RIGHT(LEFT(F5,5),2)</f>
        <v>x</v>
      </c>
      <c r="Z5" s="1" t="str">
        <f t="shared" ref="Z5:Z69" si="17">IF(AA5="00","x",AA5)</f>
        <v>x</v>
      </c>
      <c r="AA5" s="1" t="str">
        <f t="shared" ref="AA5:AA69" si="18">LEFT(RIGHT(F5,5),2)</f>
        <v>x</v>
      </c>
      <c r="AB5" s="1" t="str">
        <f t="shared" ref="AB5:AB69" si="19">IF(AC5="00","x",AC5)</f>
        <v>x</v>
      </c>
      <c r="AC5" s="1" t="str">
        <f t="shared" ref="AC5:AC69" si="20">RIGHT(F5,2)</f>
        <v>x</v>
      </c>
      <c r="AD5" s="1" t="str">
        <f t="shared" ref="AD5:AD69" si="21">+U5</f>
        <v>210</v>
      </c>
      <c r="AF5" s="1">
        <f>IFERROR(IF(((LEFT(Plan1!$B$7,2)=V5)),1,IF(V5&lt;&gt;"x",-10,0)),0)</f>
        <v>0</v>
      </c>
      <c r="AG5" s="1">
        <f>IFERROR(IF((RIGHT(LEFT(Plan1!$B$7,4),2)-X5)=0,1,IF(X5&lt;&gt;"x",-10,0)),0)</f>
        <v>0</v>
      </c>
      <c r="AH5" s="1">
        <f>IFERROR(IF((LEFT(RIGHT(Plan1!$B$7,4),2)-Z5)=0,1,IF(Z5&lt;&gt;"x",-10,0)),0)</f>
        <v>0</v>
      </c>
      <c r="AI5" s="1">
        <f>IFERROR(IF((RIGHT(Plan1!$B$7,2)-AB5)=0,1,IF(AB5&lt;&gt;"x",-10,0)),0)</f>
        <v>0</v>
      </c>
      <c r="AK5" s="1">
        <f>IFERROR(IF(Plan1!$B$5-Plan2!J5=0,5,IF(J5&lt;&gt;"x",-10,0)),0)</f>
        <v>0</v>
      </c>
      <c r="AL5" s="1">
        <f>IFERROR(IF(Plan1!$B$4-Plan2!S5=0,5,IF(S5&lt;&gt;"x",-10,0)),0)</f>
        <v>0</v>
      </c>
      <c r="AM5" s="1">
        <f>IFERROR(IF(Plan1!$B$3-Plan2!P5=0,5,IF(P5&lt;&gt;"x",-10,0)),0)</f>
        <v>-10</v>
      </c>
      <c r="AO5" s="1">
        <f t="shared" ref="AO5:AO69" si="22">SUM(AF5:AM5)</f>
        <v>-10</v>
      </c>
      <c r="AP5" s="1" t="str">
        <f t="shared" ref="AP5:AP69" si="23">+AD5</f>
        <v>210</v>
      </c>
    </row>
    <row r="6" spans="2:44" ht="13.5" customHeight="1" x14ac:dyDescent="0.25">
      <c r="B6" s="20" t="s">
        <v>6983</v>
      </c>
      <c r="C6" s="21">
        <f t="shared" si="5"/>
        <v>10</v>
      </c>
      <c r="D6" s="22" t="s">
        <v>7016</v>
      </c>
      <c r="E6" s="20" t="s">
        <v>7009</v>
      </c>
      <c r="F6" s="20" t="s">
        <v>2772</v>
      </c>
      <c r="G6" s="21"/>
      <c r="H6" s="23" t="s">
        <v>2458</v>
      </c>
      <c r="I6" s="2"/>
      <c r="J6" s="1" t="str">
        <f t="shared" si="6"/>
        <v>x</v>
      </c>
      <c r="K6" s="3" t="str">
        <f t="shared" si="0"/>
        <v>00</v>
      </c>
      <c r="L6" s="3" t="str">
        <f t="shared" si="1"/>
        <v>219</v>
      </c>
      <c r="M6" s="3" t="str">
        <f t="shared" si="7"/>
        <v>x</v>
      </c>
      <c r="N6" s="2" t="str">
        <f t="shared" si="2"/>
        <v>000</v>
      </c>
      <c r="O6" s="2" t="str">
        <f t="shared" si="8"/>
        <v>219</v>
      </c>
      <c r="P6" s="2" t="str">
        <f t="shared" si="9"/>
        <v>013132</v>
      </c>
      <c r="Q6" s="1" t="str">
        <f t="shared" si="10"/>
        <v>013132</v>
      </c>
      <c r="R6" s="1" t="str">
        <f t="shared" si="11"/>
        <v>219</v>
      </c>
      <c r="S6" s="1" t="str">
        <f t="shared" si="12"/>
        <v>x</v>
      </c>
      <c r="T6" s="1" t="str">
        <f t="shared" si="13"/>
        <v>0000</v>
      </c>
      <c r="U6" s="2" t="str">
        <f t="shared" si="3"/>
        <v>219</v>
      </c>
      <c r="V6" s="1" t="str">
        <f t="shared" si="4"/>
        <v>x</v>
      </c>
      <c r="W6" s="1" t="str">
        <f t="shared" si="14"/>
        <v>x</v>
      </c>
      <c r="X6" s="1" t="str">
        <f t="shared" si="15"/>
        <v>x</v>
      </c>
      <c r="Y6" s="1" t="str">
        <f t="shared" si="16"/>
        <v>x</v>
      </c>
      <c r="Z6" s="1" t="str">
        <f t="shared" si="17"/>
        <v>x</v>
      </c>
      <c r="AA6" s="1" t="str">
        <f t="shared" si="18"/>
        <v>x</v>
      </c>
      <c r="AB6" s="1" t="str">
        <f t="shared" si="19"/>
        <v>x</v>
      </c>
      <c r="AC6" s="1" t="str">
        <f t="shared" si="20"/>
        <v>x</v>
      </c>
      <c r="AD6" s="1" t="str">
        <f t="shared" si="21"/>
        <v>219</v>
      </c>
      <c r="AF6" s="1">
        <f>IFERROR(IF(((LEFT(Plan1!$B$7,2)=V6)),1,IF(V6&lt;&gt;"x",-10,0)),0)</f>
        <v>0</v>
      </c>
      <c r="AG6" s="1">
        <f>IFERROR(IF((RIGHT(LEFT(Plan1!$B$7,4),2)-X6)=0,1,IF(X6&lt;&gt;"x",-10,0)),0)</f>
        <v>0</v>
      </c>
      <c r="AH6" s="1">
        <f>IFERROR(IF((LEFT(RIGHT(Plan1!$B$7,4),2)-Z6)=0,1,IF(Z6&lt;&gt;"x",-10,0)),0)</f>
        <v>0</v>
      </c>
      <c r="AI6" s="1">
        <f>IFERROR(IF((RIGHT(Plan1!$B$7,2)-AB6)=0,1,IF(AB6&lt;&gt;"x",-10,0)),0)</f>
        <v>0</v>
      </c>
      <c r="AK6" s="1">
        <f>IFERROR(IF(Plan1!$B$5-Plan2!J6=0,5,IF(J6&lt;&gt;"x",-10,0)),0)</f>
        <v>0</v>
      </c>
      <c r="AL6" s="1">
        <f>IFERROR(IF(Plan1!$B$4-Plan2!S6=0,5,IF(S6&lt;&gt;"x",-10,0)),0)</f>
        <v>0</v>
      </c>
      <c r="AM6" s="1">
        <f>IFERROR(IF(Plan1!$B$3-Plan2!P6=0,5,IF(P6&lt;&gt;"x",-10,0)),0)</f>
        <v>-10</v>
      </c>
      <c r="AO6" s="1">
        <f t="shared" si="22"/>
        <v>-10</v>
      </c>
      <c r="AP6" s="1" t="str">
        <f t="shared" si="23"/>
        <v>219</v>
      </c>
    </row>
    <row r="7" spans="2:44" ht="13.5" customHeight="1" x14ac:dyDescent="0.25">
      <c r="B7" s="20" t="s">
        <v>6984</v>
      </c>
      <c r="C7" s="21">
        <f t="shared" si="5"/>
        <v>11</v>
      </c>
      <c r="D7" s="22" t="s">
        <v>7017</v>
      </c>
      <c r="E7" s="20" t="s">
        <v>7010</v>
      </c>
      <c r="F7" s="20" t="s">
        <v>2772</v>
      </c>
      <c r="G7" s="21"/>
      <c r="H7" s="23" t="s">
        <v>2463</v>
      </c>
      <c r="I7" s="2"/>
      <c r="J7" s="1" t="str">
        <f t="shared" si="6"/>
        <v>x</v>
      </c>
      <c r="K7" s="3" t="str">
        <f t="shared" si="0"/>
        <v>00</v>
      </c>
      <c r="L7" s="3" t="str">
        <f t="shared" si="1"/>
        <v>218</v>
      </c>
      <c r="M7" s="3" t="str">
        <f t="shared" si="7"/>
        <v>x</v>
      </c>
      <c r="N7" s="2" t="str">
        <f t="shared" si="2"/>
        <v>000</v>
      </c>
      <c r="O7" s="2" t="str">
        <f t="shared" si="8"/>
        <v>218</v>
      </c>
      <c r="P7" s="2" t="str">
        <f t="shared" si="9"/>
        <v>013133</v>
      </c>
      <c r="Q7" s="1" t="str">
        <f t="shared" si="10"/>
        <v>013133</v>
      </c>
      <c r="R7" s="1" t="str">
        <f t="shared" si="11"/>
        <v>218</v>
      </c>
      <c r="S7" s="1" t="str">
        <f t="shared" si="12"/>
        <v>x</v>
      </c>
      <c r="T7" s="1" t="str">
        <f t="shared" si="13"/>
        <v>0000</v>
      </c>
      <c r="U7" s="2" t="str">
        <f t="shared" si="3"/>
        <v>218</v>
      </c>
      <c r="V7" s="1" t="str">
        <f t="shared" si="4"/>
        <v>x</v>
      </c>
      <c r="W7" s="1" t="str">
        <f t="shared" si="14"/>
        <v>x</v>
      </c>
      <c r="X7" s="1" t="str">
        <f t="shared" si="15"/>
        <v>x</v>
      </c>
      <c r="Y7" s="1" t="str">
        <f t="shared" si="16"/>
        <v>x</v>
      </c>
      <c r="Z7" s="1" t="str">
        <f t="shared" si="17"/>
        <v>x</v>
      </c>
      <c r="AA7" s="1" t="str">
        <f t="shared" si="18"/>
        <v>x</v>
      </c>
      <c r="AB7" s="1" t="str">
        <f t="shared" si="19"/>
        <v>x</v>
      </c>
      <c r="AC7" s="1" t="str">
        <f t="shared" si="20"/>
        <v>x</v>
      </c>
      <c r="AD7" s="1" t="str">
        <f t="shared" si="21"/>
        <v>218</v>
      </c>
      <c r="AF7" s="1">
        <f>IFERROR(IF(((LEFT(Plan1!$B$7,2)=V7)),1,IF(V7&lt;&gt;"x",-10,0)),0)</f>
        <v>0</v>
      </c>
      <c r="AG7" s="1">
        <f>IFERROR(IF((RIGHT(LEFT(Plan1!$B$7,4),2)-X7)=0,1,IF(X7&lt;&gt;"x",-10,0)),0)</f>
        <v>0</v>
      </c>
      <c r="AH7" s="1">
        <f>IFERROR(IF((LEFT(RIGHT(Plan1!$B$7,4),2)-Z7)=0,1,IF(Z7&lt;&gt;"x",-10,0)),0)</f>
        <v>0</v>
      </c>
      <c r="AI7" s="1">
        <f>IFERROR(IF((RIGHT(Plan1!$B$7,2)-AB7)=0,1,IF(AB7&lt;&gt;"x",-10,0)),0)</f>
        <v>0</v>
      </c>
      <c r="AK7" s="1">
        <f>IFERROR(IF(Plan1!$B$5-Plan2!J7=0,5,IF(J7&lt;&gt;"x",-10,0)),0)</f>
        <v>0</v>
      </c>
      <c r="AL7" s="1">
        <f>IFERROR(IF(Plan1!$B$4-Plan2!S7=0,5,IF(S7&lt;&gt;"x",-10,0)),0)</f>
        <v>0</v>
      </c>
      <c r="AM7" s="1">
        <f>IFERROR(IF(Plan1!$B$3-Plan2!P7=0,5,IF(P7&lt;&gt;"x",-10,0)),0)</f>
        <v>-10</v>
      </c>
      <c r="AO7" s="1">
        <f t="shared" si="22"/>
        <v>-10</v>
      </c>
      <c r="AP7" s="1" t="str">
        <f t="shared" si="23"/>
        <v>218</v>
      </c>
    </row>
    <row r="8" spans="2:44" ht="13.5" customHeight="1" x14ac:dyDescent="0.25">
      <c r="B8" s="20" t="s">
        <v>6985</v>
      </c>
      <c r="C8" s="21">
        <f t="shared" si="5"/>
        <v>12</v>
      </c>
      <c r="D8" s="22" t="s">
        <v>7018</v>
      </c>
      <c r="E8" s="20" t="s">
        <v>7011</v>
      </c>
      <c r="F8" s="20" t="s">
        <v>2772</v>
      </c>
      <c r="G8" s="21"/>
      <c r="H8" s="23" t="s">
        <v>2468</v>
      </c>
      <c r="J8" s="1" t="str">
        <f t="shared" si="6"/>
        <v>x</v>
      </c>
      <c r="K8" s="3" t="str">
        <f t="shared" si="0"/>
        <v>00</v>
      </c>
      <c r="L8" s="3" t="str">
        <f t="shared" si="1"/>
        <v>209</v>
      </c>
      <c r="M8" s="3" t="str">
        <f t="shared" si="7"/>
        <v>x</v>
      </c>
      <c r="N8" s="2" t="str">
        <f t="shared" si="2"/>
        <v>000</v>
      </c>
      <c r="O8" s="2" t="str">
        <f t="shared" si="8"/>
        <v>209</v>
      </c>
      <c r="P8" s="2" t="str">
        <f t="shared" si="9"/>
        <v>006666</v>
      </c>
      <c r="Q8" s="1" t="str">
        <f t="shared" si="10"/>
        <v>006666</v>
      </c>
      <c r="R8" s="1" t="str">
        <f t="shared" si="11"/>
        <v>209</v>
      </c>
      <c r="S8" s="1" t="str">
        <f t="shared" si="12"/>
        <v>x</v>
      </c>
      <c r="T8" s="1" t="str">
        <f t="shared" si="13"/>
        <v>0000</v>
      </c>
      <c r="U8" s="2" t="str">
        <f t="shared" si="3"/>
        <v>209</v>
      </c>
      <c r="V8" s="1" t="str">
        <f t="shared" si="4"/>
        <v>x</v>
      </c>
      <c r="W8" s="1" t="str">
        <f t="shared" si="14"/>
        <v>x</v>
      </c>
      <c r="X8" s="1" t="str">
        <f t="shared" si="15"/>
        <v>x</v>
      </c>
      <c r="Y8" s="1" t="str">
        <f t="shared" si="16"/>
        <v>x</v>
      </c>
      <c r="Z8" s="1" t="str">
        <f t="shared" si="17"/>
        <v>x</v>
      </c>
      <c r="AA8" s="1" t="str">
        <f t="shared" si="18"/>
        <v>x</v>
      </c>
      <c r="AB8" s="1" t="str">
        <f t="shared" si="19"/>
        <v>x</v>
      </c>
      <c r="AC8" s="1" t="str">
        <f t="shared" si="20"/>
        <v>x</v>
      </c>
      <c r="AD8" s="1" t="str">
        <f t="shared" si="21"/>
        <v>209</v>
      </c>
      <c r="AF8" s="1">
        <f>IFERROR(IF(((LEFT(Plan1!$B$7,2)=V8)),1,IF(V8&lt;&gt;"x",-10,0)),0)</f>
        <v>0</v>
      </c>
      <c r="AG8" s="1">
        <f>IFERROR(IF((RIGHT(LEFT(Plan1!$B$7,4),2)-X8)=0,1,IF(X8&lt;&gt;"x",-10,0)),0)</f>
        <v>0</v>
      </c>
      <c r="AH8" s="1">
        <f>IFERROR(IF((LEFT(RIGHT(Plan1!$B$7,4),2)-Z8)=0,1,IF(Z8&lt;&gt;"x",-10,0)),0)</f>
        <v>0</v>
      </c>
      <c r="AI8" s="1">
        <f>IFERROR(IF((RIGHT(Plan1!$B$7,2)-AB8)=0,1,IF(AB8&lt;&gt;"x",-10,0)),0)</f>
        <v>0</v>
      </c>
      <c r="AK8" s="1">
        <f>IFERROR(IF(Plan1!$B$5-Plan2!J8=0,5,IF(J8&lt;&gt;"x",-10,0)),0)</f>
        <v>0</v>
      </c>
      <c r="AL8" s="1">
        <f>IFERROR(IF(Plan1!$B$4-Plan2!S8=0,5,IF(S8&lt;&gt;"x",-10,0)),0)</f>
        <v>0</v>
      </c>
      <c r="AM8" s="1">
        <f>IFERROR(IF(Plan1!$B$3-Plan2!P8=0,5,IF(P8&lt;&gt;"x",-10,0)),0)</f>
        <v>-10</v>
      </c>
      <c r="AO8" s="1">
        <f t="shared" si="22"/>
        <v>-10</v>
      </c>
      <c r="AP8" s="1" t="str">
        <f t="shared" si="23"/>
        <v>209</v>
      </c>
    </row>
    <row r="9" spans="2:44" ht="13.5" customHeight="1" x14ac:dyDescent="0.25">
      <c r="B9" s="20" t="s">
        <v>6323</v>
      </c>
      <c r="C9" s="21">
        <f t="shared" si="5"/>
        <v>13</v>
      </c>
      <c r="D9" s="22" t="s">
        <v>2440</v>
      </c>
      <c r="E9" s="20" t="s">
        <v>6306</v>
      </c>
      <c r="F9" s="20" t="s">
        <v>2772</v>
      </c>
      <c r="G9" s="21"/>
      <c r="H9" s="23" t="s">
        <v>2472</v>
      </c>
      <c r="J9" s="1" t="str">
        <f t="shared" si="6"/>
        <v>x</v>
      </c>
      <c r="K9" s="3" t="str">
        <f t="shared" si="0"/>
        <v>00</v>
      </c>
      <c r="L9" s="3" t="str">
        <f t="shared" si="1"/>
        <v>204</v>
      </c>
      <c r="M9" s="3" t="str">
        <f t="shared" si="7"/>
        <v>x</v>
      </c>
      <c r="N9" s="2" t="str">
        <f t="shared" si="2"/>
        <v>000</v>
      </c>
      <c r="O9" s="2" t="str">
        <f t="shared" si="8"/>
        <v>204</v>
      </c>
      <c r="P9" s="2" t="str">
        <f t="shared" si="9"/>
        <v>011507</v>
      </c>
      <c r="Q9" s="1" t="str">
        <f t="shared" si="10"/>
        <v>011507</v>
      </c>
      <c r="R9" s="1" t="str">
        <f t="shared" si="11"/>
        <v>204</v>
      </c>
      <c r="S9" s="1" t="str">
        <f t="shared" si="12"/>
        <v>x</v>
      </c>
      <c r="T9" s="1" t="str">
        <f t="shared" si="13"/>
        <v>0000</v>
      </c>
      <c r="U9" s="2" t="str">
        <f t="shared" si="3"/>
        <v>204</v>
      </c>
      <c r="V9" s="1" t="str">
        <f t="shared" si="4"/>
        <v>x</v>
      </c>
      <c r="W9" s="1" t="str">
        <f t="shared" si="14"/>
        <v>x</v>
      </c>
      <c r="X9" s="1" t="str">
        <f t="shared" si="15"/>
        <v>x</v>
      </c>
      <c r="Y9" s="1" t="str">
        <f t="shared" si="16"/>
        <v>x</v>
      </c>
      <c r="Z9" s="1" t="str">
        <f t="shared" si="17"/>
        <v>x</v>
      </c>
      <c r="AA9" s="1" t="str">
        <f t="shared" si="18"/>
        <v>x</v>
      </c>
      <c r="AB9" s="1" t="str">
        <f t="shared" si="19"/>
        <v>x</v>
      </c>
      <c r="AC9" s="1" t="str">
        <f t="shared" si="20"/>
        <v>x</v>
      </c>
      <c r="AD9" s="1" t="str">
        <f t="shared" si="21"/>
        <v>204</v>
      </c>
      <c r="AF9" s="1">
        <f>IFERROR(IF(((LEFT(Plan1!$B$7,2)=V9)),1,IF(V9&lt;&gt;"x",-10,0)),0)</f>
        <v>0</v>
      </c>
      <c r="AG9" s="1">
        <f>IFERROR(IF((RIGHT(LEFT(Plan1!$B$7,4),2)-X9)=0,1,IF(X9&lt;&gt;"x",-10,0)),0)</f>
        <v>0</v>
      </c>
      <c r="AH9" s="1">
        <f>IFERROR(IF((LEFT(RIGHT(Plan1!$B$7,4),2)-Z9)=0,1,IF(Z9&lt;&gt;"x",-10,0)),0)</f>
        <v>0</v>
      </c>
      <c r="AI9" s="1">
        <f>IFERROR(IF((RIGHT(Plan1!$B$7,2)-AB9)=0,1,IF(AB9&lt;&gt;"x",-10,0)),0)</f>
        <v>0</v>
      </c>
      <c r="AK9" s="1">
        <f>IFERROR(IF(Plan1!$B$5-Plan2!J9=0,5,IF(J9&lt;&gt;"x",-10,0)),0)</f>
        <v>0</v>
      </c>
      <c r="AL9" s="1">
        <f>IFERROR(IF(Plan1!$B$4-Plan2!S9=0,5,IF(S9&lt;&gt;"x",-10,0)),0)</f>
        <v>0</v>
      </c>
      <c r="AM9" s="1">
        <f>IFERROR(IF(Plan1!$B$3-Plan2!P9=0,5,IF(P9&lt;&gt;"x",-10,0)),0)</f>
        <v>-10</v>
      </c>
      <c r="AO9" s="1">
        <f t="shared" si="22"/>
        <v>-10</v>
      </c>
      <c r="AP9" s="1" t="str">
        <f t="shared" si="23"/>
        <v>204</v>
      </c>
    </row>
    <row r="10" spans="2:44" ht="13.5" customHeight="1" x14ac:dyDescent="0.25">
      <c r="B10" s="20" t="s">
        <v>6986</v>
      </c>
      <c r="C10" s="21">
        <f t="shared" si="5"/>
        <v>14</v>
      </c>
      <c r="D10" s="22" t="s">
        <v>7019</v>
      </c>
      <c r="E10" s="20" t="s">
        <v>7012</v>
      </c>
      <c r="F10" s="20" t="s">
        <v>2529</v>
      </c>
      <c r="G10" s="21"/>
      <c r="H10" s="23" t="s">
        <v>2476</v>
      </c>
      <c r="J10" s="1" t="str">
        <f t="shared" si="6"/>
        <v>x</v>
      </c>
      <c r="K10" s="3" t="str">
        <f t="shared" si="0"/>
        <v>00</v>
      </c>
      <c r="L10" s="3" t="str">
        <f t="shared" si="1"/>
        <v>214</v>
      </c>
      <c r="M10" s="3" t="str">
        <f t="shared" si="7"/>
        <v>x</v>
      </c>
      <c r="N10" s="2" t="str">
        <f t="shared" si="2"/>
        <v>000</v>
      </c>
      <c r="O10" s="2" t="str">
        <f t="shared" si="8"/>
        <v>214</v>
      </c>
      <c r="P10" s="2" t="str">
        <f t="shared" si="9"/>
        <v>x</v>
      </c>
      <c r="Q10" s="1" t="str">
        <f t="shared" si="10"/>
        <v>000000</v>
      </c>
      <c r="R10" s="1" t="str">
        <f t="shared" si="11"/>
        <v>214</v>
      </c>
      <c r="S10" s="1" t="str">
        <f t="shared" si="12"/>
        <v>0104</v>
      </c>
      <c r="T10" s="1" t="str">
        <f t="shared" si="13"/>
        <v>0104</v>
      </c>
      <c r="U10" s="2" t="str">
        <f t="shared" si="3"/>
        <v>214</v>
      </c>
      <c r="V10" s="1" t="str">
        <f t="shared" ref="V10:V18" si="24">IF((IF(W10="00","x",W10))="30","33",(IF(W10="00","x",W10)))</f>
        <v>33</v>
      </c>
      <c r="W10" s="1" t="str">
        <f t="shared" si="14"/>
        <v>33</v>
      </c>
      <c r="X10" s="1" t="str">
        <f t="shared" si="15"/>
        <v>90</v>
      </c>
      <c r="Y10" s="1" t="str">
        <f t="shared" si="16"/>
        <v>90</v>
      </c>
      <c r="Z10" s="1" t="str">
        <f t="shared" si="17"/>
        <v>39</v>
      </c>
      <c r="AA10" s="1" t="str">
        <f t="shared" si="18"/>
        <v>39</v>
      </c>
      <c r="AB10" s="1" t="str">
        <f t="shared" si="19"/>
        <v>17</v>
      </c>
      <c r="AC10" s="1" t="str">
        <f t="shared" si="20"/>
        <v>17</v>
      </c>
      <c r="AD10" s="1" t="str">
        <f t="shared" si="21"/>
        <v>214</v>
      </c>
      <c r="AF10" s="1">
        <f>IFERROR(IF(((LEFT(Plan1!$B$7,2)=V10)),1,IF(V10&lt;&gt;"x",-10,0)),0)</f>
        <v>-10</v>
      </c>
      <c r="AG10" s="1">
        <f>IFERROR(IF((RIGHT(LEFT(Plan1!$B$7,4),2)-X10)=0,1,IF(X10&lt;&gt;"x",-10,0)),0)</f>
        <v>-10</v>
      </c>
      <c r="AH10" s="1">
        <f>IFERROR(IF((LEFT(RIGHT(Plan1!$B$7,4),2)-Z10)=0,1,IF(Z10&lt;&gt;"x",-10,0)),0)</f>
        <v>-10</v>
      </c>
      <c r="AI10" s="1">
        <f>IFERROR(IF((RIGHT(Plan1!$B$7,2)-AB10)=0,1,IF(AB10&lt;&gt;"x",-10,0)),0)</f>
        <v>-10</v>
      </c>
      <c r="AK10" s="1">
        <f>IFERROR(IF(Plan1!$B$5-Plan2!J10=0,5,IF(J10&lt;&gt;"x",-10,0)),0)</f>
        <v>0</v>
      </c>
      <c r="AL10" s="1">
        <f>IFERROR(IF(Plan1!$B$4-Plan2!S10=0,5,IF(S10&lt;&gt;"x",-10,0)),0)</f>
        <v>-10</v>
      </c>
      <c r="AM10" s="1">
        <f>IFERROR(IF(Plan1!$B$3-Plan2!P10=0,5,IF(P10&lt;&gt;"x",-10,0)),0)</f>
        <v>0</v>
      </c>
      <c r="AO10" s="1">
        <f t="shared" si="22"/>
        <v>-50</v>
      </c>
      <c r="AP10" s="1" t="str">
        <f t="shared" si="23"/>
        <v>214</v>
      </c>
    </row>
    <row r="11" spans="2:44" ht="13.5" customHeight="1" x14ac:dyDescent="0.25">
      <c r="B11" s="20" t="s">
        <v>6987</v>
      </c>
      <c r="C11" s="21">
        <f t="shared" si="5"/>
        <v>15</v>
      </c>
      <c r="D11" s="22" t="s">
        <v>7020</v>
      </c>
      <c r="E11" s="20" t="s">
        <v>7013</v>
      </c>
      <c r="F11" s="20" t="s">
        <v>2596</v>
      </c>
      <c r="G11" s="21"/>
      <c r="H11" s="23" t="s">
        <v>2480</v>
      </c>
      <c r="J11" s="1" t="str">
        <f t="shared" si="6"/>
        <v>x</v>
      </c>
      <c r="K11" s="3" t="str">
        <f t="shared" si="0"/>
        <v>00</v>
      </c>
      <c r="L11" s="3" t="str">
        <f t="shared" si="1"/>
        <v>213</v>
      </c>
      <c r="M11" s="3" t="str">
        <f t="shared" si="7"/>
        <v>x</v>
      </c>
      <c r="N11" s="2" t="str">
        <f t="shared" si="2"/>
        <v>000</v>
      </c>
      <c r="O11" s="2" t="str">
        <f t="shared" si="8"/>
        <v>213</v>
      </c>
      <c r="P11" s="2" t="str">
        <f t="shared" si="9"/>
        <v>014120</v>
      </c>
      <c r="Q11" s="1" t="str">
        <f t="shared" si="10"/>
        <v>014120</v>
      </c>
      <c r="R11" s="1" t="str">
        <f t="shared" si="11"/>
        <v>213</v>
      </c>
      <c r="S11" s="1" t="str">
        <f t="shared" si="12"/>
        <v>x</v>
      </c>
      <c r="T11" s="1" t="str">
        <f t="shared" si="13"/>
        <v>0000</v>
      </c>
      <c r="U11" s="2" t="str">
        <f t="shared" si="3"/>
        <v>213</v>
      </c>
      <c r="V11" s="1" t="str">
        <f t="shared" si="24"/>
        <v>33</v>
      </c>
      <c r="W11" s="1" t="str">
        <f t="shared" si="14"/>
        <v>33</v>
      </c>
      <c r="X11" s="1" t="str">
        <f t="shared" si="15"/>
        <v>90</v>
      </c>
      <c r="Y11" s="1" t="str">
        <f t="shared" si="16"/>
        <v>90</v>
      </c>
      <c r="Z11" s="1" t="str">
        <f t="shared" si="17"/>
        <v>36</v>
      </c>
      <c r="AA11" s="1" t="str">
        <f t="shared" si="18"/>
        <v>36</v>
      </c>
      <c r="AB11" s="1" t="str">
        <f t="shared" si="19"/>
        <v>07</v>
      </c>
      <c r="AC11" s="1" t="str">
        <f t="shared" si="20"/>
        <v>07</v>
      </c>
      <c r="AD11" s="1" t="str">
        <f t="shared" si="21"/>
        <v>213</v>
      </c>
      <c r="AF11" s="1">
        <f>IFERROR(IF(((LEFT(Plan1!$B$7,2)=V11)),1,IF(V11&lt;&gt;"x",-10,0)),0)</f>
        <v>-10</v>
      </c>
      <c r="AG11" s="1">
        <f>IFERROR(IF((RIGHT(LEFT(Plan1!$B$7,4),2)-X11)=0,1,IF(X11&lt;&gt;"x",-10,0)),0)</f>
        <v>-10</v>
      </c>
      <c r="AH11" s="1">
        <f>IFERROR(IF((LEFT(RIGHT(Plan1!$B$7,4),2)-Z11)=0,1,IF(Z11&lt;&gt;"x",-10,0)),0)</f>
        <v>-10</v>
      </c>
      <c r="AI11" s="1">
        <f>IFERROR(IF((RIGHT(Plan1!$B$7,2)-AB11)=0,1,IF(AB11&lt;&gt;"x",-10,0)),0)</f>
        <v>-10</v>
      </c>
      <c r="AK11" s="1">
        <f>IFERROR(IF(Plan1!$B$5-Plan2!J11=0,5,IF(J11&lt;&gt;"x",-10,0)),0)</f>
        <v>0</v>
      </c>
      <c r="AL11" s="1">
        <f>IFERROR(IF(Plan1!$B$4-Plan2!S11=0,5,IF(S11&lt;&gt;"x",-10,0)),0)</f>
        <v>0</v>
      </c>
      <c r="AM11" s="1">
        <f>IFERROR(IF(Plan1!$B$3-Plan2!P11=0,5,IF(P11&lt;&gt;"x",-10,0)),0)</f>
        <v>-10</v>
      </c>
      <c r="AO11" s="1">
        <f t="shared" si="22"/>
        <v>-50</v>
      </c>
      <c r="AP11" s="1" t="str">
        <f t="shared" si="23"/>
        <v>213</v>
      </c>
    </row>
    <row r="12" spans="2:44" ht="13.5" customHeight="1" x14ac:dyDescent="0.25">
      <c r="B12" s="20" t="s">
        <v>6988</v>
      </c>
      <c r="C12" s="21">
        <f t="shared" si="5"/>
        <v>16</v>
      </c>
      <c r="D12" s="22" t="s">
        <v>7021</v>
      </c>
      <c r="E12" s="20" t="s">
        <v>7013</v>
      </c>
      <c r="F12" s="20" t="s">
        <v>2772</v>
      </c>
      <c r="G12" s="21"/>
      <c r="H12" s="23" t="s">
        <v>2484</v>
      </c>
      <c r="J12" s="1" t="str">
        <f t="shared" si="6"/>
        <v>x</v>
      </c>
      <c r="K12" s="3" t="str">
        <f t="shared" si="0"/>
        <v>00</v>
      </c>
      <c r="L12" s="3" t="str">
        <f t="shared" si="1"/>
        <v>215</v>
      </c>
      <c r="M12" s="3" t="str">
        <f t="shared" si="7"/>
        <v>x</v>
      </c>
      <c r="N12" s="2" t="str">
        <f t="shared" si="2"/>
        <v>000</v>
      </c>
      <c r="O12" s="2" t="str">
        <f t="shared" si="8"/>
        <v>215</v>
      </c>
      <c r="P12" s="2" t="str">
        <f t="shared" si="9"/>
        <v>014120</v>
      </c>
      <c r="Q12" s="1" t="str">
        <f t="shared" si="10"/>
        <v>014120</v>
      </c>
      <c r="R12" s="1" t="str">
        <f t="shared" si="11"/>
        <v>215</v>
      </c>
      <c r="S12" s="1" t="str">
        <f t="shared" si="12"/>
        <v>x</v>
      </c>
      <c r="T12" s="1" t="str">
        <f t="shared" si="13"/>
        <v>0000</v>
      </c>
      <c r="U12" s="2" t="str">
        <f t="shared" si="3"/>
        <v>215</v>
      </c>
      <c r="V12" s="1" t="str">
        <f t="shared" si="24"/>
        <v>x</v>
      </c>
      <c r="W12" s="1" t="str">
        <f t="shared" si="14"/>
        <v>x</v>
      </c>
      <c r="X12" s="1" t="str">
        <f t="shared" si="15"/>
        <v>x</v>
      </c>
      <c r="Y12" s="1" t="str">
        <f t="shared" si="16"/>
        <v>x</v>
      </c>
      <c r="Z12" s="1" t="str">
        <f t="shared" si="17"/>
        <v>x</v>
      </c>
      <c r="AA12" s="1" t="str">
        <f t="shared" si="18"/>
        <v>x</v>
      </c>
      <c r="AB12" s="1" t="str">
        <f t="shared" si="19"/>
        <v>x</v>
      </c>
      <c r="AC12" s="1" t="str">
        <f t="shared" si="20"/>
        <v>x</v>
      </c>
      <c r="AD12" s="1" t="str">
        <f t="shared" si="21"/>
        <v>215</v>
      </c>
      <c r="AF12" s="1">
        <f>IFERROR(IF(((LEFT(Plan1!$B$7,2)=V12)),1,IF(V12&lt;&gt;"x",-10,0)),0)</f>
        <v>0</v>
      </c>
      <c r="AG12" s="1">
        <f>IFERROR(IF((RIGHT(LEFT(Plan1!$B$7,4),2)-X12)=0,1,IF(X12&lt;&gt;"x",-10,0)),0)</f>
        <v>0</v>
      </c>
      <c r="AH12" s="1">
        <f>IFERROR(IF((LEFT(RIGHT(Plan1!$B$7,4),2)-Z12)=0,1,IF(Z12&lt;&gt;"x",-10,0)),0)</f>
        <v>0</v>
      </c>
      <c r="AI12" s="1">
        <f>IFERROR(IF((RIGHT(Plan1!$B$7,2)-AB12)=0,1,IF(AB12&lt;&gt;"x",-10,0)),0)</f>
        <v>0</v>
      </c>
      <c r="AK12" s="1">
        <f>IFERROR(IF(Plan1!$B$5-Plan2!J12=0,5,IF(J12&lt;&gt;"x",-10,0)),0)</f>
        <v>0</v>
      </c>
      <c r="AL12" s="1">
        <f>IFERROR(IF(Plan1!$B$4-Plan2!S12=0,5,IF(S12&lt;&gt;"x",-10,0)),0)</f>
        <v>0</v>
      </c>
      <c r="AM12" s="1">
        <f>IFERROR(IF(Plan1!$B$3-Plan2!P12=0,5,IF(P12&lt;&gt;"x",-10,0)),0)</f>
        <v>-10</v>
      </c>
      <c r="AO12" s="1">
        <f t="shared" si="22"/>
        <v>-10</v>
      </c>
      <c r="AP12" s="1" t="str">
        <f t="shared" si="23"/>
        <v>215</v>
      </c>
    </row>
    <row r="13" spans="2:44" ht="13.5" customHeight="1" x14ac:dyDescent="0.25">
      <c r="B13" s="20" t="s">
        <v>6324</v>
      </c>
      <c r="C13" s="21">
        <f t="shared" si="5"/>
        <v>17</v>
      </c>
      <c r="D13" s="22" t="s">
        <v>6312</v>
      </c>
      <c r="E13" s="20" t="s">
        <v>6307</v>
      </c>
      <c r="F13" s="20" t="s">
        <v>2772</v>
      </c>
      <c r="G13" s="21"/>
      <c r="H13" s="23" t="s">
        <v>2488</v>
      </c>
      <c r="J13" s="1" t="str">
        <f t="shared" si="6"/>
        <v>x</v>
      </c>
      <c r="K13" s="3" t="str">
        <f t="shared" si="0"/>
        <v>00</v>
      </c>
      <c r="L13" s="3" t="str">
        <f t="shared" si="1"/>
        <v>205</v>
      </c>
      <c r="M13" s="3" t="str">
        <f t="shared" si="7"/>
        <v>x</v>
      </c>
      <c r="N13" s="2" t="str">
        <f t="shared" si="2"/>
        <v>000</v>
      </c>
      <c r="O13" s="2" t="str">
        <f t="shared" si="8"/>
        <v>205</v>
      </c>
      <c r="P13" s="2" t="str">
        <f t="shared" si="9"/>
        <v>010206</v>
      </c>
      <c r="Q13" s="1" t="str">
        <f t="shared" si="10"/>
        <v>010206</v>
      </c>
      <c r="R13" s="1" t="str">
        <f t="shared" si="11"/>
        <v>205</v>
      </c>
      <c r="S13" s="1" t="str">
        <f t="shared" si="12"/>
        <v>x</v>
      </c>
      <c r="T13" s="1" t="str">
        <f t="shared" si="13"/>
        <v>0000</v>
      </c>
      <c r="U13" s="2" t="str">
        <f t="shared" si="3"/>
        <v>205</v>
      </c>
      <c r="V13" s="1" t="str">
        <f t="shared" si="24"/>
        <v>x</v>
      </c>
      <c r="W13" s="1" t="str">
        <f t="shared" si="14"/>
        <v>x</v>
      </c>
      <c r="X13" s="1" t="str">
        <f t="shared" si="15"/>
        <v>x</v>
      </c>
      <c r="Y13" s="1" t="str">
        <f t="shared" si="16"/>
        <v>x</v>
      </c>
      <c r="Z13" s="1" t="str">
        <f t="shared" si="17"/>
        <v>x</v>
      </c>
      <c r="AA13" s="1" t="str">
        <f t="shared" si="18"/>
        <v>x</v>
      </c>
      <c r="AB13" s="1" t="str">
        <f t="shared" si="19"/>
        <v>x</v>
      </c>
      <c r="AC13" s="1" t="str">
        <f t="shared" si="20"/>
        <v>x</v>
      </c>
      <c r="AD13" s="1" t="str">
        <f t="shared" si="21"/>
        <v>205</v>
      </c>
      <c r="AF13" s="1">
        <f>IFERROR(IF(((LEFT(Plan1!$B$7,2)=V13)),1,IF(V13&lt;&gt;"x",-10,0)),0)</f>
        <v>0</v>
      </c>
      <c r="AG13" s="1">
        <f>IFERROR(IF((RIGHT(LEFT(Plan1!$B$7,4),2)-X13)=0,1,IF(X13&lt;&gt;"x",-10,0)),0)</f>
        <v>0</v>
      </c>
      <c r="AH13" s="1">
        <f>IFERROR(IF((LEFT(RIGHT(Plan1!$B$7,4),2)-Z13)=0,1,IF(Z13&lt;&gt;"x",-10,0)),0)</f>
        <v>0</v>
      </c>
      <c r="AI13" s="1">
        <f>IFERROR(IF((RIGHT(Plan1!$B$7,2)-AB13)=0,1,IF(AB13&lt;&gt;"x",-10,0)),0)</f>
        <v>0</v>
      </c>
      <c r="AK13" s="1">
        <f>IFERROR(IF(Plan1!$B$5-Plan2!J13=0,5,IF(J13&lt;&gt;"x",-10,0)),0)</f>
        <v>0</v>
      </c>
      <c r="AL13" s="1">
        <f>IFERROR(IF(Plan1!$B$4-Plan2!S13=0,5,IF(S13&lt;&gt;"x",-10,0)),0)</f>
        <v>0</v>
      </c>
      <c r="AM13" s="1">
        <f>IFERROR(IF(Plan1!$B$3-Plan2!P13=0,5,IF(P13&lt;&gt;"x",-10,0)),0)</f>
        <v>-10</v>
      </c>
      <c r="AO13" s="1">
        <f t="shared" si="22"/>
        <v>-10</v>
      </c>
      <c r="AP13" s="1" t="str">
        <f t="shared" si="23"/>
        <v>205</v>
      </c>
    </row>
    <row r="14" spans="2:44" ht="13.5" customHeight="1" x14ac:dyDescent="0.25">
      <c r="B14" s="20" t="s">
        <v>6325</v>
      </c>
      <c r="C14" s="21">
        <f t="shared" si="5"/>
        <v>19</v>
      </c>
      <c r="D14" s="22" t="s">
        <v>6313</v>
      </c>
      <c r="E14" s="20" t="s">
        <v>6308</v>
      </c>
      <c r="F14" s="20" t="s">
        <v>2772</v>
      </c>
      <c r="G14" s="21"/>
      <c r="H14" s="23" t="s">
        <v>2489</v>
      </c>
      <c r="J14" s="1" t="str">
        <f t="shared" si="6"/>
        <v>x</v>
      </c>
      <c r="K14" s="3" t="str">
        <f t="shared" si="0"/>
        <v>00</v>
      </c>
      <c r="L14" s="3" t="str">
        <f t="shared" si="1"/>
        <v>202</v>
      </c>
      <c r="M14" s="3" t="str">
        <f t="shared" si="7"/>
        <v>x</v>
      </c>
      <c r="N14" s="2" t="str">
        <f t="shared" si="2"/>
        <v>000</v>
      </c>
      <c r="O14" s="2" t="str">
        <f t="shared" si="8"/>
        <v>202</v>
      </c>
      <c r="P14" s="2" t="str">
        <f t="shared" si="9"/>
        <v>011042</v>
      </c>
      <c r="Q14" s="1" t="str">
        <f t="shared" si="10"/>
        <v>011042</v>
      </c>
      <c r="R14" s="1" t="str">
        <f t="shared" si="11"/>
        <v>202</v>
      </c>
      <c r="S14" s="1" t="str">
        <f t="shared" si="12"/>
        <v>x</v>
      </c>
      <c r="T14" s="1" t="str">
        <f t="shared" si="13"/>
        <v>0000</v>
      </c>
      <c r="U14" s="2" t="str">
        <f t="shared" si="3"/>
        <v>202</v>
      </c>
      <c r="V14" s="1" t="str">
        <f t="shared" si="24"/>
        <v>x</v>
      </c>
      <c r="W14" s="1" t="str">
        <f t="shared" si="14"/>
        <v>x</v>
      </c>
      <c r="X14" s="1" t="str">
        <f t="shared" si="15"/>
        <v>x</v>
      </c>
      <c r="Y14" s="1" t="str">
        <f t="shared" si="16"/>
        <v>x</v>
      </c>
      <c r="Z14" s="1" t="str">
        <f t="shared" si="17"/>
        <v>x</v>
      </c>
      <c r="AA14" s="1" t="str">
        <f t="shared" si="18"/>
        <v>x</v>
      </c>
      <c r="AB14" s="1" t="str">
        <f t="shared" si="19"/>
        <v>x</v>
      </c>
      <c r="AC14" s="1" t="str">
        <f t="shared" si="20"/>
        <v>x</v>
      </c>
      <c r="AD14" s="1" t="str">
        <f t="shared" si="21"/>
        <v>202</v>
      </c>
      <c r="AF14" s="1">
        <f>IFERROR(IF(((LEFT(Plan1!$B$7,2)=V14)),1,IF(V14&lt;&gt;"x",-10,0)),0)</f>
        <v>0</v>
      </c>
      <c r="AG14" s="1">
        <f>IFERROR(IF((RIGHT(LEFT(Plan1!$B$7,4),2)-X14)=0,1,IF(X14&lt;&gt;"x",-10,0)),0)</f>
        <v>0</v>
      </c>
      <c r="AH14" s="1">
        <f>IFERROR(IF((LEFT(RIGHT(Plan1!$B$7,4),2)-Z14)=0,1,IF(Z14&lt;&gt;"x",-10,0)),0)</f>
        <v>0</v>
      </c>
      <c r="AI14" s="1">
        <f>IFERROR(IF((RIGHT(Plan1!$B$7,2)-AB14)=0,1,IF(AB14&lt;&gt;"x",-10,0)),0)</f>
        <v>0</v>
      </c>
      <c r="AK14" s="1">
        <f>IFERROR(IF(Plan1!$B$5-Plan2!J14=0,5,IF(J14&lt;&gt;"x",-10,0)),0)</f>
        <v>0</v>
      </c>
      <c r="AL14" s="1">
        <f>IFERROR(IF(Plan1!$B$4-Plan2!S14=0,5,IF(S14&lt;&gt;"x",-10,0)),0)</f>
        <v>0</v>
      </c>
      <c r="AM14" s="1">
        <f>IFERROR(IF(Plan1!$B$3-Plan2!P14=0,5,IF(P14&lt;&gt;"x",-10,0)),0)</f>
        <v>-10</v>
      </c>
      <c r="AO14" s="1">
        <f t="shared" si="22"/>
        <v>-10</v>
      </c>
      <c r="AP14" s="1" t="str">
        <f t="shared" si="23"/>
        <v>202</v>
      </c>
    </row>
    <row r="15" spans="2:44" ht="13.5" customHeight="1" x14ac:dyDescent="0.25">
      <c r="B15" s="20" t="s">
        <v>6326</v>
      </c>
      <c r="C15" s="21">
        <f t="shared" si="5"/>
        <v>23</v>
      </c>
      <c r="D15" s="22" t="s">
        <v>6314</v>
      </c>
      <c r="E15" s="20" t="s">
        <v>6309</v>
      </c>
      <c r="F15" s="20" t="s">
        <v>2772</v>
      </c>
      <c r="G15" s="21"/>
      <c r="H15" s="23" t="s">
        <v>2493</v>
      </c>
      <c r="J15" s="1" t="str">
        <f t="shared" si="6"/>
        <v>x</v>
      </c>
      <c r="K15" s="3" t="str">
        <f t="shared" si="0"/>
        <v>00</v>
      </c>
      <c r="L15" s="3" t="str">
        <f t="shared" si="1"/>
        <v>206</v>
      </c>
      <c r="M15" s="3" t="str">
        <f t="shared" si="7"/>
        <v>x</v>
      </c>
      <c r="N15" s="2" t="str">
        <f t="shared" si="2"/>
        <v>000</v>
      </c>
      <c r="O15" s="2" t="str">
        <f t="shared" si="8"/>
        <v>206</v>
      </c>
      <c r="P15" s="2" t="str">
        <f t="shared" si="9"/>
        <v>011441</v>
      </c>
      <c r="Q15" s="1" t="str">
        <f t="shared" si="10"/>
        <v>011441</v>
      </c>
      <c r="R15" s="1" t="str">
        <f t="shared" si="11"/>
        <v>206</v>
      </c>
      <c r="S15" s="1" t="str">
        <f t="shared" si="12"/>
        <v>x</v>
      </c>
      <c r="T15" s="1" t="str">
        <f t="shared" si="13"/>
        <v>0000</v>
      </c>
      <c r="U15" s="2" t="str">
        <f t="shared" si="3"/>
        <v>206</v>
      </c>
      <c r="V15" s="1" t="str">
        <f t="shared" si="24"/>
        <v>x</v>
      </c>
      <c r="W15" s="1" t="str">
        <f t="shared" si="14"/>
        <v>x</v>
      </c>
      <c r="X15" s="1" t="str">
        <f t="shared" si="15"/>
        <v>x</v>
      </c>
      <c r="Y15" s="1" t="str">
        <f t="shared" si="16"/>
        <v>x</v>
      </c>
      <c r="Z15" s="1" t="str">
        <f t="shared" si="17"/>
        <v>x</v>
      </c>
      <c r="AA15" s="1" t="str">
        <f t="shared" si="18"/>
        <v>x</v>
      </c>
      <c r="AB15" s="1" t="str">
        <f t="shared" si="19"/>
        <v>x</v>
      </c>
      <c r="AC15" s="1" t="str">
        <f t="shared" si="20"/>
        <v>x</v>
      </c>
      <c r="AD15" s="1" t="str">
        <f t="shared" si="21"/>
        <v>206</v>
      </c>
      <c r="AF15" s="1">
        <f>IFERROR(IF(((LEFT(Plan1!$B$7,2)=V15)),1,IF(V15&lt;&gt;"x",-10,0)),0)</f>
        <v>0</v>
      </c>
      <c r="AG15" s="1">
        <f>IFERROR(IF((RIGHT(LEFT(Plan1!$B$7,4),2)-X15)=0,1,IF(X15&lt;&gt;"x",-10,0)),0)</f>
        <v>0</v>
      </c>
      <c r="AH15" s="1">
        <f>IFERROR(IF((LEFT(RIGHT(Plan1!$B$7,4),2)-Z15)=0,1,IF(Z15&lt;&gt;"x",-10,0)),0)</f>
        <v>0</v>
      </c>
      <c r="AI15" s="1">
        <f>IFERROR(IF((RIGHT(Plan1!$B$7,2)-AB15)=0,1,IF(AB15&lt;&gt;"x",-10,0)),0)</f>
        <v>0</v>
      </c>
      <c r="AK15" s="1">
        <f>IFERROR(IF(Plan1!$B$5-Plan2!J15=0,5,IF(J15&lt;&gt;"x",-10,0)),0)</f>
        <v>0</v>
      </c>
      <c r="AL15" s="1">
        <f>IFERROR(IF(Plan1!$B$4-Plan2!S15=0,5,IF(S15&lt;&gt;"x",-10,0)),0)</f>
        <v>0</v>
      </c>
      <c r="AM15" s="1">
        <f>IFERROR(IF(Plan1!$B$3-Plan2!P15=0,5,IF(P15&lt;&gt;"x",-10,0)),0)</f>
        <v>-10</v>
      </c>
      <c r="AO15" s="1">
        <f t="shared" si="22"/>
        <v>-10</v>
      </c>
      <c r="AP15" s="1" t="str">
        <f t="shared" si="23"/>
        <v>206</v>
      </c>
    </row>
    <row r="16" spans="2:44" ht="13.5" customHeight="1" x14ac:dyDescent="0.25">
      <c r="B16" s="20" t="s">
        <v>6989</v>
      </c>
      <c r="C16" s="21">
        <f t="shared" si="5"/>
        <v>24</v>
      </c>
      <c r="D16" s="22" t="s">
        <v>7022</v>
      </c>
      <c r="E16" s="20" t="s">
        <v>6310</v>
      </c>
      <c r="F16" s="20" t="s">
        <v>6299</v>
      </c>
      <c r="G16" s="21"/>
      <c r="H16" s="23" t="s">
        <v>2498</v>
      </c>
      <c r="J16" s="1" t="str">
        <f t="shared" si="6"/>
        <v>x</v>
      </c>
      <c r="K16" s="3" t="str">
        <f t="shared" si="0"/>
        <v>00</v>
      </c>
      <c r="L16" s="3" t="str">
        <f t="shared" si="1"/>
        <v>208</v>
      </c>
      <c r="M16" s="3" t="str">
        <f t="shared" si="7"/>
        <v>x</v>
      </c>
      <c r="N16" s="2" t="str">
        <f t="shared" si="2"/>
        <v>000</v>
      </c>
      <c r="O16" s="2" t="str">
        <f t="shared" si="8"/>
        <v>208</v>
      </c>
      <c r="P16" s="2" t="str">
        <f t="shared" si="9"/>
        <v>x</v>
      </c>
      <c r="Q16" s="1" t="str">
        <f t="shared" si="10"/>
        <v>000000</v>
      </c>
      <c r="R16" s="1" t="str">
        <f t="shared" si="11"/>
        <v>208</v>
      </c>
      <c r="S16" s="1" t="str">
        <f t="shared" si="12"/>
        <v>0103</v>
      </c>
      <c r="T16" s="1" t="str">
        <f t="shared" si="13"/>
        <v>0103</v>
      </c>
      <c r="U16" s="2" t="str">
        <f t="shared" si="3"/>
        <v>208</v>
      </c>
      <c r="V16" s="1" t="str">
        <f t="shared" si="24"/>
        <v>x</v>
      </c>
      <c r="W16" s="1" t="str">
        <f t="shared" si="14"/>
        <v>00</v>
      </c>
      <c r="X16" s="1" t="str">
        <f t="shared" si="15"/>
        <v>x</v>
      </c>
      <c r="Y16" s="1" t="str">
        <f t="shared" si="16"/>
        <v>00</v>
      </c>
      <c r="Z16" s="1" t="str">
        <f t="shared" si="17"/>
        <v>92</v>
      </c>
      <c r="AA16" s="1" t="str">
        <f t="shared" si="18"/>
        <v>92</v>
      </c>
      <c r="AB16" s="1" t="str">
        <f t="shared" si="19"/>
        <v>x</v>
      </c>
      <c r="AC16" s="1" t="str">
        <f t="shared" si="20"/>
        <v>00</v>
      </c>
      <c r="AD16" s="1" t="str">
        <f t="shared" si="21"/>
        <v>208</v>
      </c>
      <c r="AF16" s="1">
        <f>IFERROR(IF(((LEFT(Plan1!$B$7,2)=V16)),1,IF(V16&lt;&gt;"x",-10,0)),0)</f>
        <v>0</v>
      </c>
      <c r="AG16" s="1">
        <f>IFERROR(IF((RIGHT(LEFT(Plan1!$B$7,4),2)-X16)=0,1,IF(X16&lt;&gt;"x",-10,0)),0)</f>
        <v>0</v>
      </c>
      <c r="AH16" s="1">
        <f>IFERROR(IF((LEFT(RIGHT(Plan1!$B$7,4),2)-Z16)=0,1,IF(Z16&lt;&gt;"x",-10,0)),0)</f>
        <v>-10</v>
      </c>
      <c r="AI16" s="1">
        <f>IFERROR(IF((RIGHT(Plan1!$B$7,2)-AB16)=0,1,IF(AB16&lt;&gt;"x",-10,0)),0)</f>
        <v>0</v>
      </c>
      <c r="AK16" s="1">
        <f>IFERROR(IF(Plan1!$B$5-Plan2!J16=0,5,IF(J16&lt;&gt;"x",-10,0)),0)</f>
        <v>0</v>
      </c>
      <c r="AL16" s="1">
        <f>IFERROR(IF(Plan1!$B$4-Plan2!S16=0,5,IF(S16&lt;&gt;"x",-10,0)),0)</f>
        <v>-10</v>
      </c>
      <c r="AM16" s="1">
        <f>IFERROR(IF(Plan1!$B$3-Plan2!P16=0,5,IF(P16&lt;&gt;"x",-10,0)),0)</f>
        <v>0</v>
      </c>
      <c r="AO16" s="1">
        <f t="shared" si="22"/>
        <v>-20</v>
      </c>
      <c r="AP16" s="1" t="str">
        <f t="shared" si="23"/>
        <v>208</v>
      </c>
    </row>
    <row r="17" spans="2:42" ht="13.5" customHeight="1" x14ac:dyDescent="0.25">
      <c r="B17" s="20" t="s">
        <v>6327</v>
      </c>
      <c r="C17" s="21">
        <f t="shared" si="5"/>
        <v>25</v>
      </c>
      <c r="D17" s="22" t="s">
        <v>2441</v>
      </c>
      <c r="E17" s="20" t="s">
        <v>6310</v>
      </c>
      <c r="F17" s="20" t="s">
        <v>2772</v>
      </c>
      <c r="G17" s="21"/>
      <c r="H17" s="23" t="s">
        <v>2502</v>
      </c>
      <c r="J17" s="1" t="str">
        <f t="shared" si="6"/>
        <v>x</v>
      </c>
      <c r="K17" s="3" t="str">
        <f t="shared" si="0"/>
        <v>00</v>
      </c>
      <c r="L17" s="3" t="str">
        <f t="shared" si="1"/>
        <v>203</v>
      </c>
      <c r="M17" s="3" t="str">
        <f t="shared" si="7"/>
        <v>x</v>
      </c>
      <c r="N17" s="2" t="str">
        <f t="shared" si="2"/>
        <v>000</v>
      </c>
      <c r="O17" s="2" t="str">
        <f t="shared" si="8"/>
        <v>203</v>
      </c>
      <c r="P17" s="2" t="str">
        <f t="shared" si="9"/>
        <v>x</v>
      </c>
      <c r="Q17" s="1" t="str">
        <f t="shared" si="10"/>
        <v>000000</v>
      </c>
      <c r="R17" s="1" t="str">
        <f t="shared" si="11"/>
        <v>203</v>
      </c>
      <c r="S17" s="1" t="str">
        <f t="shared" si="12"/>
        <v>0103</v>
      </c>
      <c r="T17" s="1" t="str">
        <f t="shared" si="13"/>
        <v>0103</v>
      </c>
      <c r="U17" s="2" t="str">
        <f t="shared" si="3"/>
        <v>203</v>
      </c>
      <c r="V17" s="1" t="str">
        <f t="shared" si="24"/>
        <v>x</v>
      </c>
      <c r="W17" s="1" t="str">
        <f t="shared" si="14"/>
        <v>x</v>
      </c>
      <c r="X17" s="1" t="str">
        <f t="shared" si="15"/>
        <v>x</v>
      </c>
      <c r="Y17" s="1" t="str">
        <f t="shared" si="16"/>
        <v>x</v>
      </c>
      <c r="Z17" s="1" t="str">
        <f t="shared" si="17"/>
        <v>x</v>
      </c>
      <c r="AA17" s="1" t="str">
        <f t="shared" si="18"/>
        <v>x</v>
      </c>
      <c r="AB17" s="1" t="str">
        <f t="shared" si="19"/>
        <v>x</v>
      </c>
      <c r="AC17" s="1" t="str">
        <f t="shared" si="20"/>
        <v>x</v>
      </c>
      <c r="AD17" s="1" t="str">
        <f t="shared" si="21"/>
        <v>203</v>
      </c>
      <c r="AF17" s="1">
        <f>IFERROR(IF(((LEFT(Plan1!$B$7,2)=V17)),1,IF(V17&lt;&gt;"x",-10,0)),0)</f>
        <v>0</v>
      </c>
      <c r="AG17" s="1">
        <f>IFERROR(IF((RIGHT(LEFT(Plan1!$B$7,4),2)-X17)=0,1,IF(X17&lt;&gt;"x",-10,0)),0)</f>
        <v>0</v>
      </c>
      <c r="AH17" s="1">
        <f>IFERROR(IF((LEFT(RIGHT(Plan1!$B$7,4),2)-Z17)=0,1,IF(Z17&lt;&gt;"x",-10,0)),0)</f>
        <v>0</v>
      </c>
      <c r="AI17" s="1">
        <f>IFERROR(IF((RIGHT(Plan1!$B$7,2)-AB17)=0,1,IF(AB17&lt;&gt;"x",-10,0)),0)</f>
        <v>0</v>
      </c>
      <c r="AK17" s="1">
        <f>IFERROR(IF(Plan1!$B$5-Plan2!J17=0,5,IF(J17&lt;&gt;"x",-10,0)),0)</f>
        <v>0</v>
      </c>
      <c r="AL17" s="1">
        <f>IFERROR(IF(Plan1!$B$4-Plan2!S17=0,5,IF(S17&lt;&gt;"x",-10,0)),0)</f>
        <v>-10</v>
      </c>
      <c r="AM17" s="1">
        <f>IFERROR(IF(Plan1!$B$3-Plan2!P17=0,5,IF(P17&lt;&gt;"x",-10,0)),0)</f>
        <v>0</v>
      </c>
      <c r="AO17" s="1">
        <f t="shared" si="22"/>
        <v>-10</v>
      </c>
      <c r="AP17" s="1" t="str">
        <f t="shared" si="23"/>
        <v>203</v>
      </c>
    </row>
    <row r="18" spans="2:42" ht="13.5" customHeight="1" x14ac:dyDescent="0.25">
      <c r="B18" s="20" t="s">
        <v>6328</v>
      </c>
      <c r="C18" s="21">
        <f t="shared" si="5"/>
        <v>26</v>
      </c>
      <c r="D18" s="22" t="s">
        <v>2450</v>
      </c>
      <c r="E18" s="20" t="s">
        <v>6311</v>
      </c>
      <c r="F18" s="20" t="s">
        <v>2772</v>
      </c>
      <c r="G18" s="21"/>
      <c r="H18" s="23" t="s">
        <v>2506</v>
      </c>
      <c r="J18" s="1" t="str">
        <f t="shared" si="6"/>
        <v>x</v>
      </c>
      <c r="K18" s="3" t="str">
        <f t="shared" si="0"/>
        <v>00</v>
      </c>
      <c r="L18" s="3" t="str">
        <f t="shared" si="1"/>
        <v>191</v>
      </c>
      <c r="M18" s="3" t="str">
        <f t="shared" si="7"/>
        <v>x</v>
      </c>
      <c r="N18" s="2" t="str">
        <f t="shared" si="2"/>
        <v>000</v>
      </c>
      <c r="O18" s="2" t="str">
        <f t="shared" si="8"/>
        <v>191</v>
      </c>
      <c r="P18" s="2" t="str">
        <f t="shared" si="9"/>
        <v>012483</v>
      </c>
      <c r="Q18" s="1" t="str">
        <f t="shared" si="10"/>
        <v>012483</v>
      </c>
      <c r="R18" s="1" t="str">
        <f t="shared" si="11"/>
        <v>191</v>
      </c>
      <c r="S18" s="1" t="str">
        <f t="shared" si="12"/>
        <v>x</v>
      </c>
      <c r="T18" s="1" t="str">
        <f t="shared" si="13"/>
        <v>0000</v>
      </c>
      <c r="U18" s="2" t="str">
        <f t="shared" si="3"/>
        <v>191</v>
      </c>
      <c r="V18" s="1" t="str">
        <f t="shared" si="24"/>
        <v>x</v>
      </c>
      <c r="W18" s="1" t="str">
        <f t="shared" si="14"/>
        <v>x</v>
      </c>
      <c r="X18" s="1" t="str">
        <f t="shared" si="15"/>
        <v>x</v>
      </c>
      <c r="Y18" s="1" t="str">
        <f t="shared" si="16"/>
        <v>x</v>
      </c>
      <c r="Z18" s="1" t="str">
        <f t="shared" si="17"/>
        <v>x</v>
      </c>
      <c r="AA18" s="1" t="str">
        <f t="shared" si="18"/>
        <v>x</v>
      </c>
      <c r="AB18" s="1" t="str">
        <f t="shared" si="19"/>
        <v>x</v>
      </c>
      <c r="AC18" s="1" t="str">
        <f t="shared" si="20"/>
        <v>x</v>
      </c>
      <c r="AD18" s="1" t="str">
        <f t="shared" si="21"/>
        <v>191</v>
      </c>
      <c r="AF18" s="1">
        <f>IFERROR(IF(((LEFT(Plan1!$B$7,2)=V18)),1,IF(V18&lt;&gt;"x",-10,0)),0)</f>
        <v>0</v>
      </c>
      <c r="AG18" s="1">
        <f>IFERROR(IF((RIGHT(LEFT(Plan1!$B$7,4),2)-X18)=0,1,IF(X18&lt;&gt;"x",-10,0)),0)</f>
        <v>0</v>
      </c>
      <c r="AH18" s="1">
        <f>IFERROR(IF((LEFT(RIGHT(Plan1!$B$7,4),2)-Z18)=0,1,IF(Z18&lt;&gt;"x",-10,0)),0)</f>
        <v>0</v>
      </c>
      <c r="AI18" s="1">
        <f>IFERROR(IF((RIGHT(Plan1!$B$7,2)-AB18)=0,1,IF(AB18&lt;&gt;"x",-10,0)),0)</f>
        <v>0</v>
      </c>
      <c r="AK18" s="1">
        <f>IFERROR(IF(Plan1!$B$5-Plan2!J18=0,5,IF(J18&lt;&gt;"x",-10,0)),0)</f>
        <v>0</v>
      </c>
      <c r="AL18" s="1">
        <f>IFERROR(IF(Plan1!$B$4-Plan2!S18=0,5,IF(S18&lt;&gt;"x",-10,0)),0)</f>
        <v>0</v>
      </c>
      <c r="AM18" s="1">
        <f>IFERROR(IF(Plan1!$B$3-Plan2!P18=0,5,IF(P18&lt;&gt;"x",-10,0)),0)</f>
        <v>-10</v>
      </c>
      <c r="AO18" s="1">
        <f t="shared" si="22"/>
        <v>-10</v>
      </c>
      <c r="AP18" s="1" t="str">
        <f t="shared" si="23"/>
        <v>191</v>
      </c>
    </row>
    <row r="19" spans="2:42" ht="13.5" customHeight="1" x14ac:dyDescent="0.25">
      <c r="B19" s="20" t="s">
        <v>2442</v>
      </c>
      <c r="C19" s="21">
        <f t="shared" si="5"/>
        <v>27</v>
      </c>
      <c r="D19" s="22" t="s">
        <v>2443</v>
      </c>
      <c r="E19" s="20" t="s">
        <v>2444</v>
      </c>
      <c r="F19" s="20" t="s">
        <v>2772</v>
      </c>
      <c r="G19" s="21"/>
      <c r="H19" s="23" t="s">
        <v>2510</v>
      </c>
      <c r="J19" s="1" t="str">
        <f t="shared" si="6"/>
        <v>x</v>
      </c>
      <c r="K19" s="3" t="str">
        <f t="shared" si="0"/>
        <v>00</v>
      </c>
      <c r="L19" s="3" t="str">
        <f t="shared" si="1"/>
        <v>154</v>
      </c>
      <c r="M19" s="3" t="str">
        <f t="shared" si="7"/>
        <v>x</v>
      </c>
      <c r="N19" s="2" t="str">
        <f t="shared" si="2"/>
        <v>000</v>
      </c>
      <c r="O19" s="2" t="str">
        <f t="shared" si="8"/>
        <v>154</v>
      </c>
      <c r="P19" s="2" t="str">
        <f t="shared" si="9"/>
        <v>006302</v>
      </c>
      <c r="Q19" s="1" t="str">
        <f t="shared" si="10"/>
        <v>006302</v>
      </c>
      <c r="R19" s="1" t="str">
        <f t="shared" si="11"/>
        <v>154</v>
      </c>
      <c r="S19" s="1" t="str">
        <f t="shared" si="12"/>
        <v>x</v>
      </c>
      <c r="T19" s="1" t="str">
        <f t="shared" si="13"/>
        <v>0000</v>
      </c>
      <c r="U19" s="2" t="str">
        <f t="shared" si="3"/>
        <v>154</v>
      </c>
      <c r="V19" s="1" t="str">
        <f t="shared" ref="V19:V35" si="25">IF((IF(W19="00","x",W19))="30","33",(IF(W19="00","x",W19)))</f>
        <v>x</v>
      </c>
      <c r="W19" s="1" t="str">
        <f t="shared" si="14"/>
        <v>x</v>
      </c>
      <c r="X19" s="1" t="str">
        <f t="shared" si="15"/>
        <v>x</v>
      </c>
      <c r="Y19" s="1" t="str">
        <f t="shared" si="16"/>
        <v>x</v>
      </c>
      <c r="Z19" s="1" t="str">
        <f t="shared" si="17"/>
        <v>x</v>
      </c>
      <c r="AA19" s="1" t="str">
        <f t="shared" si="18"/>
        <v>x</v>
      </c>
      <c r="AB19" s="1" t="str">
        <f t="shared" si="19"/>
        <v>x</v>
      </c>
      <c r="AC19" s="1" t="str">
        <f t="shared" si="20"/>
        <v>x</v>
      </c>
      <c r="AD19" s="1" t="str">
        <f t="shared" si="21"/>
        <v>154</v>
      </c>
      <c r="AF19" s="1">
        <f>IFERROR(IF(((LEFT(Plan1!$B$7,2)=V19)),1,IF(V19&lt;&gt;"x",-10,0)),0)</f>
        <v>0</v>
      </c>
      <c r="AG19" s="1">
        <f>IFERROR(IF((RIGHT(LEFT(Plan1!$B$7,4),2)-X19)=0,1,IF(X19&lt;&gt;"x",-10,0)),0)</f>
        <v>0</v>
      </c>
      <c r="AH19" s="1">
        <f>IFERROR(IF((LEFT(RIGHT(Plan1!$B$7,4),2)-Z19)=0,1,IF(Z19&lt;&gt;"x",-10,0)),0)</f>
        <v>0</v>
      </c>
      <c r="AI19" s="1">
        <f>IFERROR(IF((RIGHT(Plan1!$B$7,2)-AB19)=0,1,IF(AB19&lt;&gt;"x",-10,0)),0)</f>
        <v>0</v>
      </c>
      <c r="AK19" s="1">
        <f>IFERROR(IF(Plan1!$B$5-Plan2!J19=0,5,IF(J19&lt;&gt;"x",-10,0)),0)</f>
        <v>0</v>
      </c>
      <c r="AL19" s="1">
        <f>IFERROR(IF(Plan1!$B$4-Plan2!S19=0,5,IF(S19&lt;&gt;"x",-10,0)),0)</f>
        <v>0</v>
      </c>
      <c r="AM19" s="1">
        <f>IFERROR(IF(Plan1!$B$3-Plan2!P19=0,5,IF(P19&lt;&gt;"x",-10,0)),0)</f>
        <v>-10</v>
      </c>
      <c r="AO19" s="1">
        <f t="shared" si="22"/>
        <v>-10</v>
      </c>
      <c r="AP19" s="1" t="str">
        <f t="shared" si="23"/>
        <v>154</v>
      </c>
    </row>
    <row r="20" spans="2:42" ht="13.5" customHeight="1" x14ac:dyDescent="0.25">
      <c r="B20" s="20" t="s">
        <v>2446</v>
      </c>
      <c r="C20" s="21">
        <f t="shared" si="5"/>
        <v>29</v>
      </c>
      <c r="D20" s="22" t="s">
        <v>2447</v>
      </c>
      <c r="E20" s="20" t="s">
        <v>2448</v>
      </c>
      <c r="F20" s="20" t="s">
        <v>2772</v>
      </c>
      <c r="G20" s="21"/>
      <c r="H20" s="23" t="s">
        <v>2515</v>
      </c>
      <c r="J20" s="1" t="str">
        <f t="shared" si="6"/>
        <v>x</v>
      </c>
      <c r="K20" s="3" t="str">
        <f t="shared" si="0"/>
        <v>00</v>
      </c>
      <c r="L20" s="3" t="str">
        <f t="shared" si="1"/>
        <v>201</v>
      </c>
      <c r="M20" s="3" t="str">
        <f t="shared" si="7"/>
        <v>x</v>
      </c>
      <c r="N20" s="2" t="str">
        <f t="shared" si="2"/>
        <v>000</v>
      </c>
      <c r="O20" s="2" t="str">
        <f t="shared" si="8"/>
        <v>201</v>
      </c>
      <c r="P20" s="2" t="str">
        <f t="shared" si="9"/>
        <v>012882</v>
      </c>
      <c r="Q20" s="1" t="str">
        <f t="shared" si="10"/>
        <v>012882</v>
      </c>
      <c r="R20" s="1" t="str">
        <f t="shared" si="11"/>
        <v>201</v>
      </c>
      <c r="S20" s="1" t="str">
        <f t="shared" si="12"/>
        <v>x</v>
      </c>
      <c r="T20" s="1" t="str">
        <f t="shared" si="13"/>
        <v>0000</v>
      </c>
      <c r="U20" s="2" t="str">
        <f t="shared" si="3"/>
        <v>201</v>
      </c>
      <c r="V20" s="1" t="str">
        <f t="shared" si="25"/>
        <v>x</v>
      </c>
      <c r="W20" s="1" t="str">
        <f t="shared" si="14"/>
        <v>x</v>
      </c>
      <c r="X20" s="1" t="str">
        <f t="shared" si="15"/>
        <v>x</v>
      </c>
      <c r="Y20" s="1" t="str">
        <f t="shared" si="16"/>
        <v>x</v>
      </c>
      <c r="Z20" s="1" t="str">
        <f t="shared" si="17"/>
        <v>x</v>
      </c>
      <c r="AA20" s="1" t="str">
        <f t="shared" si="18"/>
        <v>x</v>
      </c>
      <c r="AB20" s="1" t="str">
        <f t="shared" si="19"/>
        <v>x</v>
      </c>
      <c r="AC20" s="1" t="str">
        <f t="shared" si="20"/>
        <v>x</v>
      </c>
      <c r="AD20" s="1" t="str">
        <f t="shared" si="21"/>
        <v>201</v>
      </c>
      <c r="AF20" s="1">
        <f>IFERROR(IF(((LEFT(Plan1!$B$7,2)=V20)),1,IF(V20&lt;&gt;"x",-10,0)),0)</f>
        <v>0</v>
      </c>
      <c r="AG20" s="1">
        <f>IFERROR(IF((RIGHT(LEFT(Plan1!$B$7,4),2)-X20)=0,1,IF(X20&lt;&gt;"x",-10,0)),0)</f>
        <v>0</v>
      </c>
      <c r="AH20" s="1">
        <f>IFERROR(IF((LEFT(RIGHT(Plan1!$B$7,4),2)-Z20)=0,1,IF(Z20&lt;&gt;"x",-10,0)),0)</f>
        <v>0</v>
      </c>
      <c r="AI20" s="1">
        <f>IFERROR(IF((RIGHT(Plan1!$B$7,2)-AB20)=0,1,IF(AB20&lt;&gt;"x",-10,0)),0)</f>
        <v>0</v>
      </c>
      <c r="AK20" s="1">
        <f>IFERROR(IF(Plan1!$B$5-Plan2!J20=0,5,IF(J20&lt;&gt;"x",-10,0)),0)</f>
        <v>0</v>
      </c>
      <c r="AL20" s="1">
        <f>IFERROR(IF(Plan1!$B$4-Plan2!S20=0,5,IF(S20&lt;&gt;"x",-10,0)),0)</f>
        <v>0</v>
      </c>
      <c r="AM20" s="1">
        <f>IFERROR(IF(Plan1!$B$3-Plan2!P20=0,5,IF(P20&lt;&gt;"x",-10,0)),0)</f>
        <v>-10</v>
      </c>
      <c r="AO20" s="1">
        <f t="shared" si="22"/>
        <v>-10</v>
      </c>
      <c r="AP20" s="1" t="str">
        <f t="shared" si="23"/>
        <v>201</v>
      </c>
    </row>
    <row r="21" spans="2:42" ht="13.5" customHeight="1" x14ac:dyDescent="0.25">
      <c r="B21" s="20" t="s">
        <v>2452</v>
      </c>
      <c r="C21" s="21">
        <f t="shared" si="5"/>
        <v>30</v>
      </c>
      <c r="D21" s="22" t="s">
        <v>2453</v>
      </c>
      <c r="E21" s="20" t="s">
        <v>2454</v>
      </c>
      <c r="F21" s="20" t="s">
        <v>2772</v>
      </c>
      <c r="G21" s="21"/>
      <c r="H21" s="23" t="s">
        <v>2518</v>
      </c>
      <c r="J21" s="1" t="str">
        <f t="shared" si="6"/>
        <v>x</v>
      </c>
      <c r="K21" s="3" t="str">
        <f t="shared" si="0"/>
        <v>00</v>
      </c>
      <c r="L21" s="3" t="str">
        <f t="shared" si="1"/>
        <v>116</v>
      </c>
      <c r="M21" s="3" t="str">
        <f t="shared" si="7"/>
        <v>x</v>
      </c>
      <c r="N21" s="2" t="str">
        <f t="shared" si="2"/>
        <v>000</v>
      </c>
      <c r="O21" s="2" t="str">
        <f t="shared" si="8"/>
        <v>116</v>
      </c>
      <c r="P21" s="2" t="str">
        <f t="shared" si="9"/>
        <v>009785</v>
      </c>
      <c r="Q21" s="1" t="str">
        <f t="shared" si="10"/>
        <v>009785</v>
      </c>
      <c r="R21" s="1" t="str">
        <f t="shared" si="11"/>
        <v>116</v>
      </c>
      <c r="S21" s="1" t="str">
        <f t="shared" si="12"/>
        <v>x</v>
      </c>
      <c r="T21" s="1" t="str">
        <f t="shared" si="13"/>
        <v>0000</v>
      </c>
      <c r="U21" s="2" t="str">
        <f t="shared" si="3"/>
        <v>116</v>
      </c>
      <c r="V21" s="1" t="str">
        <f t="shared" si="25"/>
        <v>x</v>
      </c>
      <c r="W21" s="1" t="str">
        <f t="shared" si="14"/>
        <v>x</v>
      </c>
      <c r="X21" s="1" t="str">
        <f t="shared" si="15"/>
        <v>x</v>
      </c>
      <c r="Y21" s="1" t="str">
        <f t="shared" si="16"/>
        <v>x</v>
      </c>
      <c r="Z21" s="1" t="str">
        <f t="shared" si="17"/>
        <v>x</v>
      </c>
      <c r="AA21" s="1" t="str">
        <f t="shared" si="18"/>
        <v>x</v>
      </c>
      <c r="AB21" s="1" t="str">
        <f t="shared" si="19"/>
        <v>x</v>
      </c>
      <c r="AC21" s="1" t="str">
        <f t="shared" si="20"/>
        <v>x</v>
      </c>
      <c r="AD21" s="1" t="str">
        <f t="shared" si="21"/>
        <v>116</v>
      </c>
      <c r="AF21" s="1">
        <f>IFERROR(IF(((LEFT(Plan1!$B$7,2)=V21)),1,IF(V21&lt;&gt;"x",-10,0)),0)</f>
        <v>0</v>
      </c>
      <c r="AG21" s="1">
        <f>IFERROR(IF((RIGHT(LEFT(Plan1!$B$7,4),2)-X21)=0,1,IF(X21&lt;&gt;"x",-10,0)),0)</f>
        <v>0</v>
      </c>
      <c r="AH21" s="1">
        <f>IFERROR(IF((LEFT(RIGHT(Plan1!$B$7,4),2)-Z21)=0,1,IF(Z21&lt;&gt;"x",-10,0)),0)</f>
        <v>0</v>
      </c>
      <c r="AI21" s="1">
        <f>IFERROR(IF((RIGHT(Plan1!$B$7,2)-AB21)=0,1,IF(AB21&lt;&gt;"x",-10,0)),0)</f>
        <v>0</v>
      </c>
      <c r="AK21" s="1">
        <f>IFERROR(IF(Plan1!$B$5-Plan2!J21=0,5,IF(J21&lt;&gt;"x",-10,0)),0)</f>
        <v>0</v>
      </c>
      <c r="AL21" s="1">
        <f>IFERROR(IF(Plan1!$B$4-Plan2!S21=0,5,IF(S21&lt;&gt;"x",-10,0)),0)</f>
        <v>0</v>
      </c>
      <c r="AM21" s="1">
        <f>IFERROR(IF(Plan1!$B$3-Plan2!P21=0,5,IF(P21&lt;&gt;"x",-10,0)),0)</f>
        <v>-10</v>
      </c>
      <c r="AO21" s="1">
        <f t="shared" si="22"/>
        <v>-10</v>
      </c>
      <c r="AP21" s="1" t="str">
        <f t="shared" si="23"/>
        <v>116</v>
      </c>
    </row>
    <row r="22" spans="2:42" ht="13.5" customHeight="1" x14ac:dyDescent="0.25">
      <c r="B22" s="20" t="s">
        <v>2658</v>
      </c>
      <c r="C22" s="21">
        <f t="shared" si="5"/>
        <v>31</v>
      </c>
      <c r="D22" s="22" t="s">
        <v>2659</v>
      </c>
      <c r="E22" s="20" t="s">
        <v>2772</v>
      </c>
      <c r="F22" s="20" t="s">
        <v>2660</v>
      </c>
      <c r="G22" s="21"/>
      <c r="H22" s="23" t="s">
        <v>2522</v>
      </c>
      <c r="J22" s="1" t="str">
        <f t="shared" si="6"/>
        <v>x</v>
      </c>
      <c r="K22" s="3" t="str">
        <f t="shared" si="0"/>
        <v>x</v>
      </c>
      <c r="L22" s="3" t="str">
        <f t="shared" si="1"/>
        <v>004</v>
      </c>
      <c r="M22" s="3" t="str">
        <f t="shared" si="7"/>
        <v>x</v>
      </c>
      <c r="N22" s="2" t="str">
        <f t="shared" si="2"/>
        <v>x</v>
      </c>
      <c r="O22" s="2" t="str">
        <f t="shared" si="8"/>
        <v>4</v>
      </c>
      <c r="P22" s="2" t="str">
        <f t="shared" si="9"/>
        <v>x</v>
      </c>
      <c r="Q22" s="1" t="str">
        <f t="shared" si="10"/>
        <v>x</v>
      </c>
      <c r="R22" s="1" t="str">
        <f t="shared" si="11"/>
        <v>4</v>
      </c>
      <c r="S22" s="1" t="str">
        <f t="shared" si="12"/>
        <v>x</v>
      </c>
      <c r="T22" s="1" t="str">
        <f t="shared" si="13"/>
        <v>x</v>
      </c>
      <c r="U22" s="2" t="str">
        <f t="shared" si="3"/>
        <v>004</v>
      </c>
      <c r="V22" s="1" t="str">
        <f t="shared" si="25"/>
        <v>33</v>
      </c>
      <c r="W22" s="1" t="str">
        <f t="shared" si="14"/>
        <v>33</v>
      </c>
      <c r="X22" s="1" t="str">
        <f t="shared" si="15"/>
        <v>90</v>
      </c>
      <c r="Y22" s="1" t="str">
        <f t="shared" si="16"/>
        <v>90</v>
      </c>
      <c r="Z22" s="1" t="str">
        <f t="shared" si="17"/>
        <v>14</v>
      </c>
      <c r="AA22" s="1" t="str">
        <f t="shared" si="18"/>
        <v>14</v>
      </c>
      <c r="AB22" s="1" t="str">
        <f t="shared" si="19"/>
        <v>x</v>
      </c>
      <c r="AC22" s="1" t="str">
        <f t="shared" si="20"/>
        <v>00</v>
      </c>
      <c r="AD22" s="1" t="str">
        <f t="shared" si="21"/>
        <v>004</v>
      </c>
      <c r="AF22" s="1">
        <f>IFERROR(IF(((LEFT(Plan1!$B$7,2)=V22)),1,IF(V22&lt;&gt;"x",-10,0)),0)</f>
        <v>-10</v>
      </c>
      <c r="AG22" s="1">
        <f>IFERROR(IF((RIGHT(LEFT(Plan1!$B$7,4),2)-X22)=0,1,IF(X22&lt;&gt;"x",-10,0)),0)</f>
        <v>-10</v>
      </c>
      <c r="AH22" s="1">
        <f>IFERROR(IF((LEFT(RIGHT(Plan1!$B$7,4),2)-Z22)=0,1,IF(Z22&lt;&gt;"x",-10,0)),0)</f>
        <v>-10</v>
      </c>
      <c r="AI22" s="1">
        <f>IFERROR(IF((RIGHT(Plan1!$B$7,2)-AB22)=0,1,IF(AB22&lt;&gt;"x",-10,0)),0)</f>
        <v>0</v>
      </c>
      <c r="AK22" s="1">
        <f>IFERROR(IF(Plan1!$B$5-Plan2!J22=0,5,IF(J22&lt;&gt;"x",-10,0)),0)</f>
        <v>0</v>
      </c>
      <c r="AL22" s="1">
        <f>IFERROR(IF(Plan1!$B$4-Plan2!S22=0,5,IF(S22&lt;&gt;"x",-10,0)),0)</f>
        <v>0</v>
      </c>
      <c r="AM22" s="1">
        <f>IFERROR(IF(Plan1!$B$3-Plan2!P22=0,5,IF(P22&lt;&gt;"x",-10,0)),0)</f>
        <v>0</v>
      </c>
      <c r="AO22" s="1">
        <f t="shared" si="22"/>
        <v>-30</v>
      </c>
      <c r="AP22" s="1" t="str">
        <f t="shared" si="23"/>
        <v>004</v>
      </c>
    </row>
    <row r="23" spans="2:42" ht="13.5" customHeight="1" x14ac:dyDescent="0.25">
      <c r="B23" s="20" t="s">
        <v>6990</v>
      </c>
      <c r="C23" s="21">
        <f t="shared" si="5"/>
        <v>32</v>
      </c>
      <c r="D23" s="22" t="s">
        <v>7023</v>
      </c>
      <c r="E23" s="20" t="s">
        <v>2772</v>
      </c>
      <c r="F23" s="20" t="s">
        <v>7029</v>
      </c>
      <c r="G23" s="21"/>
      <c r="H23" s="23" t="s">
        <v>2526</v>
      </c>
      <c r="J23" s="1" t="str">
        <f t="shared" si="6"/>
        <v>x</v>
      </c>
      <c r="K23" s="3" t="str">
        <f t="shared" si="0"/>
        <v>x</v>
      </c>
      <c r="L23" s="3" t="str">
        <f t="shared" si="1"/>
        <v>212</v>
      </c>
      <c r="M23" s="3" t="str">
        <f t="shared" si="7"/>
        <v>x</v>
      </c>
      <c r="N23" s="2" t="str">
        <f t="shared" si="2"/>
        <v>x</v>
      </c>
      <c r="O23" s="2" t="str">
        <f t="shared" si="8"/>
        <v>212</v>
      </c>
      <c r="P23" s="2" t="str">
        <f t="shared" si="9"/>
        <v>x</v>
      </c>
      <c r="Q23" s="1" t="str">
        <f t="shared" si="10"/>
        <v>x</v>
      </c>
      <c r="R23" s="1" t="str">
        <f t="shared" si="11"/>
        <v>212</v>
      </c>
      <c r="S23" s="1" t="str">
        <f t="shared" si="12"/>
        <v>x</v>
      </c>
      <c r="T23" s="1" t="str">
        <f t="shared" si="13"/>
        <v>x</v>
      </c>
      <c r="U23" s="2" t="str">
        <f t="shared" si="3"/>
        <v>212</v>
      </c>
      <c r="V23" s="1" t="str">
        <f t="shared" si="25"/>
        <v>33</v>
      </c>
      <c r="W23" s="1" t="str">
        <f t="shared" si="14"/>
        <v>33</v>
      </c>
      <c r="X23" s="1" t="str">
        <f t="shared" si="15"/>
        <v>90</v>
      </c>
      <c r="Y23" s="1" t="str">
        <f t="shared" si="16"/>
        <v>90</v>
      </c>
      <c r="Z23" s="1" t="str">
        <f t="shared" si="17"/>
        <v>.8</v>
      </c>
      <c r="AA23" s="1" t="str">
        <f t="shared" si="18"/>
        <v>.8</v>
      </c>
      <c r="AB23" s="1" t="str">
        <f t="shared" si="19"/>
        <v>06</v>
      </c>
      <c r="AC23" s="1" t="str">
        <f t="shared" si="20"/>
        <v>06</v>
      </c>
      <c r="AD23" s="1" t="str">
        <f t="shared" si="21"/>
        <v>212</v>
      </c>
      <c r="AF23" s="1">
        <f>IFERROR(IF(((LEFT(Plan1!$B$7,2)=V23)),1,IF(V23&lt;&gt;"x",-10,0)),0)</f>
        <v>-10</v>
      </c>
      <c r="AG23" s="1">
        <f>IFERROR(IF((RIGHT(LEFT(Plan1!$B$7,4),2)-X23)=0,1,IF(X23&lt;&gt;"x",-10,0)),0)</f>
        <v>-10</v>
      </c>
      <c r="AH23" s="1">
        <f>IFERROR(IF((LEFT(RIGHT(Plan1!$B$7,4),2)-Z23)=0,1,IF(Z23&lt;&gt;"x",-10,0)),0)</f>
        <v>0</v>
      </c>
      <c r="AI23" s="1">
        <f>IFERROR(IF((RIGHT(Plan1!$B$7,2)-AB23)=0,1,IF(AB23&lt;&gt;"x",-10,0)),0)</f>
        <v>-10</v>
      </c>
      <c r="AK23" s="1">
        <f>IFERROR(IF(Plan1!$B$5-Plan2!J23=0,5,IF(J23&lt;&gt;"x",-10,0)),0)</f>
        <v>0</v>
      </c>
      <c r="AL23" s="1">
        <f>IFERROR(IF(Plan1!$B$4-Plan2!S23=0,5,IF(S23&lt;&gt;"x",-10,0)),0)</f>
        <v>0</v>
      </c>
      <c r="AM23" s="1">
        <f>IFERROR(IF(Plan1!$B$3-Plan2!P23=0,5,IF(P23&lt;&gt;"x",-10,0)),0)</f>
        <v>0</v>
      </c>
      <c r="AO23" s="1">
        <f t="shared" si="22"/>
        <v>-30</v>
      </c>
      <c r="AP23" s="1" t="str">
        <f t="shared" si="23"/>
        <v>212</v>
      </c>
    </row>
    <row r="24" spans="2:42" ht="13.5" customHeight="1" x14ac:dyDescent="0.25">
      <c r="B24" s="20" t="s">
        <v>2455</v>
      </c>
      <c r="C24" s="21">
        <f t="shared" si="5"/>
        <v>33</v>
      </c>
      <c r="D24" s="22" t="s">
        <v>2456</v>
      </c>
      <c r="E24" s="20" t="s">
        <v>2457</v>
      </c>
      <c r="F24" s="20" t="s">
        <v>2772</v>
      </c>
      <c r="G24" s="21"/>
      <c r="H24" s="23" t="s">
        <v>2530</v>
      </c>
      <c r="J24" s="1" t="str">
        <f t="shared" si="6"/>
        <v>x</v>
      </c>
      <c r="K24" s="3" t="str">
        <f t="shared" si="0"/>
        <v>00</v>
      </c>
      <c r="L24" s="3" t="str">
        <f t="shared" si="1"/>
        <v>157</v>
      </c>
      <c r="M24" s="3" t="str">
        <f t="shared" si="7"/>
        <v>x</v>
      </c>
      <c r="N24" s="2" t="str">
        <f t="shared" si="2"/>
        <v>000</v>
      </c>
      <c r="O24" s="2" t="str">
        <f t="shared" si="8"/>
        <v>157</v>
      </c>
      <c r="P24" s="2" t="str">
        <f t="shared" si="9"/>
        <v>003609</v>
      </c>
      <c r="Q24" s="1" t="str">
        <f t="shared" si="10"/>
        <v>003609</v>
      </c>
      <c r="R24" s="1" t="str">
        <f t="shared" si="11"/>
        <v>157</v>
      </c>
      <c r="S24" s="1" t="str">
        <f t="shared" si="12"/>
        <v>x</v>
      </c>
      <c r="T24" s="1" t="str">
        <f t="shared" si="13"/>
        <v>0000</v>
      </c>
      <c r="U24" s="2" t="str">
        <f t="shared" si="3"/>
        <v>157</v>
      </c>
      <c r="V24" s="1" t="str">
        <f t="shared" si="25"/>
        <v>x</v>
      </c>
      <c r="W24" s="1" t="str">
        <f t="shared" si="14"/>
        <v>x</v>
      </c>
      <c r="X24" s="1" t="str">
        <f t="shared" si="15"/>
        <v>x</v>
      </c>
      <c r="Y24" s="1" t="str">
        <f t="shared" si="16"/>
        <v>x</v>
      </c>
      <c r="Z24" s="1" t="str">
        <f t="shared" si="17"/>
        <v>x</v>
      </c>
      <c r="AA24" s="1" t="str">
        <f t="shared" si="18"/>
        <v>x</v>
      </c>
      <c r="AB24" s="1" t="str">
        <f t="shared" si="19"/>
        <v>x</v>
      </c>
      <c r="AC24" s="1" t="str">
        <f t="shared" si="20"/>
        <v>x</v>
      </c>
      <c r="AD24" s="1" t="str">
        <f t="shared" si="21"/>
        <v>157</v>
      </c>
      <c r="AF24" s="1">
        <f>IFERROR(IF(((LEFT(Plan1!$B$7,2)=V24)),1,IF(V24&lt;&gt;"x",-10,0)),0)</f>
        <v>0</v>
      </c>
      <c r="AG24" s="1">
        <f>IFERROR(IF((RIGHT(LEFT(Plan1!$B$7,4),2)-X24)=0,1,IF(X24&lt;&gt;"x",-10,0)),0)</f>
        <v>0</v>
      </c>
      <c r="AH24" s="1">
        <f>IFERROR(IF((LEFT(RIGHT(Plan1!$B$7,4),2)-Z24)=0,1,IF(Z24&lt;&gt;"x",-10,0)),0)</f>
        <v>0</v>
      </c>
      <c r="AI24" s="1">
        <f>IFERROR(IF((RIGHT(Plan1!$B$7,2)-AB24)=0,1,IF(AB24&lt;&gt;"x",-10,0)),0)</f>
        <v>0</v>
      </c>
      <c r="AK24" s="1">
        <f>IFERROR(IF(Plan1!$B$5-Plan2!J24=0,5,IF(J24&lt;&gt;"x",-10,0)),0)</f>
        <v>0</v>
      </c>
      <c r="AL24" s="1">
        <f>IFERROR(IF(Plan1!$B$4-Plan2!S24=0,5,IF(S24&lt;&gt;"x",-10,0)),0)</f>
        <v>0</v>
      </c>
      <c r="AM24" s="1">
        <f>IFERROR(IF(Plan1!$B$3-Plan2!P24=0,5,IF(P24&lt;&gt;"x",-10,0)),0)</f>
        <v>-10</v>
      </c>
      <c r="AO24" s="1">
        <f t="shared" si="22"/>
        <v>-10</v>
      </c>
      <c r="AP24" s="1" t="str">
        <f t="shared" si="23"/>
        <v>157</v>
      </c>
    </row>
    <row r="25" spans="2:42" ht="13.5" customHeight="1" x14ac:dyDescent="0.25">
      <c r="B25" s="20" t="s">
        <v>2459</v>
      </c>
      <c r="C25" s="21">
        <f t="shared" si="5"/>
        <v>34</v>
      </c>
      <c r="D25" s="22" t="s">
        <v>2460</v>
      </c>
      <c r="E25" s="20" t="s">
        <v>2461</v>
      </c>
      <c r="F25" s="20" t="s">
        <v>2462</v>
      </c>
      <c r="G25" s="21"/>
      <c r="H25" s="23" t="s">
        <v>2534</v>
      </c>
      <c r="J25" s="1" t="str">
        <f t="shared" si="6"/>
        <v>x</v>
      </c>
      <c r="K25" s="3" t="str">
        <f t="shared" si="0"/>
        <v>00</v>
      </c>
      <c r="L25" s="3" t="str">
        <f t="shared" si="1"/>
        <v>139</v>
      </c>
      <c r="M25" s="3" t="str">
        <f t="shared" si="7"/>
        <v>x</v>
      </c>
      <c r="N25" s="2" t="str">
        <f t="shared" si="2"/>
        <v>000</v>
      </c>
      <c r="O25" s="2" t="str">
        <f t="shared" si="8"/>
        <v>139</v>
      </c>
      <c r="P25" s="2" t="str">
        <f t="shared" si="9"/>
        <v>011418</v>
      </c>
      <c r="Q25" s="1" t="str">
        <f t="shared" si="10"/>
        <v>011418</v>
      </c>
      <c r="R25" s="1" t="str">
        <f t="shared" si="11"/>
        <v>139</v>
      </c>
      <c r="S25" s="1" t="str">
        <f t="shared" si="12"/>
        <v>x</v>
      </c>
      <c r="T25" s="1" t="str">
        <f t="shared" si="13"/>
        <v>0000</v>
      </c>
      <c r="U25" s="2" t="str">
        <f t="shared" si="3"/>
        <v>139</v>
      </c>
      <c r="V25" s="1" t="str">
        <f t="shared" si="25"/>
        <v>33</v>
      </c>
      <c r="W25" s="1" t="str">
        <f t="shared" si="14"/>
        <v>33</v>
      </c>
      <c r="X25" s="1" t="str">
        <f t="shared" si="15"/>
        <v>90</v>
      </c>
      <c r="Y25" s="1" t="str">
        <f t="shared" si="16"/>
        <v>90</v>
      </c>
      <c r="Z25" s="1" t="str">
        <f t="shared" si="17"/>
        <v>48</v>
      </c>
      <c r="AA25" s="1" t="str">
        <f t="shared" si="18"/>
        <v>48</v>
      </c>
      <c r="AB25" s="1" t="str">
        <f t="shared" si="19"/>
        <v>x</v>
      </c>
      <c r="AC25" s="1" t="str">
        <f t="shared" si="20"/>
        <v>00</v>
      </c>
      <c r="AD25" s="1" t="str">
        <f t="shared" si="21"/>
        <v>139</v>
      </c>
      <c r="AF25" s="1">
        <f>IFERROR(IF(((LEFT(Plan1!$B$7,2)=V25)),1,IF(V25&lt;&gt;"x",-10,0)),0)</f>
        <v>-10</v>
      </c>
      <c r="AG25" s="1">
        <f>IFERROR(IF((RIGHT(LEFT(Plan1!$B$7,4),2)-X25)=0,1,IF(X25&lt;&gt;"x",-10,0)),0)</f>
        <v>-10</v>
      </c>
      <c r="AH25" s="1">
        <f>IFERROR(IF((LEFT(RIGHT(Plan1!$B$7,4),2)-Z25)=0,1,IF(Z25&lt;&gt;"x",-10,0)),0)</f>
        <v>-10</v>
      </c>
      <c r="AI25" s="1">
        <f>IFERROR(IF((RIGHT(Plan1!$B$7,2)-AB25)=0,1,IF(AB25&lt;&gt;"x",-10,0)),0)</f>
        <v>0</v>
      </c>
      <c r="AK25" s="1">
        <f>IFERROR(IF(Plan1!$B$5-Plan2!J25=0,5,IF(J25&lt;&gt;"x",-10,0)),0)</f>
        <v>0</v>
      </c>
      <c r="AL25" s="1">
        <f>IFERROR(IF(Plan1!$B$4-Plan2!S25=0,5,IF(S25&lt;&gt;"x",-10,0)),0)</f>
        <v>0</v>
      </c>
      <c r="AM25" s="1">
        <f>IFERROR(IF(Plan1!$B$3-Plan2!P25=0,5,IF(P25&lt;&gt;"x",-10,0)),0)</f>
        <v>-10</v>
      </c>
      <c r="AO25" s="1">
        <f t="shared" si="22"/>
        <v>-40</v>
      </c>
      <c r="AP25" s="1" t="str">
        <f t="shared" si="23"/>
        <v>139</v>
      </c>
    </row>
    <row r="26" spans="2:42" ht="13.5" customHeight="1" x14ac:dyDescent="0.25">
      <c r="B26" s="20" t="s">
        <v>2464</v>
      </c>
      <c r="C26" s="21">
        <f t="shared" si="5"/>
        <v>35</v>
      </c>
      <c r="D26" s="22" t="s">
        <v>2465</v>
      </c>
      <c r="E26" s="20" t="s">
        <v>2466</v>
      </c>
      <c r="F26" s="20" t="s">
        <v>2467</v>
      </c>
      <c r="G26" s="21"/>
      <c r="H26" s="23" t="s">
        <v>2538</v>
      </c>
      <c r="J26" s="1" t="str">
        <f t="shared" si="6"/>
        <v>x</v>
      </c>
      <c r="K26" s="3" t="str">
        <f t="shared" si="0"/>
        <v>00</v>
      </c>
      <c r="L26" s="3" t="str">
        <f t="shared" si="1"/>
        <v>127</v>
      </c>
      <c r="M26" s="3" t="str">
        <f t="shared" si="7"/>
        <v>x</v>
      </c>
      <c r="N26" s="2" t="str">
        <f t="shared" si="2"/>
        <v>000</v>
      </c>
      <c r="O26" s="2" t="str">
        <f t="shared" si="8"/>
        <v>127</v>
      </c>
      <c r="P26" s="2" t="str">
        <f t="shared" si="9"/>
        <v>008036</v>
      </c>
      <c r="Q26" s="1" t="str">
        <f t="shared" si="10"/>
        <v>008036</v>
      </c>
      <c r="R26" s="1" t="str">
        <f t="shared" si="11"/>
        <v>127</v>
      </c>
      <c r="S26" s="1" t="str">
        <f t="shared" si="12"/>
        <v>x</v>
      </c>
      <c r="T26" s="1" t="str">
        <f t="shared" si="13"/>
        <v>0000</v>
      </c>
      <c r="U26" s="2" t="str">
        <f t="shared" si="3"/>
        <v>127</v>
      </c>
      <c r="V26" s="1" t="str">
        <f t="shared" si="25"/>
        <v>x</v>
      </c>
      <c r="W26" s="1" t="str">
        <f t="shared" si="14"/>
        <v>00</v>
      </c>
      <c r="X26" s="1" t="str">
        <f t="shared" si="15"/>
        <v>x</v>
      </c>
      <c r="Y26" s="1" t="str">
        <f t="shared" si="16"/>
        <v>00</v>
      </c>
      <c r="Z26" s="1" t="str">
        <f t="shared" si="17"/>
        <v>91</v>
      </c>
      <c r="AA26" s="1" t="str">
        <f t="shared" si="18"/>
        <v>91</v>
      </c>
      <c r="AB26" s="1" t="str">
        <f t="shared" si="19"/>
        <v>x</v>
      </c>
      <c r="AC26" s="1" t="str">
        <f t="shared" si="20"/>
        <v>00</v>
      </c>
      <c r="AD26" s="1" t="str">
        <f t="shared" si="21"/>
        <v>127</v>
      </c>
      <c r="AF26" s="1">
        <f>IFERROR(IF(((LEFT(Plan1!$B$7,2)=V26)),1,IF(V26&lt;&gt;"x",-10,0)),0)</f>
        <v>0</v>
      </c>
      <c r="AG26" s="1">
        <f>IFERROR(IF((RIGHT(LEFT(Plan1!$B$7,4),2)-X26)=0,1,IF(X26&lt;&gt;"x",-10,0)),0)</f>
        <v>0</v>
      </c>
      <c r="AH26" s="1">
        <f>IFERROR(IF((LEFT(RIGHT(Plan1!$B$7,4),2)-Z26)=0,1,IF(Z26&lt;&gt;"x",-10,0)),0)</f>
        <v>-10</v>
      </c>
      <c r="AI26" s="1">
        <f>IFERROR(IF((RIGHT(Plan1!$B$7,2)-AB26)=0,1,IF(AB26&lt;&gt;"x",-10,0)),0)</f>
        <v>0</v>
      </c>
      <c r="AK26" s="1">
        <f>IFERROR(IF(Plan1!$B$5-Plan2!J26=0,5,IF(J26&lt;&gt;"x",-10,0)),0)</f>
        <v>0</v>
      </c>
      <c r="AL26" s="1">
        <f>IFERROR(IF(Plan1!$B$4-Plan2!S26=0,5,IF(S26&lt;&gt;"x",-10,0)),0)</f>
        <v>0</v>
      </c>
      <c r="AM26" s="1">
        <f>IFERROR(IF(Plan1!$B$3-Plan2!P26=0,5,IF(P26&lt;&gt;"x",-10,0)),0)</f>
        <v>-10</v>
      </c>
      <c r="AO26" s="1">
        <f t="shared" si="22"/>
        <v>-20</v>
      </c>
      <c r="AP26" s="1" t="str">
        <f t="shared" si="23"/>
        <v>127</v>
      </c>
    </row>
    <row r="27" spans="2:42" ht="13.5" customHeight="1" x14ac:dyDescent="0.25">
      <c r="B27" s="20" t="s">
        <v>2469</v>
      </c>
      <c r="C27" s="21">
        <f t="shared" si="5"/>
        <v>36</v>
      </c>
      <c r="D27" s="22" t="s">
        <v>2470</v>
      </c>
      <c r="E27" s="21" t="s">
        <v>2471</v>
      </c>
      <c r="F27" s="20" t="s">
        <v>2772</v>
      </c>
      <c r="G27" s="21"/>
      <c r="H27" s="23" t="s">
        <v>2542</v>
      </c>
      <c r="J27" s="1" t="str">
        <f t="shared" si="6"/>
        <v>x</v>
      </c>
      <c r="K27" s="3" t="str">
        <f t="shared" si="0"/>
        <v>00</v>
      </c>
      <c r="L27" s="3" t="str">
        <f t="shared" si="1"/>
        <v>156</v>
      </c>
      <c r="M27" s="3" t="str">
        <f t="shared" si="7"/>
        <v>x</v>
      </c>
      <c r="N27" s="2" t="str">
        <f t="shared" si="2"/>
        <v>000</v>
      </c>
      <c r="O27" s="2" t="str">
        <f t="shared" si="8"/>
        <v>156</v>
      </c>
      <c r="P27" s="2" t="str">
        <f t="shared" si="9"/>
        <v>003626</v>
      </c>
      <c r="Q27" s="1" t="str">
        <f t="shared" si="10"/>
        <v>003626</v>
      </c>
      <c r="R27" s="1" t="str">
        <f t="shared" si="11"/>
        <v>156</v>
      </c>
      <c r="S27" s="1" t="str">
        <f t="shared" si="12"/>
        <v>x</v>
      </c>
      <c r="T27" s="1" t="str">
        <f t="shared" si="13"/>
        <v>0000</v>
      </c>
      <c r="U27" s="2" t="str">
        <f t="shared" si="3"/>
        <v>156</v>
      </c>
      <c r="V27" s="1" t="str">
        <f t="shared" si="25"/>
        <v>x</v>
      </c>
      <c r="W27" s="1" t="str">
        <f t="shared" si="14"/>
        <v>x</v>
      </c>
      <c r="X27" s="1" t="str">
        <f t="shared" si="15"/>
        <v>x</v>
      </c>
      <c r="Y27" s="1" t="str">
        <f t="shared" si="16"/>
        <v>x</v>
      </c>
      <c r="Z27" s="1" t="str">
        <f t="shared" si="17"/>
        <v>x</v>
      </c>
      <c r="AA27" s="1" t="str">
        <f t="shared" si="18"/>
        <v>x</v>
      </c>
      <c r="AB27" s="1" t="str">
        <f t="shared" si="19"/>
        <v>x</v>
      </c>
      <c r="AC27" s="1" t="str">
        <f t="shared" si="20"/>
        <v>x</v>
      </c>
      <c r="AD27" s="1" t="str">
        <f t="shared" si="21"/>
        <v>156</v>
      </c>
      <c r="AF27" s="1">
        <f>IFERROR(IF(((LEFT(Plan1!$B$7,2)=V27)),1,IF(V27&lt;&gt;"x",-10,0)),0)</f>
        <v>0</v>
      </c>
      <c r="AG27" s="1">
        <f>IFERROR(IF((RIGHT(LEFT(Plan1!$B$7,4),2)-X27)=0,1,IF(X27&lt;&gt;"x",-10,0)),0)</f>
        <v>0</v>
      </c>
      <c r="AH27" s="1">
        <f>IFERROR(IF((LEFT(RIGHT(Plan1!$B$7,4),2)-Z27)=0,1,IF(Z27&lt;&gt;"x",-10,0)),0)</f>
        <v>0</v>
      </c>
      <c r="AI27" s="1">
        <f>IFERROR(IF((RIGHT(Plan1!$B$7,2)-AB27)=0,1,IF(AB27&lt;&gt;"x",-10,0)),0)</f>
        <v>0</v>
      </c>
      <c r="AK27" s="1">
        <f>IFERROR(IF(Plan1!$B$5-Plan2!J27=0,5,IF(J27&lt;&gt;"x",-10,0)),0)</f>
        <v>0</v>
      </c>
      <c r="AL27" s="1">
        <f>IFERROR(IF(Plan1!$B$4-Plan2!S27=0,5,IF(S27&lt;&gt;"x",-10,0)),0)</f>
        <v>0</v>
      </c>
      <c r="AM27" s="1">
        <f>IFERROR(IF(Plan1!$B$3-Plan2!P27=0,5,IF(P27&lt;&gt;"x",-10,0)),0)</f>
        <v>-10</v>
      </c>
      <c r="AO27" s="1">
        <f t="shared" si="22"/>
        <v>-10</v>
      </c>
      <c r="AP27" s="1" t="str">
        <f t="shared" si="23"/>
        <v>156</v>
      </c>
    </row>
    <row r="28" spans="2:42" ht="13.5" customHeight="1" x14ac:dyDescent="0.25">
      <c r="B28" s="20" t="s">
        <v>2473</v>
      </c>
      <c r="C28" s="21">
        <f t="shared" si="5"/>
        <v>37</v>
      </c>
      <c r="D28" s="22" t="s">
        <v>2474</v>
      </c>
      <c r="E28" s="21" t="s">
        <v>2475</v>
      </c>
      <c r="F28" s="20" t="s">
        <v>2772</v>
      </c>
      <c r="G28" s="21"/>
      <c r="H28" s="23" t="s">
        <v>2546</v>
      </c>
      <c r="J28" s="1" t="str">
        <f t="shared" si="6"/>
        <v>x</v>
      </c>
      <c r="K28" s="3" t="str">
        <f t="shared" si="0"/>
        <v>00</v>
      </c>
      <c r="L28" s="3" t="str">
        <f t="shared" si="1"/>
        <v>131</v>
      </c>
      <c r="M28" s="3" t="str">
        <f t="shared" si="7"/>
        <v>x</v>
      </c>
      <c r="N28" s="2" t="str">
        <f t="shared" si="2"/>
        <v>000</v>
      </c>
      <c r="O28" s="2" t="str">
        <f t="shared" si="8"/>
        <v>131</v>
      </c>
      <c r="P28" s="2" t="str">
        <f t="shared" si="9"/>
        <v>009380</v>
      </c>
      <c r="Q28" s="1" t="str">
        <f t="shared" si="10"/>
        <v>009380</v>
      </c>
      <c r="R28" s="1" t="str">
        <f t="shared" si="11"/>
        <v>131</v>
      </c>
      <c r="S28" s="1" t="str">
        <f t="shared" si="12"/>
        <v>x</v>
      </c>
      <c r="T28" s="1" t="str">
        <f t="shared" si="13"/>
        <v>0000</v>
      </c>
      <c r="U28" s="2" t="str">
        <f t="shared" si="3"/>
        <v>131</v>
      </c>
      <c r="V28" s="1" t="str">
        <f t="shared" si="25"/>
        <v>x</v>
      </c>
      <c r="W28" s="1" t="str">
        <f t="shared" si="14"/>
        <v>x</v>
      </c>
      <c r="X28" s="1" t="str">
        <f t="shared" si="15"/>
        <v>x</v>
      </c>
      <c r="Y28" s="1" t="str">
        <f t="shared" si="16"/>
        <v>x</v>
      </c>
      <c r="Z28" s="1" t="str">
        <f t="shared" si="17"/>
        <v>x</v>
      </c>
      <c r="AA28" s="1" t="str">
        <f t="shared" si="18"/>
        <v>x</v>
      </c>
      <c r="AB28" s="1" t="str">
        <f t="shared" si="19"/>
        <v>x</v>
      </c>
      <c r="AC28" s="1" t="str">
        <f t="shared" si="20"/>
        <v>x</v>
      </c>
      <c r="AD28" s="1" t="str">
        <f t="shared" si="21"/>
        <v>131</v>
      </c>
      <c r="AF28" s="1">
        <f>IFERROR(IF(((LEFT(Plan1!$B$7,2)=V28)),1,IF(V28&lt;&gt;"x",-10,0)),0)</f>
        <v>0</v>
      </c>
      <c r="AG28" s="1">
        <f>IFERROR(IF((RIGHT(LEFT(Plan1!$B$7,4),2)-X28)=0,1,IF(X28&lt;&gt;"x",-10,0)),0)</f>
        <v>0</v>
      </c>
      <c r="AH28" s="1">
        <f>IFERROR(IF((LEFT(RIGHT(Plan1!$B$7,4),2)-Z28)=0,1,IF(Z28&lt;&gt;"x",-10,0)),0)</f>
        <v>0</v>
      </c>
      <c r="AI28" s="1">
        <f>IFERROR(IF((RIGHT(Plan1!$B$7,2)-AB28)=0,1,IF(AB28&lt;&gt;"x",-10,0)),0)</f>
        <v>0</v>
      </c>
      <c r="AK28" s="1">
        <f>IFERROR(IF(Plan1!$B$5-Plan2!J28=0,5,IF(J28&lt;&gt;"x",-10,0)),0)</f>
        <v>0</v>
      </c>
      <c r="AL28" s="1">
        <f>IFERROR(IF(Plan1!$B$4-Plan2!S28=0,5,IF(S28&lt;&gt;"x",-10,0)),0)</f>
        <v>0</v>
      </c>
      <c r="AM28" s="1">
        <f>IFERROR(IF(Plan1!$B$3-Plan2!P28=0,5,IF(P28&lt;&gt;"x",-10,0)),0)</f>
        <v>-10</v>
      </c>
      <c r="AO28" s="1">
        <f t="shared" si="22"/>
        <v>-10</v>
      </c>
      <c r="AP28" s="1" t="str">
        <f t="shared" si="23"/>
        <v>131</v>
      </c>
    </row>
    <row r="29" spans="2:42" ht="13.5" customHeight="1" x14ac:dyDescent="0.25">
      <c r="B29" s="20" t="s">
        <v>2477</v>
      </c>
      <c r="C29" s="21">
        <f t="shared" si="5"/>
        <v>39</v>
      </c>
      <c r="D29" s="22" t="s">
        <v>2478</v>
      </c>
      <c r="E29" s="21" t="s">
        <v>2479</v>
      </c>
      <c r="F29" s="20" t="s">
        <v>2772</v>
      </c>
      <c r="G29" s="21"/>
      <c r="H29" s="23" t="s">
        <v>2553</v>
      </c>
      <c r="J29" s="1" t="str">
        <f t="shared" si="6"/>
        <v>x</v>
      </c>
      <c r="K29" s="3" t="str">
        <f t="shared" si="0"/>
        <v>00</v>
      </c>
      <c r="L29" s="3" t="str">
        <f t="shared" si="1"/>
        <v>134</v>
      </c>
      <c r="M29" s="3" t="str">
        <f t="shared" si="7"/>
        <v>x</v>
      </c>
      <c r="N29" s="2" t="str">
        <f t="shared" si="2"/>
        <v>000</v>
      </c>
      <c r="O29" s="2" t="str">
        <f t="shared" si="8"/>
        <v>134</v>
      </c>
      <c r="P29" s="2" t="str">
        <f t="shared" si="9"/>
        <v>009358</v>
      </c>
      <c r="Q29" s="1" t="str">
        <f t="shared" si="10"/>
        <v>009358</v>
      </c>
      <c r="R29" s="1" t="str">
        <f t="shared" si="11"/>
        <v>134</v>
      </c>
      <c r="S29" s="1" t="str">
        <f t="shared" si="12"/>
        <v>x</v>
      </c>
      <c r="T29" s="1" t="str">
        <f t="shared" si="13"/>
        <v>0000</v>
      </c>
      <c r="U29" s="2" t="str">
        <f t="shared" si="3"/>
        <v>134</v>
      </c>
      <c r="V29" s="1" t="str">
        <f t="shared" si="25"/>
        <v>x</v>
      </c>
      <c r="W29" s="1" t="str">
        <f t="shared" si="14"/>
        <v>x</v>
      </c>
      <c r="X29" s="1" t="str">
        <f t="shared" si="15"/>
        <v>x</v>
      </c>
      <c r="Y29" s="1" t="str">
        <f t="shared" si="16"/>
        <v>x</v>
      </c>
      <c r="Z29" s="1" t="str">
        <f t="shared" si="17"/>
        <v>x</v>
      </c>
      <c r="AA29" s="1" t="str">
        <f t="shared" si="18"/>
        <v>x</v>
      </c>
      <c r="AB29" s="1" t="str">
        <f t="shared" si="19"/>
        <v>x</v>
      </c>
      <c r="AC29" s="1" t="str">
        <f t="shared" si="20"/>
        <v>x</v>
      </c>
      <c r="AD29" s="1" t="str">
        <f t="shared" si="21"/>
        <v>134</v>
      </c>
      <c r="AF29" s="1">
        <f>IFERROR(IF(((LEFT(Plan1!$B$7,2)=V29)),1,IF(V29&lt;&gt;"x",-10,0)),0)</f>
        <v>0</v>
      </c>
      <c r="AG29" s="1">
        <f>IFERROR(IF((RIGHT(LEFT(Plan1!$B$7,4),2)-X29)=0,1,IF(X29&lt;&gt;"x",-10,0)),0)</f>
        <v>0</v>
      </c>
      <c r="AH29" s="1">
        <f>IFERROR(IF((LEFT(RIGHT(Plan1!$B$7,4),2)-Z29)=0,1,IF(Z29&lt;&gt;"x",-10,0)),0)</f>
        <v>0</v>
      </c>
      <c r="AI29" s="1">
        <f>IFERROR(IF((RIGHT(Plan1!$B$7,2)-AB29)=0,1,IF(AB29&lt;&gt;"x",-10,0)),0)</f>
        <v>0</v>
      </c>
      <c r="AK29" s="1">
        <f>IFERROR(IF(Plan1!$B$5-Plan2!J29=0,5,IF(J29&lt;&gt;"x",-10,0)),0)</f>
        <v>0</v>
      </c>
      <c r="AL29" s="1">
        <f>IFERROR(IF(Plan1!$B$4-Plan2!S29=0,5,IF(S29&lt;&gt;"x",-10,0)),0)</f>
        <v>0</v>
      </c>
      <c r="AM29" s="1">
        <f>IFERROR(IF(Plan1!$B$3-Plan2!P29=0,5,IF(P29&lt;&gt;"x",-10,0)),0)</f>
        <v>-10</v>
      </c>
      <c r="AO29" s="1">
        <f t="shared" si="22"/>
        <v>-10</v>
      </c>
      <c r="AP29" s="1" t="str">
        <f t="shared" si="23"/>
        <v>134</v>
      </c>
    </row>
    <row r="30" spans="2:42" ht="13.5" customHeight="1" x14ac:dyDescent="0.25">
      <c r="B30" s="20" t="s">
        <v>2481</v>
      </c>
      <c r="C30" s="21">
        <f t="shared" si="5"/>
        <v>40</v>
      </c>
      <c r="D30" s="22" t="s">
        <v>2482</v>
      </c>
      <c r="E30" s="21" t="s">
        <v>2483</v>
      </c>
      <c r="F30" s="20" t="s">
        <v>2772</v>
      </c>
      <c r="G30" s="21"/>
      <c r="H30" s="23" t="s">
        <v>2557</v>
      </c>
      <c r="J30" s="1" t="str">
        <f t="shared" si="6"/>
        <v>x</v>
      </c>
      <c r="K30" s="3" t="str">
        <f t="shared" si="0"/>
        <v>00</v>
      </c>
      <c r="L30" s="3" t="str">
        <f t="shared" si="1"/>
        <v>132</v>
      </c>
      <c r="M30" s="3" t="str">
        <f t="shared" si="7"/>
        <v>x</v>
      </c>
      <c r="N30" s="2" t="str">
        <f t="shared" si="2"/>
        <v>000</v>
      </c>
      <c r="O30" s="2" t="str">
        <f t="shared" si="8"/>
        <v>132</v>
      </c>
      <c r="P30" s="2" t="str">
        <f t="shared" si="9"/>
        <v>009359</v>
      </c>
      <c r="Q30" s="1" t="str">
        <f t="shared" si="10"/>
        <v>009359</v>
      </c>
      <c r="R30" s="1" t="str">
        <f t="shared" si="11"/>
        <v>132</v>
      </c>
      <c r="S30" s="1" t="str">
        <f t="shared" si="12"/>
        <v>x</v>
      </c>
      <c r="T30" s="1" t="str">
        <f t="shared" si="13"/>
        <v>0000</v>
      </c>
      <c r="U30" s="2" t="str">
        <f t="shared" si="3"/>
        <v>132</v>
      </c>
      <c r="V30" s="1" t="str">
        <f t="shared" si="25"/>
        <v>x</v>
      </c>
      <c r="W30" s="1" t="str">
        <f t="shared" si="14"/>
        <v>x</v>
      </c>
      <c r="X30" s="1" t="str">
        <f t="shared" si="15"/>
        <v>x</v>
      </c>
      <c r="Y30" s="1" t="str">
        <f t="shared" si="16"/>
        <v>x</v>
      </c>
      <c r="Z30" s="1" t="str">
        <f t="shared" si="17"/>
        <v>x</v>
      </c>
      <c r="AA30" s="1" t="str">
        <f t="shared" si="18"/>
        <v>x</v>
      </c>
      <c r="AB30" s="1" t="str">
        <f t="shared" si="19"/>
        <v>x</v>
      </c>
      <c r="AC30" s="1" t="str">
        <f t="shared" si="20"/>
        <v>x</v>
      </c>
      <c r="AD30" s="1" t="str">
        <f t="shared" si="21"/>
        <v>132</v>
      </c>
      <c r="AF30" s="1">
        <f>IFERROR(IF(((LEFT(Plan1!$B$7,2)=V30)),1,IF(V30&lt;&gt;"x",-10,0)),0)</f>
        <v>0</v>
      </c>
      <c r="AG30" s="1">
        <f>IFERROR(IF((RIGHT(LEFT(Plan1!$B$7,4),2)-X30)=0,1,IF(X30&lt;&gt;"x",-10,0)),0)</f>
        <v>0</v>
      </c>
      <c r="AH30" s="1">
        <f>IFERROR(IF((LEFT(RIGHT(Plan1!$B$7,4),2)-Z30)=0,1,IF(Z30&lt;&gt;"x",-10,0)),0)</f>
        <v>0</v>
      </c>
      <c r="AI30" s="1">
        <f>IFERROR(IF((RIGHT(Plan1!$B$7,2)-AB30)=0,1,IF(AB30&lt;&gt;"x",-10,0)),0)</f>
        <v>0</v>
      </c>
      <c r="AK30" s="1">
        <f>IFERROR(IF(Plan1!$B$5-Plan2!J30=0,5,IF(J30&lt;&gt;"x",-10,0)),0)</f>
        <v>0</v>
      </c>
      <c r="AL30" s="1">
        <f>IFERROR(IF(Plan1!$B$4-Plan2!S30=0,5,IF(S30&lt;&gt;"x",-10,0)),0)</f>
        <v>0</v>
      </c>
      <c r="AM30" s="1">
        <f>IFERROR(IF(Plan1!$B$3-Plan2!P30=0,5,IF(P30&lt;&gt;"x",-10,0)),0)</f>
        <v>-10</v>
      </c>
      <c r="AO30" s="1">
        <f t="shared" si="22"/>
        <v>-10</v>
      </c>
      <c r="AP30" s="1" t="str">
        <f t="shared" si="23"/>
        <v>132</v>
      </c>
    </row>
    <row r="31" spans="2:42" ht="13.5" customHeight="1" x14ac:dyDescent="0.25">
      <c r="B31" s="20" t="s">
        <v>2485</v>
      </c>
      <c r="C31" s="21">
        <f t="shared" si="5"/>
        <v>41</v>
      </c>
      <c r="D31" s="22" t="s">
        <v>2486</v>
      </c>
      <c r="E31" s="21" t="s">
        <v>2487</v>
      </c>
      <c r="F31" s="20" t="s">
        <v>2772</v>
      </c>
      <c r="G31" s="21"/>
      <c r="H31" s="23" t="s">
        <v>2561</v>
      </c>
      <c r="J31" s="1" t="str">
        <f t="shared" si="6"/>
        <v>x</v>
      </c>
      <c r="K31" s="3" t="str">
        <f t="shared" si="0"/>
        <v>00</v>
      </c>
      <c r="L31" s="3" t="str">
        <f t="shared" si="1"/>
        <v>136</v>
      </c>
      <c r="M31" s="3" t="str">
        <f t="shared" si="7"/>
        <v>x</v>
      </c>
      <c r="N31" s="2" t="str">
        <f t="shared" si="2"/>
        <v>000</v>
      </c>
      <c r="O31" s="2" t="str">
        <f t="shared" si="8"/>
        <v>136</v>
      </c>
      <c r="P31" s="2" t="str">
        <f t="shared" si="9"/>
        <v>009343</v>
      </c>
      <c r="Q31" s="1" t="str">
        <f t="shared" si="10"/>
        <v>009343</v>
      </c>
      <c r="R31" s="1" t="str">
        <f t="shared" si="11"/>
        <v>136</v>
      </c>
      <c r="S31" s="1" t="str">
        <f t="shared" si="12"/>
        <v>x</v>
      </c>
      <c r="T31" s="1" t="str">
        <f t="shared" si="13"/>
        <v>0000</v>
      </c>
      <c r="U31" s="2" t="str">
        <f t="shared" si="3"/>
        <v>136</v>
      </c>
      <c r="V31" s="1" t="str">
        <f t="shared" si="25"/>
        <v>x</v>
      </c>
      <c r="W31" s="1" t="str">
        <f t="shared" si="14"/>
        <v>x</v>
      </c>
      <c r="X31" s="1" t="str">
        <f t="shared" si="15"/>
        <v>x</v>
      </c>
      <c r="Y31" s="1" t="str">
        <f t="shared" si="16"/>
        <v>x</v>
      </c>
      <c r="Z31" s="1" t="str">
        <f t="shared" si="17"/>
        <v>x</v>
      </c>
      <c r="AA31" s="1" t="str">
        <f t="shared" si="18"/>
        <v>x</v>
      </c>
      <c r="AB31" s="1" t="str">
        <f t="shared" si="19"/>
        <v>x</v>
      </c>
      <c r="AC31" s="1" t="str">
        <f t="shared" si="20"/>
        <v>x</v>
      </c>
      <c r="AD31" s="1" t="str">
        <f t="shared" si="21"/>
        <v>136</v>
      </c>
      <c r="AF31" s="1">
        <f>IFERROR(IF(((LEFT(Plan1!$B$7,2)=V31)),1,IF(V31&lt;&gt;"x",-10,0)),0)</f>
        <v>0</v>
      </c>
      <c r="AG31" s="1">
        <f>IFERROR(IF((RIGHT(LEFT(Plan1!$B$7,4),2)-X31)=0,1,IF(X31&lt;&gt;"x",-10,0)),0)</f>
        <v>0</v>
      </c>
      <c r="AH31" s="1">
        <f>IFERROR(IF((LEFT(RIGHT(Plan1!$B$7,4),2)-Z31)=0,1,IF(Z31&lt;&gt;"x",-10,0)),0)</f>
        <v>0</v>
      </c>
      <c r="AI31" s="1">
        <f>IFERROR(IF((RIGHT(Plan1!$B$7,2)-AB31)=0,1,IF(AB31&lt;&gt;"x",-10,0)),0)</f>
        <v>0</v>
      </c>
      <c r="AK31" s="1">
        <f>IFERROR(IF(Plan1!$B$5-Plan2!J31=0,5,IF(J31&lt;&gt;"x",-10,0)),0)</f>
        <v>0</v>
      </c>
      <c r="AL31" s="1">
        <f>IFERROR(IF(Plan1!$B$4-Plan2!S31=0,5,IF(S31&lt;&gt;"x",-10,0)),0)</f>
        <v>0</v>
      </c>
      <c r="AM31" s="1">
        <f>IFERROR(IF(Plan1!$B$3-Plan2!P31=0,5,IF(P31&lt;&gt;"x",-10,0)),0)</f>
        <v>-10</v>
      </c>
      <c r="AO31" s="1">
        <f t="shared" si="22"/>
        <v>-10</v>
      </c>
      <c r="AP31" s="1" t="str">
        <f t="shared" si="23"/>
        <v>136</v>
      </c>
    </row>
    <row r="32" spans="2:42" ht="13.5" customHeight="1" x14ac:dyDescent="0.25">
      <c r="B32" s="20" t="s">
        <v>2490</v>
      </c>
      <c r="C32" s="21">
        <f t="shared" si="5"/>
        <v>43</v>
      </c>
      <c r="D32" s="22" t="s">
        <v>2491</v>
      </c>
      <c r="E32" s="21" t="s">
        <v>2492</v>
      </c>
      <c r="F32" s="20" t="s">
        <v>2772</v>
      </c>
      <c r="G32" s="21"/>
      <c r="H32" s="23" t="s">
        <v>2567</v>
      </c>
      <c r="J32" s="1" t="str">
        <f t="shared" si="6"/>
        <v>x</v>
      </c>
      <c r="K32" s="3" t="str">
        <f t="shared" si="0"/>
        <v>00</v>
      </c>
      <c r="L32" s="3" t="str">
        <f t="shared" si="1"/>
        <v>130</v>
      </c>
      <c r="M32" s="3" t="str">
        <f t="shared" si="7"/>
        <v>x</v>
      </c>
      <c r="N32" s="2" t="str">
        <f t="shared" si="2"/>
        <v>000</v>
      </c>
      <c r="O32" s="2" t="str">
        <f t="shared" si="8"/>
        <v>130</v>
      </c>
      <c r="P32" s="2" t="str">
        <f t="shared" si="9"/>
        <v>009342</v>
      </c>
      <c r="Q32" s="1" t="str">
        <f t="shared" si="10"/>
        <v>009342</v>
      </c>
      <c r="R32" s="1" t="str">
        <f t="shared" si="11"/>
        <v>130</v>
      </c>
      <c r="S32" s="1" t="str">
        <f t="shared" si="12"/>
        <v>x</v>
      </c>
      <c r="T32" s="1" t="str">
        <f t="shared" si="13"/>
        <v>0000</v>
      </c>
      <c r="U32" s="2" t="str">
        <f t="shared" si="3"/>
        <v>130</v>
      </c>
      <c r="V32" s="1" t="str">
        <f t="shared" si="25"/>
        <v>x</v>
      </c>
      <c r="W32" s="1" t="str">
        <f t="shared" si="14"/>
        <v>x</v>
      </c>
      <c r="X32" s="1" t="str">
        <f t="shared" si="15"/>
        <v>x</v>
      </c>
      <c r="Y32" s="1" t="str">
        <f t="shared" si="16"/>
        <v>x</v>
      </c>
      <c r="Z32" s="1" t="str">
        <f t="shared" si="17"/>
        <v>x</v>
      </c>
      <c r="AA32" s="1" t="str">
        <f t="shared" si="18"/>
        <v>x</v>
      </c>
      <c r="AB32" s="1" t="str">
        <f t="shared" si="19"/>
        <v>x</v>
      </c>
      <c r="AC32" s="1" t="str">
        <f t="shared" si="20"/>
        <v>x</v>
      </c>
      <c r="AD32" s="1" t="str">
        <f t="shared" si="21"/>
        <v>130</v>
      </c>
      <c r="AF32" s="1">
        <f>IFERROR(IF(((LEFT(Plan1!$B$7,2)=V32)),1,IF(V32&lt;&gt;"x",-10,0)),0)</f>
        <v>0</v>
      </c>
      <c r="AG32" s="1">
        <f>IFERROR(IF((RIGHT(LEFT(Plan1!$B$7,4),2)-X32)=0,1,IF(X32&lt;&gt;"x",-10,0)),0)</f>
        <v>0</v>
      </c>
      <c r="AH32" s="1">
        <f>IFERROR(IF((LEFT(RIGHT(Plan1!$B$7,4),2)-Z32)=0,1,IF(Z32&lt;&gt;"x",-10,0)),0)</f>
        <v>0</v>
      </c>
      <c r="AI32" s="1">
        <f>IFERROR(IF((RIGHT(Plan1!$B$7,2)-AB32)=0,1,IF(AB32&lt;&gt;"x",-10,0)),0)</f>
        <v>0</v>
      </c>
      <c r="AK32" s="1">
        <f>IFERROR(IF(Plan1!$B$5-Plan2!J32=0,5,IF(J32&lt;&gt;"x",-10,0)),0)</f>
        <v>0</v>
      </c>
      <c r="AL32" s="1">
        <f>IFERROR(IF(Plan1!$B$4-Plan2!S32=0,5,IF(S32&lt;&gt;"x",-10,0)),0)</f>
        <v>0</v>
      </c>
      <c r="AM32" s="1">
        <f>IFERROR(IF(Plan1!$B$3-Plan2!P32=0,5,IF(P32&lt;&gt;"x",-10,0)),0)</f>
        <v>-10</v>
      </c>
      <c r="AO32" s="1">
        <f t="shared" si="22"/>
        <v>-10</v>
      </c>
      <c r="AP32" s="1" t="str">
        <f t="shared" si="23"/>
        <v>130</v>
      </c>
    </row>
    <row r="33" spans="2:42" ht="13.5" customHeight="1" x14ac:dyDescent="0.25">
      <c r="B33" s="20" t="s">
        <v>6991</v>
      </c>
      <c r="C33" s="21">
        <f t="shared" si="5"/>
        <v>44</v>
      </c>
      <c r="D33" s="22" t="s">
        <v>7024</v>
      </c>
      <c r="E33" s="21" t="s">
        <v>2772</v>
      </c>
      <c r="F33" s="20" t="s">
        <v>7030</v>
      </c>
      <c r="G33" s="21"/>
      <c r="H33" s="23" t="s">
        <v>2571</v>
      </c>
      <c r="J33" s="1" t="str">
        <f t="shared" si="6"/>
        <v>x</v>
      </c>
      <c r="K33" s="3" t="str">
        <f t="shared" si="0"/>
        <v>x</v>
      </c>
      <c r="L33" s="3" t="str">
        <f t="shared" si="1"/>
        <v>217</v>
      </c>
      <c r="M33" s="3" t="str">
        <f t="shared" si="7"/>
        <v>x</v>
      </c>
      <c r="N33" s="2" t="str">
        <f t="shared" si="2"/>
        <v>x</v>
      </c>
      <c r="O33" s="2" t="str">
        <f t="shared" si="8"/>
        <v>217</v>
      </c>
      <c r="P33" s="2" t="str">
        <f t="shared" si="9"/>
        <v>x</v>
      </c>
      <c r="Q33" s="1" t="str">
        <f t="shared" si="10"/>
        <v>x</v>
      </c>
      <c r="R33" s="1" t="str">
        <f t="shared" si="11"/>
        <v>217</v>
      </c>
      <c r="S33" s="1" t="str">
        <f t="shared" si="12"/>
        <v>x</v>
      </c>
      <c r="T33" s="1" t="str">
        <f t="shared" si="13"/>
        <v>x</v>
      </c>
      <c r="U33" s="2" t="str">
        <f t="shared" si="3"/>
        <v>217</v>
      </c>
      <c r="V33" s="1" t="str">
        <f t="shared" si="25"/>
        <v>33</v>
      </c>
      <c r="W33" s="1" t="str">
        <f t="shared" si="14"/>
        <v>33</v>
      </c>
      <c r="X33" s="1" t="str">
        <f t="shared" si="15"/>
        <v>91</v>
      </c>
      <c r="Y33" s="1" t="str">
        <f t="shared" si="16"/>
        <v>91</v>
      </c>
      <c r="Z33" s="1" t="str">
        <f t="shared" si="17"/>
        <v>40</v>
      </c>
      <c r="AA33" s="1" t="str">
        <f t="shared" si="18"/>
        <v>40</v>
      </c>
      <c r="AB33" s="1" t="str">
        <f t="shared" si="19"/>
        <v>03</v>
      </c>
      <c r="AC33" s="1" t="str">
        <f t="shared" si="20"/>
        <v>03</v>
      </c>
      <c r="AD33" s="1" t="str">
        <f t="shared" si="21"/>
        <v>217</v>
      </c>
      <c r="AF33" s="1">
        <f>IFERROR(IF(((LEFT(Plan1!$B$7,2)=V33)),1,IF(V33&lt;&gt;"x",-10,0)),0)</f>
        <v>-10</v>
      </c>
      <c r="AG33" s="1">
        <f>IFERROR(IF((RIGHT(LEFT(Plan1!$B$7,4),2)-X33)=0,1,IF(X33&lt;&gt;"x",-10,0)),0)</f>
        <v>-10</v>
      </c>
      <c r="AH33" s="1">
        <f>IFERROR(IF((LEFT(RIGHT(Plan1!$B$7,4),2)-Z33)=0,1,IF(Z33&lt;&gt;"x",-10,0)),0)</f>
        <v>-10</v>
      </c>
      <c r="AI33" s="1">
        <f>IFERROR(IF((RIGHT(Plan1!$B$7,2)-AB33)=0,1,IF(AB33&lt;&gt;"x",-10,0)),0)</f>
        <v>-10</v>
      </c>
      <c r="AK33" s="1">
        <f>IFERROR(IF(Plan1!$B$5-Plan2!J33=0,5,IF(J33&lt;&gt;"x",-10,0)),0)</f>
        <v>0</v>
      </c>
      <c r="AL33" s="1">
        <f>IFERROR(IF(Plan1!$B$4-Plan2!S33=0,5,IF(S33&lt;&gt;"x",-10,0)),0)</f>
        <v>0</v>
      </c>
      <c r="AM33" s="1">
        <f>IFERROR(IF(Plan1!$B$3-Plan2!P33=0,5,IF(P33&lt;&gt;"x",-10,0)),0)</f>
        <v>0</v>
      </c>
      <c r="AO33" s="1">
        <f t="shared" si="22"/>
        <v>-40</v>
      </c>
      <c r="AP33" s="1" t="str">
        <f t="shared" si="23"/>
        <v>217</v>
      </c>
    </row>
    <row r="34" spans="2:42" ht="13.5" customHeight="1" x14ac:dyDescent="0.25">
      <c r="B34" s="20" t="s">
        <v>2576</v>
      </c>
      <c r="C34" s="21">
        <f t="shared" si="5"/>
        <v>45</v>
      </c>
      <c r="D34" s="22" t="s">
        <v>7025</v>
      </c>
      <c r="E34" s="21" t="s">
        <v>2772</v>
      </c>
      <c r="F34" s="20" t="s">
        <v>7031</v>
      </c>
      <c r="G34" s="21"/>
      <c r="H34" s="23" t="s">
        <v>2575</v>
      </c>
      <c r="J34" s="1" t="str">
        <f t="shared" si="6"/>
        <v>x</v>
      </c>
      <c r="K34" s="3" t="str">
        <f t="shared" si="0"/>
        <v>x</v>
      </c>
      <c r="L34" s="3" t="str">
        <f t="shared" si="1"/>
        <v>142</v>
      </c>
      <c r="M34" s="3" t="str">
        <f t="shared" si="7"/>
        <v>x</v>
      </c>
      <c r="N34" s="2" t="str">
        <f t="shared" si="2"/>
        <v>x</v>
      </c>
      <c r="O34" s="2" t="str">
        <f t="shared" si="8"/>
        <v>142</v>
      </c>
      <c r="P34" s="2" t="str">
        <f t="shared" si="9"/>
        <v>x</v>
      </c>
      <c r="Q34" s="1" t="str">
        <f t="shared" si="10"/>
        <v>x</v>
      </c>
      <c r="R34" s="1" t="str">
        <f t="shared" si="11"/>
        <v>142</v>
      </c>
      <c r="S34" s="1" t="str">
        <f t="shared" si="12"/>
        <v>x</v>
      </c>
      <c r="T34" s="1" t="str">
        <f t="shared" si="13"/>
        <v>x</v>
      </c>
      <c r="U34" s="2" t="str">
        <f t="shared" si="3"/>
        <v>142</v>
      </c>
      <c r="V34" s="1" t="str">
        <f t="shared" si="25"/>
        <v>33</v>
      </c>
      <c r="W34" s="1" t="str">
        <f t="shared" si="14"/>
        <v>33</v>
      </c>
      <c r="X34" s="1" t="str">
        <f t="shared" si="15"/>
        <v>91</v>
      </c>
      <c r="Y34" s="1" t="str">
        <f t="shared" si="16"/>
        <v>91</v>
      </c>
      <c r="Z34" s="1" t="str">
        <f t="shared" si="17"/>
        <v>39</v>
      </c>
      <c r="AA34" s="1" t="str">
        <f t="shared" si="18"/>
        <v>39</v>
      </c>
      <c r="AB34" s="1" t="str">
        <f t="shared" si="19"/>
        <v>60</v>
      </c>
      <c r="AC34" s="1" t="str">
        <f t="shared" si="20"/>
        <v>60</v>
      </c>
      <c r="AD34" s="1" t="str">
        <f t="shared" si="21"/>
        <v>142</v>
      </c>
      <c r="AF34" s="1">
        <f>IFERROR(IF(((LEFT(Plan1!$B$7,2)=V34)),1,IF(V34&lt;&gt;"x",-10,0)),0)</f>
        <v>-10</v>
      </c>
      <c r="AG34" s="1">
        <f>IFERROR(IF((RIGHT(LEFT(Plan1!$B$7,4),2)-X34)=0,1,IF(X34&lt;&gt;"x",-10,0)),0)</f>
        <v>-10</v>
      </c>
      <c r="AH34" s="1">
        <f>IFERROR(IF((LEFT(RIGHT(Plan1!$B$7,4),2)-Z34)=0,1,IF(Z34&lt;&gt;"x",-10,0)),0)</f>
        <v>-10</v>
      </c>
      <c r="AI34" s="1">
        <f>IFERROR(IF((RIGHT(Plan1!$B$7,2)-AB34)=0,1,IF(AB34&lt;&gt;"x",-10,0)),0)</f>
        <v>-10</v>
      </c>
      <c r="AK34" s="1">
        <f>IFERROR(IF(Plan1!$B$5-Plan2!J34=0,5,IF(J34&lt;&gt;"x",-10,0)),0)</f>
        <v>0</v>
      </c>
      <c r="AL34" s="1">
        <f>IFERROR(IF(Plan1!$B$4-Plan2!S34=0,5,IF(S34&lt;&gt;"x",-10,0)),0)</f>
        <v>0</v>
      </c>
      <c r="AM34" s="1">
        <f>IFERROR(IF(Plan1!$B$3-Plan2!P34=0,5,IF(P34&lt;&gt;"x",-10,0)),0)</f>
        <v>0</v>
      </c>
      <c r="AO34" s="1">
        <f t="shared" si="22"/>
        <v>-40</v>
      </c>
      <c r="AP34" s="1" t="str">
        <f t="shared" si="23"/>
        <v>142</v>
      </c>
    </row>
    <row r="35" spans="2:42" ht="13.5" customHeight="1" x14ac:dyDescent="0.25">
      <c r="B35" s="20" t="s">
        <v>2580</v>
      </c>
      <c r="C35" s="21">
        <f t="shared" si="5"/>
        <v>46</v>
      </c>
      <c r="D35" s="22" t="s">
        <v>7026</v>
      </c>
      <c r="E35" s="21" t="s">
        <v>2772</v>
      </c>
      <c r="F35" s="20" t="s">
        <v>7032</v>
      </c>
      <c r="G35" s="21"/>
      <c r="H35" s="23" t="s">
        <v>2577</v>
      </c>
      <c r="J35" s="1" t="str">
        <f t="shared" si="6"/>
        <v>x</v>
      </c>
      <c r="K35" s="3" t="str">
        <f t="shared" ref="K35:K68" si="26">LEFT(E35,2)</f>
        <v>x</v>
      </c>
      <c r="L35" s="3" t="str">
        <f t="shared" ref="L35:L68" si="27">U35</f>
        <v>144</v>
      </c>
      <c r="M35" s="3" t="str">
        <f t="shared" si="7"/>
        <v>x</v>
      </c>
      <c r="N35" s="2" t="str">
        <f t="shared" ref="N35:N68" si="28">RIGHT(LEFT(E35,6),3)</f>
        <v>x</v>
      </c>
      <c r="O35" s="2" t="str">
        <f t="shared" si="8"/>
        <v>144</v>
      </c>
      <c r="P35" s="2" t="str">
        <f t="shared" si="9"/>
        <v>x</v>
      </c>
      <c r="Q35" s="1" t="str">
        <f t="shared" si="10"/>
        <v>x</v>
      </c>
      <c r="R35" s="1" t="str">
        <f t="shared" si="11"/>
        <v>144</v>
      </c>
      <c r="S35" s="1" t="str">
        <f t="shared" si="12"/>
        <v>x</v>
      </c>
      <c r="T35" s="1" t="str">
        <f t="shared" si="13"/>
        <v>x</v>
      </c>
      <c r="U35" s="2" t="str">
        <f t="shared" ref="U35:U68" si="29">+B35</f>
        <v>144</v>
      </c>
      <c r="V35" s="1" t="str">
        <f t="shared" si="25"/>
        <v>33</v>
      </c>
      <c r="W35" s="1" t="str">
        <f t="shared" si="14"/>
        <v>33</v>
      </c>
      <c r="X35" s="1" t="str">
        <f t="shared" si="15"/>
        <v>91</v>
      </c>
      <c r="Y35" s="1" t="str">
        <f t="shared" si="16"/>
        <v>91</v>
      </c>
      <c r="Z35" s="1" t="str">
        <f t="shared" si="17"/>
        <v>40</v>
      </c>
      <c r="AA35" s="1" t="str">
        <f t="shared" si="18"/>
        <v>40</v>
      </c>
      <c r="AB35" s="1" t="str">
        <f t="shared" si="19"/>
        <v>02</v>
      </c>
      <c r="AC35" s="1" t="str">
        <f t="shared" si="20"/>
        <v>02</v>
      </c>
      <c r="AD35" s="1" t="str">
        <f t="shared" si="21"/>
        <v>144</v>
      </c>
      <c r="AF35" s="1">
        <f>IFERROR(IF(((LEFT(Plan1!$B$7,2)=V35)),1,IF(V35&lt;&gt;"x",-10,0)),0)</f>
        <v>-10</v>
      </c>
      <c r="AG35" s="1">
        <f>IFERROR(IF((RIGHT(LEFT(Plan1!$B$7,4),2)-X35)=0,1,IF(X35&lt;&gt;"x",-10,0)),0)</f>
        <v>-10</v>
      </c>
      <c r="AH35" s="1">
        <f>IFERROR(IF((LEFT(RIGHT(Plan1!$B$7,4),2)-Z35)=0,1,IF(Z35&lt;&gt;"x",-10,0)),0)</f>
        <v>-10</v>
      </c>
      <c r="AI35" s="1">
        <f>IFERROR(IF((RIGHT(Plan1!$B$7,2)-AB35)=0,1,IF(AB35&lt;&gt;"x",-10,0)),0)</f>
        <v>-10</v>
      </c>
      <c r="AK35" s="1">
        <f>IFERROR(IF(Plan1!$B$5-Plan2!J35=0,5,IF(J35&lt;&gt;"x",-10,0)),0)</f>
        <v>0</v>
      </c>
      <c r="AL35" s="1">
        <f>IFERROR(IF(Plan1!$B$4-Plan2!S35=0,5,IF(S35&lt;&gt;"x",-10,0)),0)</f>
        <v>0</v>
      </c>
      <c r="AM35" s="1">
        <f>IFERROR(IF(Plan1!$B$3-Plan2!P35=0,5,IF(P35&lt;&gt;"x",-10,0)),0)</f>
        <v>0</v>
      </c>
      <c r="AO35" s="1">
        <f t="shared" si="22"/>
        <v>-40</v>
      </c>
      <c r="AP35" s="1" t="str">
        <f t="shared" si="23"/>
        <v>144</v>
      </c>
    </row>
    <row r="36" spans="2:42" ht="13.5" customHeight="1" x14ac:dyDescent="0.25">
      <c r="B36" s="20" t="s">
        <v>2578</v>
      </c>
      <c r="C36" s="21">
        <f t="shared" si="5"/>
        <v>47</v>
      </c>
      <c r="D36" s="22" t="s">
        <v>7027</v>
      </c>
      <c r="E36" s="21" t="s">
        <v>2772</v>
      </c>
      <c r="F36" s="20" t="s">
        <v>7033</v>
      </c>
      <c r="G36" s="21"/>
      <c r="H36" s="23" t="s">
        <v>2579</v>
      </c>
      <c r="J36" s="1" t="str">
        <f t="shared" si="6"/>
        <v>x</v>
      </c>
      <c r="K36" s="3" t="str">
        <f t="shared" si="26"/>
        <v>x</v>
      </c>
      <c r="L36" s="3" t="str">
        <f t="shared" si="27"/>
        <v>143</v>
      </c>
      <c r="M36" s="3" t="str">
        <f t="shared" si="7"/>
        <v>x</v>
      </c>
      <c r="N36" s="2" t="str">
        <f t="shared" si="28"/>
        <v>x</v>
      </c>
      <c r="O36" s="2" t="str">
        <f t="shared" si="8"/>
        <v>143</v>
      </c>
      <c r="P36" s="2" t="str">
        <f t="shared" si="9"/>
        <v>x</v>
      </c>
      <c r="Q36" s="1" t="str">
        <f t="shared" si="10"/>
        <v>x</v>
      </c>
      <c r="R36" s="1" t="str">
        <f t="shared" si="11"/>
        <v>143</v>
      </c>
      <c r="S36" s="1" t="str">
        <f t="shared" si="12"/>
        <v>x</v>
      </c>
      <c r="T36" s="1" t="str">
        <f t="shared" si="13"/>
        <v>x</v>
      </c>
      <c r="U36" s="2" t="str">
        <f t="shared" si="29"/>
        <v>143</v>
      </c>
      <c r="V36" s="1" t="str">
        <f t="shared" ref="V36:V38" si="30">IF((IF(W36="00","x",W36))="30","33",(IF(W36="00","x",W36)))</f>
        <v>33</v>
      </c>
      <c r="W36" s="1" t="str">
        <f t="shared" si="14"/>
        <v>33</v>
      </c>
      <c r="X36" s="1" t="str">
        <f t="shared" si="15"/>
        <v>91</v>
      </c>
      <c r="Y36" s="1" t="str">
        <f t="shared" si="16"/>
        <v>91</v>
      </c>
      <c r="Z36" s="1" t="str">
        <f t="shared" si="17"/>
        <v>40</v>
      </c>
      <c r="AA36" s="1" t="str">
        <f t="shared" si="18"/>
        <v>40</v>
      </c>
      <c r="AB36" s="1" t="str">
        <f t="shared" si="19"/>
        <v>04</v>
      </c>
      <c r="AC36" s="1" t="str">
        <f t="shared" si="20"/>
        <v>04</v>
      </c>
      <c r="AD36" s="1" t="str">
        <f t="shared" si="21"/>
        <v>143</v>
      </c>
      <c r="AF36" s="1">
        <f>IFERROR(IF(((LEFT(Plan1!$B$7,2)=V36)),1,IF(V36&lt;&gt;"x",-10,0)),0)</f>
        <v>-10</v>
      </c>
      <c r="AG36" s="1">
        <f>IFERROR(IF((RIGHT(LEFT(Plan1!$B$7,4),2)-X36)=0,1,IF(X36&lt;&gt;"x",-10,0)),0)</f>
        <v>-10</v>
      </c>
      <c r="AH36" s="1">
        <f>IFERROR(IF((LEFT(RIGHT(Plan1!$B$7,4),2)-Z36)=0,1,IF(Z36&lt;&gt;"x",-10,0)),0)</f>
        <v>-10</v>
      </c>
      <c r="AI36" s="1">
        <f>IFERROR(IF((RIGHT(Plan1!$B$7,2)-AB36)=0,1,IF(AB36&lt;&gt;"x",-10,0)),0)</f>
        <v>-10</v>
      </c>
      <c r="AK36" s="1">
        <f>IFERROR(IF(Plan1!$B$5-Plan2!J36=0,5,IF(J36&lt;&gt;"x",-10,0)),0)</f>
        <v>0</v>
      </c>
      <c r="AL36" s="1">
        <f>IFERROR(IF(Plan1!$B$4-Plan2!S36=0,5,IF(S36&lt;&gt;"x",-10,0)),0)</f>
        <v>0</v>
      </c>
      <c r="AM36" s="1">
        <f>IFERROR(IF(Plan1!$B$3-Plan2!P36=0,5,IF(P36&lt;&gt;"x",-10,0)),0)</f>
        <v>0</v>
      </c>
      <c r="AO36" s="1">
        <f t="shared" si="22"/>
        <v>-40</v>
      </c>
      <c r="AP36" s="1" t="str">
        <f t="shared" si="23"/>
        <v>143</v>
      </c>
    </row>
    <row r="37" spans="2:42" ht="13.5" customHeight="1" x14ac:dyDescent="0.25">
      <c r="B37" s="20" t="s">
        <v>6992</v>
      </c>
      <c r="C37" s="21">
        <f t="shared" si="5"/>
        <v>48</v>
      </c>
      <c r="D37" s="22" t="s">
        <v>7028</v>
      </c>
      <c r="E37" s="21" t="s">
        <v>2772</v>
      </c>
      <c r="F37" s="20" t="s">
        <v>7034</v>
      </c>
      <c r="G37" s="21"/>
      <c r="H37" s="23" t="s">
        <v>2581</v>
      </c>
      <c r="J37" s="1" t="str">
        <f t="shared" si="6"/>
        <v>x</v>
      </c>
      <c r="K37" s="3" t="str">
        <f t="shared" si="26"/>
        <v>x</v>
      </c>
      <c r="L37" s="3" t="str">
        <f t="shared" si="27"/>
        <v>216</v>
      </c>
      <c r="M37" s="3" t="str">
        <f t="shared" si="7"/>
        <v>x</v>
      </c>
      <c r="N37" s="2" t="str">
        <f t="shared" si="28"/>
        <v>x</v>
      </c>
      <c r="O37" s="2" t="str">
        <f t="shared" si="8"/>
        <v>216</v>
      </c>
      <c r="P37" s="2" t="str">
        <f t="shared" si="9"/>
        <v>x</v>
      </c>
      <c r="Q37" s="1" t="str">
        <f t="shared" si="10"/>
        <v>x</v>
      </c>
      <c r="R37" s="1" t="str">
        <f t="shared" si="11"/>
        <v>216</v>
      </c>
      <c r="S37" s="1" t="str">
        <f t="shared" si="12"/>
        <v>x</v>
      </c>
      <c r="T37" s="1" t="str">
        <f t="shared" si="13"/>
        <v>x</v>
      </c>
      <c r="U37" s="2" t="str">
        <f t="shared" si="29"/>
        <v>216</v>
      </c>
      <c r="V37" s="1" t="str">
        <f t="shared" si="30"/>
        <v>33</v>
      </c>
      <c r="W37" s="1" t="str">
        <f t="shared" si="14"/>
        <v>33</v>
      </c>
      <c r="X37" s="1" t="str">
        <f t="shared" si="15"/>
        <v>91</v>
      </c>
      <c r="Y37" s="1" t="str">
        <f t="shared" si="16"/>
        <v>91</v>
      </c>
      <c r="Z37" s="1" t="str">
        <f t="shared" si="17"/>
        <v>40</v>
      </c>
      <c r="AA37" s="1" t="str">
        <f t="shared" si="18"/>
        <v>40</v>
      </c>
      <c r="AB37" s="1" t="str">
        <f t="shared" si="19"/>
        <v>01</v>
      </c>
      <c r="AC37" s="1" t="str">
        <f t="shared" si="20"/>
        <v>01</v>
      </c>
      <c r="AD37" s="1" t="str">
        <f t="shared" si="21"/>
        <v>216</v>
      </c>
      <c r="AF37" s="1">
        <f>IFERROR(IF(((LEFT(Plan1!$B$7,2)=V37)),1,IF(V37&lt;&gt;"x",-10,0)),0)</f>
        <v>-10</v>
      </c>
      <c r="AG37" s="1">
        <f>IFERROR(IF((RIGHT(LEFT(Plan1!$B$7,4),2)-X37)=0,1,IF(X37&lt;&gt;"x",-10,0)),0)</f>
        <v>-10</v>
      </c>
      <c r="AH37" s="1">
        <f>IFERROR(IF((LEFT(RIGHT(Plan1!$B$7,4),2)-Z37)=0,1,IF(Z37&lt;&gt;"x",-10,0)),0)</f>
        <v>-10</v>
      </c>
      <c r="AI37" s="1">
        <f>IFERROR(IF((RIGHT(Plan1!$B$7,2)-AB37)=0,1,IF(AB37&lt;&gt;"x",-10,0)),0)</f>
        <v>-10</v>
      </c>
      <c r="AK37" s="1">
        <f>IFERROR(IF(Plan1!$B$5-Plan2!J37=0,5,IF(J37&lt;&gt;"x",-10,0)),0)</f>
        <v>0</v>
      </c>
      <c r="AL37" s="1">
        <f>IFERROR(IF(Plan1!$B$4-Plan2!S37=0,5,IF(S37&lt;&gt;"x",-10,0)),0)</f>
        <v>0</v>
      </c>
      <c r="AM37" s="1">
        <f>IFERROR(IF(Plan1!$B$3-Plan2!P37=0,5,IF(P37&lt;&gt;"x",-10,0)),0)</f>
        <v>0</v>
      </c>
      <c r="AO37" s="1">
        <f t="shared" si="22"/>
        <v>-40</v>
      </c>
      <c r="AP37" s="1" t="str">
        <f t="shared" si="23"/>
        <v>216</v>
      </c>
    </row>
    <row r="38" spans="2:42" ht="13.5" customHeight="1" x14ac:dyDescent="0.25">
      <c r="B38" s="20" t="s">
        <v>2511</v>
      </c>
      <c r="C38" s="21">
        <f t="shared" si="5"/>
        <v>49</v>
      </c>
      <c r="D38" s="22" t="s">
        <v>2512</v>
      </c>
      <c r="E38" s="21" t="s">
        <v>2772</v>
      </c>
      <c r="F38" s="20" t="s">
        <v>7035</v>
      </c>
      <c r="G38" s="21"/>
      <c r="H38" s="23" t="s">
        <v>2585</v>
      </c>
      <c r="J38" s="1" t="str">
        <f t="shared" si="6"/>
        <v>x</v>
      </c>
      <c r="K38" s="3" t="str">
        <f t="shared" si="26"/>
        <v>x</v>
      </c>
      <c r="L38" s="3" t="str">
        <f t="shared" si="27"/>
        <v>165</v>
      </c>
      <c r="M38" s="3" t="str">
        <f t="shared" si="7"/>
        <v>x</v>
      </c>
      <c r="N38" s="2" t="str">
        <f t="shared" si="28"/>
        <v>x</v>
      </c>
      <c r="O38" s="2" t="str">
        <f t="shared" si="8"/>
        <v>165</v>
      </c>
      <c r="P38" s="2" t="str">
        <f t="shared" si="9"/>
        <v>x</v>
      </c>
      <c r="Q38" s="1" t="str">
        <f t="shared" si="10"/>
        <v>x</v>
      </c>
      <c r="R38" s="1" t="str">
        <f t="shared" si="11"/>
        <v>165</v>
      </c>
      <c r="S38" s="1" t="str">
        <f t="shared" si="12"/>
        <v>x</v>
      </c>
      <c r="T38" s="1" t="str">
        <f t="shared" si="13"/>
        <v>x</v>
      </c>
      <c r="U38" s="2" t="str">
        <f t="shared" si="29"/>
        <v>165</v>
      </c>
      <c r="V38" s="1" t="str">
        <f t="shared" si="30"/>
        <v>33</v>
      </c>
      <c r="W38" s="1" t="str">
        <f t="shared" si="14"/>
        <v>33</v>
      </c>
      <c r="X38" s="1" t="str">
        <f t="shared" si="15"/>
        <v>90</v>
      </c>
      <c r="Y38" s="1" t="str">
        <f t="shared" si="16"/>
        <v>90</v>
      </c>
      <c r="Z38" s="1" t="str">
        <f t="shared" si="17"/>
        <v>40</v>
      </c>
      <c r="AA38" s="1" t="str">
        <f t="shared" si="18"/>
        <v>40</v>
      </c>
      <c r="AB38" s="1" t="str">
        <f t="shared" si="19"/>
        <v>32</v>
      </c>
      <c r="AC38" s="1" t="str">
        <f t="shared" si="20"/>
        <v>32</v>
      </c>
      <c r="AD38" s="1" t="str">
        <f t="shared" si="21"/>
        <v>165</v>
      </c>
      <c r="AF38" s="1">
        <f>IFERROR(IF(((LEFT(Plan1!$B$7,2)=V38)),1,IF(V38&lt;&gt;"x",-10,0)),0)</f>
        <v>-10</v>
      </c>
      <c r="AG38" s="1">
        <f>IFERROR(IF((RIGHT(LEFT(Plan1!$B$7,4),2)-X38)=0,1,IF(X38&lt;&gt;"x",-10,0)),0)</f>
        <v>-10</v>
      </c>
      <c r="AH38" s="1">
        <f>IFERROR(IF((LEFT(RIGHT(Plan1!$B$7,4),2)-Z38)=0,1,IF(Z38&lt;&gt;"x",-10,0)),0)</f>
        <v>-10</v>
      </c>
      <c r="AI38" s="1">
        <f>IFERROR(IF((RIGHT(Plan1!$B$7,2)-AB38)=0,1,IF(AB38&lt;&gt;"x",-10,0)),0)</f>
        <v>-10</v>
      </c>
      <c r="AK38" s="1">
        <f>IFERROR(IF(Plan1!$B$5-Plan2!J38=0,5,IF(J38&lt;&gt;"x",-10,0)),0)</f>
        <v>0</v>
      </c>
      <c r="AL38" s="1">
        <f>IFERROR(IF(Plan1!$B$4-Plan2!S38=0,5,IF(S38&lt;&gt;"x",-10,0)),0)</f>
        <v>0</v>
      </c>
      <c r="AM38" s="1">
        <f>IFERROR(IF(Plan1!$B$3-Plan2!P38=0,5,IF(P38&lt;&gt;"x",-10,0)),0)</f>
        <v>0</v>
      </c>
      <c r="AO38" s="1">
        <f t="shared" si="22"/>
        <v>-40</v>
      </c>
      <c r="AP38" s="1" t="str">
        <f t="shared" si="23"/>
        <v>165</v>
      </c>
    </row>
    <row r="39" spans="2:42" ht="13.5" customHeight="1" x14ac:dyDescent="0.25">
      <c r="B39" s="20" t="s">
        <v>2494</v>
      </c>
      <c r="C39" s="21">
        <f t="shared" si="5"/>
        <v>50</v>
      </c>
      <c r="D39" s="22" t="s">
        <v>2495</v>
      </c>
      <c r="E39" s="21" t="s">
        <v>2496</v>
      </c>
      <c r="F39" s="20" t="s">
        <v>2497</v>
      </c>
      <c r="G39" s="21"/>
      <c r="H39" s="23" t="s">
        <v>2589</v>
      </c>
      <c r="J39" s="1" t="str">
        <f t="shared" si="6"/>
        <v>10</v>
      </c>
      <c r="K39" s="3" t="str">
        <f t="shared" si="26"/>
        <v>10</v>
      </c>
      <c r="L39" s="3" t="str">
        <f t="shared" si="27"/>
        <v>184</v>
      </c>
      <c r="M39" s="3" t="str">
        <f t="shared" si="7"/>
        <v>x</v>
      </c>
      <c r="N39" s="2" t="str">
        <f t="shared" si="28"/>
        <v>000</v>
      </c>
      <c r="O39" s="2" t="str">
        <f t="shared" si="8"/>
        <v>184</v>
      </c>
      <c r="P39" s="2" t="str">
        <f t="shared" si="9"/>
        <v>x</v>
      </c>
      <c r="Q39" s="1" t="str">
        <f t="shared" si="10"/>
        <v>000000</v>
      </c>
      <c r="R39" s="1" t="str">
        <f t="shared" si="11"/>
        <v>184</v>
      </c>
      <c r="S39" s="1" t="str">
        <f t="shared" si="12"/>
        <v>x</v>
      </c>
      <c r="T39" s="1" t="str">
        <f t="shared" si="13"/>
        <v>0000</v>
      </c>
      <c r="U39" s="2" t="str">
        <f t="shared" si="29"/>
        <v>184</v>
      </c>
      <c r="V39" s="1" t="str">
        <f t="shared" ref="V39:V45" si="31">IF((IF(W39="00","x",W39))="30","33",(IF(W39="00","x",W39)))</f>
        <v>x</v>
      </c>
      <c r="W39" s="1" t="str">
        <f t="shared" si="14"/>
        <v>00</v>
      </c>
      <c r="X39" s="1" t="str">
        <f t="shared" si="15"/>
        <v>x</v>
      </c>
      <c r="Y39" s="1" t="str">
        <f t="shared" si="16"/>
        <v>00</v>
      </c>
      <c r="Z39" s="1" t="str">
        <f t="shared" si="17"/>
        <v>36</v>
      </c>
      <c r="AA39" s="1" t="str">
        <f t="shared" si="18"/>
        <v>36</v>
      </c>
      <c r="AB39" s="1" t="str">
        <f t="shared" si="19"/>
        <v>x</v>
      </c>
      <c r="AC39" s="1" t="str">
        <f t="shared" si="20"/>
        <v>00</v>
      </c>
      <c r="AD39" s="1" t="str">
        <f t="shared" si="21"/>
        <v>184</v>
      </c>
      <c r="AF39" s="1">
        <f>IFERROR(IF(((LEFT(Plan1!$B$7,2)=V39)),1,IF(V39&lt;&gt;"x",-10,0)),0)</f>
        <v>0</v>
      </c>
      <c r="AG39" s="1">
        <f>IFERROR(IF((RIGHT(LEFT(Plan1!$B$7,4),2)-X39)=0,1,IF(X39&lt;&gt;"x",-10,0)),0)</f>
        <v>0</v>
      </c>
      <c r="AH39" s="1">
        <f>IFERROR(IF((LEFT(RIGHT(Plan1!$B$7,4),2)-Z39)=0,1,IF(Z39&lt;&gt;"x",-10,0)),0)</f>
        <v>-10</v>
      </c>
      <c r="AI39" s="1">
        <f>IFERROR(IF((RIGHT(Plan1!$B$7,2)-AB39)=0,1,IF(AB39&lt;&gt;"x",-10,0)),0)</f>
        <v>0</v>
      </c>
      <c r="AK39" s="1">
        <f>IFERROR(IF(Plan1!$B$5-Plan2!J39=0,5,IF(J39&lt;&gt;"x",-10,0)),0)</f>
        <v>-10</v>
      </c>
      <c r="AL39" s="1">
        <f>IFERROR(IF(Plan1!$B$4-Plan2!S39=0,5,IF(S39&lt;&gt;"x",-10,0)),0)</f>
        <v>0</v>
      </c>
      <c r="AM39" s="1">
        <f>IFERROR(IF(Plan1!$B$3-Plan2!P39=0,5,IF(P39&lt;&gt;"x",-10,0)),0)</f>
        <v>0</v>
      </c>
      <c r="AO39" s="1">
        <f t="shared" si="22"/>
        <v>-20</v>
      </c>
      <c r="AP39" s="1" t="str">
        <f t="shared" si="23"/>
        <v>184</v>
      </c>
    </row>
    <row r="40" spans="2:42" ht="13.5" customHeight="1" x14ac:dyDescent="0.25">
      <c r="B40" s="20" t="s">
        <v>2503</v>
      </c>
      <c r="C40" s="21">
        <f t="shared" si="5"/>
        <v>51</v>
      </c>
      <c r="D40" s="22" t="s">
        <v>2504</v>
      </c>
      <c r="E40" s="21" t="s">
        <v>2496</v>
      </c>
      <c r="F40" s="20" t="s">
        <v>2505</v>
      </c>
      <c r="G40" s="21"/>
      <c r="H40" s="23" t="s">
        <v>2593</v>
      </c>
      <c r="J40" s="1" t="str">
        <f t="shared" si="6"/>
        <v>10</v>
      </c>
      <c r="K40" s="3" t="str">
        <f t="shared" si="26"/>
        <v>10</v>
      </c>
      <c r="L40" s="3" t="str">
        <f t="shared" si="27"/>
        <v>186</v>
      </c>
      <c r="M40" s="3" t="str">
        <f t="shared" si="7"/>
        <v>x</v>
      </c>
      <c r="N40" s="2" t="str">
        <f t="shared" si="28"/>
        <v>000</v>
      </c>
      <c r="O40" s="2" t="str">
        <f t="shared" si="8"/>
        <v>186</v>
      </c>
      <c r="P40" s="2" t="str">
        <f t="shared" si="9"/>
        <v>x</v>
      </c>
      <c r="Q40" s="1" t="str">
        <f t="shared" si="10"/>
        <v>000000</v>
      </c>
      <c r="R40" s="1" t="str">
        <f t="shared" si="11"/>
        <v>186</v>
      </c>
      <c r="S40" s="1" t="str">
        <f t="shared" si="12"/>
        <v>x</v>
      </c>
      <c r="T40" s="1" t="str">
        <f t="shared" si="13"/>
        <v>0000</v>
      </c>
      <c r="U40" s="2" t="str">
        <f t="shared" si="29"/>
        <v>186</v>
      </c>
      <c r="V40" s="1" t="str">
        <f t="shared" si="31"/>
        <v>x</v>
      </c>
      <c r="W40" s="1" t="str">
        <f t="shared" si="14"/>
        <v>00</v>
      </c>
      <c r="X40" s="1" t="str">
        <f t="shared" si="15"/>
        <v>x</v>
      </c>
      <c r="Y40" s="1" t="str">
        <f t="shared" si="16"/>
        <v>00</v>
      </c>
      <c r="Z40" s="1" t="str">
        <f t="shared" si="17"/>
        <v>30</v>
      </c>
      <c r="AA40" s="1" t="str">
        <f t="shared" si="18"/>
        <v>30</v>
      </c>
      <c r="AB40" s="1" t="str">
        <f t="shared" si="19"/>
        <v>x</v>
      </c>
      <c r="AC40" s="1" t="str">
        <f t="shared" si="20"/>
        <v>00</v>
      </c>
      <c r="AD40" s="1" t="str">
        <f t="shared" si="21"/>
        <v>186</v>
      </c>
      <c r="AF40" s="1">
        <f>IFERROR(IF(((LEFT(Plan1!$B$7,2)=V40)),1,IF(V40&lt;&gt;"x",-10,0)),0)</f>
        <v>0</v>
      </c>
      <c r="AG40" s="1">
        <f>IFERROR(IF((RIGHT(LEFT(Plan1!$B$7,4),2)-X40)=0,1,IF(X40&lt;&gt;"x",-10,0)),0)</f>
        <v>0</v>
      </c>
      <c r="AH40" s="1">
        <f>IFERROR(IF((LEFT(RIGHT(Plan1!$B$7,4),2)-Z40)=0,1,IF(Z40&lt;&gt;"x",-10,0)),0)</f>
        <v>-10</v>
      </c>
      <c r="AI40" s="1">
        <f>IFERROR(IF((RIGHT(Plan1!$B$7,2)-AB40)=0,1,IF(AB40&lt;&gt;"x",-10,0)),0)</f>
        <v>0</v>
      </c>
      <c r="AK40" s="1">
        <f>IFERROR(IF(Plan1!$B$5-Plan2!J40=0,5,IF(J40&lt;&gt;"x",-10,0)),0)</f>
        <v>-10</v>
      </c>
      <c r="AL40" s="1">
        <f>IFERROR(IF(Plan1!$B$4-Plan2!S40=0,5,IF(S40&lt;&gt;"x",-10,0)),0)</f>
        <v>0</v>
      </c>
      <c r="AM40" s="1">
        <f>IFERROR(IF(Plan1!$B$3-Plan2!P40=0,5,IF(P40&lt;&gt;"x",-10,0)),0)</f>
        <v>0</v>
      </c>
      <c r="AO40" s="1">
        <f t="shared" si="22"/>
        <v>-20</v>
      </c>
      <c r="AP40" s="1" t="str">
        <f t="shared" si="23"/>
        <v>186</v>
      </c>
    </row>
    <row r="41" spans="2:42" ht="13.5" customHeight="1" x14ac:dyDescent="0.25">
      <c r="B41" s="20" t="s">
        <v>2699</v>
      </c>
      <c r="C41" s="21">
        <f t="shared" si="5"/>
        <v>52</v>
      </c>
      <c r="D41" s="22" t="s">
        <v>2700</v>
      </c>
      <c r="E41" s="21" t="s">
        <v>2496</v>
      </c>
      <c r="F41" s="20" t="s">
        <v>2701</v>
      </c>
      <c r="G41" s="21"/>
      <c r="H41" s="23" t="s">
        <v>2597</v>
      </c>
      <c r="J41" s="1" t="str">
        <f t="shared" si="6"/>
        <v>10</v>
      </c>
      <c r="K41" s="3" t="str">
        <f t="shared" si="26"/>
        <v>10</v>
      </c>
      <c r="L41" s="3" t="str">
        <f t="shared" si="27"/>
        <v>192</v>
      </c>
      <c r="M41" s="3" t="str">
        <f t="shared" si="7"/>
        <v>x</v>
      </c>
      <c r="N41" s="2" t="str">
        <f t="shared" si="28"/>
        <v>000</v>
      </c>
      <c r="O41" s="2" t="str">
        <f t="shared" si="8"/>
        <v>192</v>
      </c>
      <c r="P41" s="2" t="str">
        <f t="shared" si="9"/>
        <v>x</v>
      </c>
      <c r="Q41" s="1" t="str">
        <f t="shared" si="10"/>
        <v>000000</v>
      </c>
      <c r="R41" s="1" t="str">
        <f t="shared" si="11"/>
        <v>192</v>
      </c>
      <c r="S41" s="1" t="str">
        <f t="shared" si="12"/>
        <v>x</v>
      </c>
      <c r="T41" s="1" t="str">
        <f t="shared" si="13"/>
        <v>0000</v>
      </c>
      <c r="U41" s="2" t="str">
        <f t="shared" si="29"/>
        <v>192</v>
      </c>
      <c r="V41" s="1" t="str">
        <f t="shared" si="31"/>
        <v>x</v>
      </c>
      <c r="W41" s="1" t="str">
        <f t="shared" si="14"/>
        <v>00</v>
      </c>
      <c r="X41" s="1" t="str">
        <f t="shared" si="15"/>
        <v>41</v>
      </c>
      <c r="Y41" s="1" t="str">
        <f t="shared" si="16"/>
        <v>41</v>
      </c>
      <c r="Z41" s="1" t="str">
        <f t="shared" si="17"/>
        <v>x</v>
      </c>
      <c r="AA41" s="1" t="str">
        <f t="shared" si="18"/>
        <v>00</v>
      </c>
      <c r="AB41" s="1" t="str">
        <f t="shared" si="19"/>
        <v>x</v>
      </c>
      <c r="AC41" s="1" t="str">
        <f t="shared" si="20"/>
        <v>00</v>
      </c>
      <c r="AD41" s="1" t="str">
        <f t="shared" si="21"/>
        <v>192</v>
      </c>
      <c r="AF41" s="1">
        <f>IFERROR(IF(((LEFT(Plan1!$B$7,2)=V41)),1,IF(V41&lt;&gt;"x",-10,0)),0)</f>
        <v>0</v>
      </c>
      <c r="AG41" s="1">
        <f>IFERROR(IF((RIGHT(LEFT(Plan1!$B$7,4),2)-X41)=0,1,IF(X41&lt;&gt;"x",-10,0)),0)</f>
        <v>-10</v>
      </c>
      <c r="AH41" s="1">
        <f>IFERROR(IF((LEFT(RIGHT(Plan1!$B$7,4),2)-Z41)=0,1,IF(Z41&lt;&gt;"x",-10,0)),0)</f>
        <v>0</v>
      </c>
      <c r="AI41" s="1">
        <f>IFERROR(IF((RIGHT(Plan1!$B$7,2)-AB41)=0,1,IF(AB41&lt;&gt;"x",-10,0)),0)</f>
        <v>0</v>
      </c>
      <c r="AK41" s="1">
        <f>IFERROR(IF(Plan1!$B$5-Plan2!J41=0,5,IF(J41&lt;&gt;"x",-10,0)),0)</f>
        <v>-10</v>
      </c>
      <c r="AL41" s="1">
        <f>IFERROR(IF(Plan1!$B$4-Plan2!S41=0,5,IF(S41&lt;&gt;"x",-10,0)),0)</f>
        <v>0</v>
      </c>
      <c r="AM41" s="1">
        <f>IFERROR(IF(Plan1!$B$3-Plan2!P41=0,5,IF(P41&lt;&gt;"x",-10,0)),0)</f>
        <v>0</v>
      </c>
      <c r="AO41" s="1">
        <f t="shared" si="22"/>
        <v>-20</v>
      </c>
      <c r="AP41" s="1" t="str">
        <f t="shared" si="23"/>
        <v>192</v>
      </c>
    </row>
    <row r="42" spans="2:42" s="1" customFormat="1" ht="13.5" customHeight="1" x14ac:dyDescent="0.25">
      <c r="B42" s="20">
        <v>221</v>
      </c>
      <c r="C42" s="21">
        <f t="shared" si="5"/>
        <v>53</v>
      </c>
      <c r="D42" s="22" t="s">
        <v>7038</v>
      </c>
      <c r="E42" s="21" t="s">
        <v>2772</v>
      </c>
      <c r="F42" s="20" t="s">
        <v>7041</v>
      </c>
      <c r="G42" s="21"/>
      <c r="H42" s="23" t="s">
        <v>2601</v>
      </c>
      <c r="J42" s="1" t="str">
        <f t="shared" ref="J42:J43" si="32">IF(K42="00","x",K42)</f>
        <v>x</v>
      </c>
      <c r="K42" s="3" t="str">
        <f t="shared" ref="K42:K43" si="33">LEFT(E42,2)</f>
        <v>x</v>
      </c>
      <c r="L42" s="3">
        <f t="shared" ref="L42:L43" si="34">U42</f>
        <v>221</v>
      </c>
      <c r="M42" s="3" t="str">
        <f t="shared" ref="M42:M43" si="35">IF(N42="000","x",N42)</f>
        <v>x</v>
      </c>
      <c r="N42" s="2" t="str">
        <f t="shared" ref="N42:N43" si="36">RIGHT(LEFT(E42,6),3)</f>
        <v>x</v>
      </c>
      <c r="O42" s="2" t="str">
        <f t="shared" ref="O42:O43" si="37">TEXT(L42,0)</f>
        <v>221</v>
      </c>
      <c r="P42" s="2" t="str">
        <f t="shared" ref="P42:P43" si="38">IF(Q42="000000","x",Q42)</f>
        <v>x</v>
      </c>
      <c r="Q42" s="1" t="str">
        <f t="shared" ref="Q42:Q43" si="39">RIGHT(E42,6)</f>
        <v>x</v>
      </c>
      <c r="R42" s="1" t="str">
        <f t="shared" ref="R42:R43" si="40">+O42</f>
        <v>221</v>
      </c>
      <c r="S42" s="1" t="str">
        <f t="shared" ref="S42:S43" si="41">IF(T42="0000","x",T42)</f>
        <v>x</v>
      </c>
      <c r="T42" s="1" t="str">
        <f t="shared" ref="T42:T43" si="42">LEFT(RIGHT(E42,11),4)</f>
        <v>x</v>
      </c>
      <c r="U42" s="2">
        <f t="shared" ref="U42:U43" si="43">+B42</f>
        <v>221</v>
      </c>
      <c r="V42" s="1" t="str">
        <f t="shared" si="31"/>
        <v>33</v>
      </c>
      <c r="W42" s="1" t="str">
        <f t="shared" ref="W42:W43" si="44">LEFT(F42,2)</f>
        <v>33</v>
      </c>
      <c r="X42" s="1" t="str">
        <f t="shared" ref="X42:X43" si="45">IF(Y42="00","x",Y42)</f>
        <v>90</v>
      </c>
      <c r="Y42" s="1" t="str">
        <f t="shared" ref="Y42:Y43" si="46">RIGHT(LEFT(F42,5),2)</f>
        <v>90</v>
      </c>
      <c r="Z42" s="1" t="str">
        <f t="shared" ref="Z42:Z43" si="47">IF(AA42="00","x",AA42)</f>
        <v>39</v>
      </c>
      <c r="AA42" s="1" t="str">
        <f t="shared" ref="AA42:AA43" si="48">LEFT(RIGHT(F42,5),2)</f>
        <v>39</v>
      </c>
      <c r="AB42" s="1" t="str">
        <f t="shared" ref="AB42:AB43" si="49">IF(AC42="00","x",AC42)</f>
        <v>41</v>
      </c>
      <c r="AC42" s="1" t="str">
        <f t="shared" ref="AC42:AC43" si="50">RIGHT(F42,2)</f>
        <v>41</v>
      </c>
      <c r="AD42" s="1">
        <f t="shared" ref="AD42:AD43" si="51">+U42</f>
        <v>221</v>
      </c>
      <c r="AF42" s="1">
        <f>IFERROR(IF(((LEFT(Plan1!$B$7,2)=V42)),1,IF(V42&lt;&gt;"x",-10,0)),0)</f>
        <v>-10</v>
      </c>
      <c r="AG42" s="1">
        <f>IFERROR(IF((RIGHT(LEFT(Plan1!$B$7,4),2)-X42)=0,1,IF(X42&lt;&gt;"x",-10,0)),0)</f>
        <v>-10</v>
      </c>
      <c r="AH42" s="1">
        <f>IFERROR(IF((LEFT(RIGHT(Plan1!$B$7,4),2)-Z42)=0,1,IF(Z42&lt;&gt;"x",-10,0)),0)</f>
        <v>-10</v>
      </c>
      <c r="AI42" s="1">
        <f>IFERROR(IF((RIGHT(Plan1!$B$7,2)-AB42)=0,1,IF(AB42&lt;&gt;"x",-10,0)),0)</f>
        <v>-10</v>
      </c>
      <c r="AK42" s="1">
        <f>IFERROR(IF(Plan1!$B$5-Plan2!J42=0,5,IF(J42&lt;&gt;"x",-10,0)),0)</f>
        <v>0</v>
      </c>
      <c r="AL42" s="1">
        <f>IFERROR(IF(Plan1!$B$4-Plan2!S42=0,5,IF(S42&lt;&gt;"x",-10,0)),0)</f>
        <v>0</v>
      </c>
      <c r="AM42" s="1">
        <f>IFERROR(IF(Plan1!$B$3-Plan2!P42=0,5,IF(P42&lt;&gt;"x",-10,0)),0)</f>
        <v>0</v>
      </c>
      <c r="AO42" s="1">
        <f t="shared" ref="AO42:AO43" si="52">SUM(AF42:AM42)</f>
        <v>-40</v>
      </c>
      <c r="AP42" s="1">
        <f t="shared" ref="AP42:AP43" si="53">+AD42</f>
        <v>221</v>
      </c>
    </row>
    <row r="43" spans="2:42" s="1" customFormat="1" ht="13.5" customHeight="1" x14ac:dyDescent="0.25">
      <c r="B43" s="20">
        <v>222</v>
      </c>
      <c r="C43" s="21">
        <f t="shared" si="5"/>
        <v>54</v>
      </c>
      <c r="D43" s="22" t="s">
        <v>7043</v>
      </c>
      <c r="E43" s="21" t="s">
        <v>2772</v>
      </c>
      <c r="F43" s="20" t="s">
        <v>7042</v>
      </c>
      <c r="G43" s="21"/>
      <c r="H43" s="23" t="s">
        <v>2605</v>
      </c>
      <c r="J43" s="1" t="str">
        <f t="shared" si="32"/>
        <v>x</v>
      </c>
      <c r="K43" s="3" t="str">
        <f t="shared" si="33"/>
        <v>x</v>
      </c>
      <c r="L43" s="3">
        <f t="shared" si="34"/>
        <v>222</v>
      </c>
      <c r="M43" s="3" t="str">
        <f t="shared" si="35"/>
        <v>x</v>
      </c>
      <c r="N43" s="2" t="str">
        <f t="shared" si="36"/>
        <v>x</v>
      </c>
      <c r="O43" s="2" t="str">
        <f t="shared" si="37"/>
        <v>222</v>
      </c>
      <c r="P43" s="2" t="str">
        <f t="shared" si="38"/>
        <v>x</v>
      </c>
      <c r="Q43" s="1" t="str">
        <f t="shared" si="39"/>
        <v>x</v>
      </c>
      <c r="R43" s="1" t="str">
        <f t="shared" si="40"/>
        <v>222</v>
      </c>
      <c r="S43" s="1" t="str">
        <f t="shared" si="41"/>
        <v>x</v>
      </c>
      <c r="T43" s="1" t="str">
        <f t="shared" si="42"/>
        <v>x</v>
      </c>
      <c r="U43" s="2">
        <f t="shared" si="43"/>
        <v>222</v>
      </c>
      <c r="V43" s="1" t="str">
        <f t="shared" si="31"/>
        <v>33</v>
      </c>
      <c r="W43" s="1" t="str">
        <f t="shared" si="44"/>
        <v>33</v>
      </c>
      <c r="X43" s="1" t="str">
        <f t="shared" si="45"/>
        <v>90</v>
      </c>
      <c r="Y43" s="1" t="str">
        <f t="shared" si="46"/>
        <v>90</v>
      </c>
      <c r="Z43" s="1" t="str">
        <f t="shared" si="47"/>
        <v>30</v>
      </c>
      <c r="AA43" s="1" t="str">
        <f t="shared" si="48"/>
        <v>30</v>
      </c>
      <c r="AB43" s="1" t="str">
        <f t="shared" si="49"/>
        <v>07</v>
      </c>
      <c r="AC43" s="1" t="str">
        <f t="shared" si="50"/>
        <v>07</v>
      </c>
      <c r="AD43" s="1">
        <f t="shared" si="51"/>
        <v>222</v>
      </c>
      <c r="AF43" s="1">
        <f>IFERROR(IF(((LEFT(Plan1!$B$7,2)=V43)),1,IF(V43&lt;&gt;"x",-10,0)),0)</f>
        <v>-10</v>
      </c>
      <c r="AG43" s="1">
        <f>IFERROR(IF((RIGHT(LEFT(Plan1!$B$7,4),2)-X43)=0,1,IF(X43&lt;&gt;"x",-10,0)),0)</f>
        <v>-10</v>
      </c>
      <c r="AH43" s="1">
        <f>IFERROR(IF((LEFT(RIGHT(Plan1!$B$7,4),2)-Z43)=0,1,IF(Z43&lt;&gt;"x",-10,0)),0)</f>
        <v>-10</v>
      </c>
      <c r="AI43" s="1">
        <f>IFERROR(IF((RIGHT(Plan1!$B$7,2)-AB43)=0,1,IF(AB43&lt;&gt;"x",-10,0)),0)</f>
        <v>-10</v>
      </c>
      <c r="AK43" s="1">
        <f>IFERROR(IF(Plan1!$B$5-Plan2!J43=0,5,IF(J43&lt;&gt;"x",-10,0)),0)</f>
        <v>0</v>
      </c>
      <c r="AL43" s="1">
        <f>IFERROR(IF(Plan1!$B$4-Plan2!S43=0,5,IF(S43&lt;&gt;"x",-10,0)),0)</f>
        <v>0</v>
      </c>
      <c r="AM43" s="1">
        <f>IFERROR(IF(Plan1!$B$3-Plan2!P43=0,5,IF(P43&lt;&gt;"x",-10,0)),0)</f>
        <v>0</v>
      </c>
      <c r="AO43" s="1">
        <f t="shared" si="52"/>
        <v>-40</v>
      </c>
      <c r="AP43" s="1">
        <f t="shared" si="53"/>
        <v>222</v>
      </c>
    </row>
    <row r="44" spans="2:42" ht="13.5" customHeight="1" x14ac:dyDescent="0.25">
      <c r="B44" s="20" t="s">
        <v>2507</v>
      </c>
      <c r="C44" s="21">
        <f t="shared" si="5"/>
        <v>55</v>
      </c>
      <c r="D44" s="22" t="s">
        <v>2508</v>
      </c>
      <c r="E44" s="21" t="s">
        <v>2772</v>
      </c>
      <c r="F44" s="20" t="s">
        <v>2509</v>
      </c>
      <c r="G44" s="21"/>
      <c r="H44" s="23" t="s">
        <v>2609</v>
      </c>
      <c r="J44" s="1" t="str">
        <f t="shared" si="6"/>
        <v>x</v>
      </c>
      <c r="K44" s="3" t="str">
        <f t="shared" si="26"/>
        <v>x</v>
      </c>
      <c r="L44" s="3" t="str">
        <f t="shared" si="27"/>
        <v>161</v>
      </c>
      <c r="M44" s="3" t="str">
        <f t="shared" si="7"/>
        <v>x</v>
      </c>
      <c r="N44" s="2" t="str">
        <f t="shared" si="28"/>
        <v>x</v>
      </c>
      <c r="O44" s="2" t="str">
        <f t="shared" si="8"/>
        <v>161</v>
      </c>
      <c r="P44" s="2" t="str">
        <f t="shared" si="9"/>
        <v>x</v>
      </c>
      <c r="Q44" s="1" t="str">
        <f t="shared" si="10"/>
        <v>x</v>
      </c>
      <c r="R44" s="1" t="str">
        <f t="shared" si="11"/>
        <v>161</v>
      </c>
      <c r="S44" s="1" t="str">
        <f t="shared" si="12"/>
        <v>x</v>
      </c>
      <c r="T44" s="1" t="str">
        <f t="shared" si="13"/>
        <v>x</v>
      </c>
      <c r="U44" s="2" t="str">
        <f t="shared" si="29"/>
        <v>161</v>
      </c>
      <c r="V44" s="1" t="str">
        <f t="shared" si="31"/>
        <v>33</v>
      </c>
      <c r="W44" s="1" t="str">
        <f t="shared" si="14"/>
        <v>33</v>
      </c>
      <c r="X44" s="1" t="str">
        <f t="shared" si="15"/>
        <v>90</v>
      </c>
      <c r="Y44" s="1" t="str">
        <f t="shared" si="16"/>
        <v>90</v>
      </c>
      <c r="Z44" s="1" t="str">
        <f t="shared" si="17"/>
        <v>30</v>
      </c>
      <c r="AA44" s="1" t="str">
        <f t="shared" si="18"/>
        <v>30</v>
      </c>
      <c r="AB44" s="1" t="str">
        <f t="shared" si="19"/>
        <v>01</v>
      </c>
      <c r="AC44" s="1" t="str">
        <f t="shared" si="20"/>
        <v>01</v>
      </c>
      <c r="AD44" s="1" t="str">
        <f t="shared" si="21"/>
        <v>161</v>
      </c>
      <c r="AF44" s="1">
        <f>IFERROR(IF(((LEFT(Plan1!$B$7,2)=V44)),1,IF(V44&lt;&gt;"x",-10,0)),0)</f>
        <v>-10</v>
      </c>
      <c r="AG44" s="1">
        <f>IFERROR(IF((RIGHT(LEFT(Plan1!$B$7,4),2)-X44)=0,1,IF(X44&lt;&gt;"x",-10,0)),0)</f>
        <v>-10</v>
      </c>
      <c r="AH44" s="1">
        <f>IFERROR(IF((LEFT(RIGHT(Plan1!$B$7,4),2)-Z44)=0,1,IF(Z44&lt;&gt;"x",-10,0)),0)</f>
        <v>-10</v>
      </c>
      <c r="AI44" s="1">
        <f>IFERROR(IF((RIGHT(Plan1!$B$7,2)-AB44)=0,1,IF(AB44&lt;&gt;"x",-10,0)),0)</f>
        <v>-10</v>
      </c>
      <c r="AK44" s="1">
        <f>IFERROR(IF(Plan1!$B$5-Plan2!J44=0,5,IF(J44&lt;&gt;"x",-10,0)),0)</f>
        <v>0</v>
      </c>
      <c r="AL44" s="1">
        <f>IFERROR(IF(Plan1!$B$4-Plan2!S44=0,5,IF(S44&lt;&gt;"x",-10,0)),0)</f>
        <v>0</v>
      </c>
      <c r="AM44" s="1">
        <f>IFERROR(IF(Plan1!$B$3-Plan2!P44=0,5,IF(P44&lt;&gt;"x",-10,0)),0)</f>
        <v>0</v>
      </c>
      <c r="AO44" s="1">
        <f t="shared" si="22"/>
        <v>-40</v>
      </c>
      <c r="AP44" s="1" t="str">
        <f t="shared" si="23"/>
        <v>161</v>
      </c>
    </row>
    <row r="45" spans="2:42" ht="13.5" customHeight="1" x14ac:dyDescent="0.25">
      <c r="B45" s="20" t="s">
        <v>2513</v>
      </c>
      <c r="C45" s="21">
        <f t="shared" si="5"/>
        <v>56</v>
      </c>
      <c r="D45" s="22" t="s">
        <v>2514</v>
      </c>
      <c r="E45" s="21" t="s">
        <v>2772</v>
      </c>
      <c r="F45" s="20" t="s">
        <v>7036</v>
      </c>
      <c r="G45" s="21"/>
      <c r="H45" s="23" t="s">
        <v>2613</v>
      </c>
      <c r="J45" s="1" t="str">
        <f t="shared" si="6"/>
        <v>x</v>
      </c>
      <c r="K45" s="3" t="str">
        <f t="shared" si="26"/>
        <v>x</v>
      </c>
      <c r="L45" s="3" t="str">
        <f t="shared" si="27"/>
        <v>166</v>
      </c>
      <c r="M45" s="3" t="str">
        <f t="shared" si="7"/>
        <v>x</v>
      </c>
      <c r="N45" s="2" t="str">
        <f t="shared" si="28"/>
        <v>x</v>
      </c>
      <c r="O45" s="2" t="str">
        <f t="shared" si="8"/>
        <v>166</v>
      </c>
      <c r="P45" s="2" t="str">
        <f t="shared" si="9"/>
        <v>x</v>
      </c>
      <c r="Q45" s="1" t="str">
        <f t="shared" si="10"/>
        <v>x</v>
      </c>
      <c r="R45" s="1" t="str">
        <f t="shared" si="11"/>
        <v>166</v>
      </c>
      <c r="S45" s="1" t="str">
        <f t="shared" si="12"/>
        <v>x</v>
      </c>
      <c r="T45" s="1" t="str">
        <f t="shared" si="13"/>
        <v>x</v>
      </c>
      <c r="U45" s="2" t="str">
        <f t="shared" si="29"/>
        <v>166</v>
      </c>
      <c r="V45" s="1" t="str">
        <f t="shared" si="31"/>
        <v>33</v>
      </c>
      <c r="W45" s="1" t="str">
        <f t="shared" si="14"/>
        <v>33</v>
      </c>
      <c r="X45" s="1" t="str">
        <f t="shared" si="15"/>
        <v>90</v>
      </c>
      <c r="Y45" s="1" t="str">
        <f t="shared" si="16"/>
        <v>90</v>
      </c>
      <c r="Z45" s="1" t="str">
        <f t="shared" si="17"/>
        <v>40</v>
      </c>
      <c r="AA45" s="1" t="str">
        <f t="shared" si="18"/>
        <v>40</v>
      </c>
      <c r="AB45" s="1" t="str">
        <f t="shared" si="19"/>
        <v>08</v>
      </c>
      <c r="AC45" s="1" t="str">
        <f t="shared" si="20"/>
        <v>08</v>
      </c>
      <c r="AD45" s="1" t="str">
        <f t="shared" si="21"/>
        <v>166</v>
      </c>
      <c r="AF45" s="1">
        <f>IFERROR(IF(((LEFT(Plan1!$B$7,2)=V45)),1,IF(V45&lt;&gt;"x",-10,0)),0)</f>
        <v>-10</v>
      </c>
      <c r="AG45" s="1">
        <f>IFERROR(IF((RIGHT(LEFT(Plan1!$B$7,4),2)-X45)=0,1,IF(X45&lt;&gt;"x",-10,0)),0)</f>
        <v>-10</v>
      </c>
      <c r="AH45" s="1">
        <f>IFERROR(IF((LEFT(RIGHT(Plan1!$B$7,4),2)-Z45)=0,1,IF(Z45&lt;&gt;"x",-10,0)),0)</f>
        <v>-10</v>
      </c>
      <c r="AI45" s="1">
        <f>IFERROR(IF((RIGHT(Plan1!$B$7,2)-AB45)=0,1,IF(AB45&lt;&gt;"x",-10,0)),0)</f>
        <v>-10</v>
      </c>
      <c r="AK45" s="1">
        <f>IFERROR(IF(Plan1!$B$5-Plan2!J45=0,5,IF(J45&lt;&gt;"x",-10,0)),0)</f>
        <v>0</v>
      </c>
      <c r="AL45" s="1">
        <f>IFERROR(IF(Plan1!$B$4-Plan2!S45=0,5,IF(S45&lt;&gt;"x",-10,0)),0)</f>
        <v>0</v>
      </c>
      <c r="AM45" s="1">
        <f>IFERROR(IF(Plan1!$B$3-Plan2!P45=0,5,IF(P45&lt;&gt;"x",-10,0)),0)</f>
        <v>0</v>
      </c>
      <c r="AO45" s="1">
        <f t="shared" si="22"/>
        <v>-40</v>
      </c>
      <c r="AP45" s="1" t="str">
        <f t="shared" si="23"/>
        <v>166</v>
      </c>
    </row>
    <row r="46" spans="2:42" ht="13.5" customHeight="1" x14ac:dyDescent="0.25">
      <c r="B46" s="20" t="s">
        <v>2516</v>
      </c>
      <c r="C46" s="21">
        <f t="shared" si="5"/>
        <v>57</v>
      </c>
      <c r="D46" s="22" t="s">
        <v>2517</v>
      </c>
      <c r="E46" s="21" t="s">
        <v>2772</v>
      </c>
      <c r="F46" s="20" t="s">
        <v>7037</v>
      </c>
      <c r="G46" s="21"/>
      <c r="H46" s="23" t="s">
        <v>2617</v>
      </c>
      <c r="J46" s="1" t="str">
        <f t="shared" si="6"/>
        <v>x</v>
      </c>
      <c r="K46" s="3" t="str">
        <f t="shared" si="26"/>
        <v>x</v>
      </c>
      <c r="L46" s="3" t="str">
        <f t="shared" si="27"/>
        <v>167</v>
      </c>
      <c r="M46" s="3" t="str">
        <f t="shared" si="7"/>
        <v>x</v>
      </c>
      <c r="N46" s="2" t="str">
        <f t="shared" si="28"/>
        <v>x</v>
      </c>
      <c r="O46" s="2" t="str">
        <f t="shared" si="8"/>
        <v>167</v>
      </c>
      <c r="P46" s="2" t="str">
        <f t="shared" si="9"/>
        <v>x</v>
      </c>
      <c r="Q46" s="1" t="str">
        <f t="shared" si="10"/>
        <v>x</v>
      </c>
      <c r="R46" s="1" t="str">
        <f t="shared" si="11"/>
        <v>167</v>
      </c>
      <c r="S46" s="1" t="str">
        <f t="shared" si="12"/>
        <v>x</v>
      </c>
      <c r="T46" s="1" t="str">
        <f t="shared" si="13"/>
        <v>x</v>
      </c>
      <c r="U46" s="2" t="str">
        <f t="shared" si="29"/>
        <v>167</v>
      </c>
      <c r="V46" s="1" t="str">
        <f t="shared" ref="V46:V62" si="54">IF((IF(W46="00","x",W46))="30","33",(IF(W46="00","x",W46)))</f>
        <v>33</v>
      </c>
      <c r="W46" s="1" t="str">
        <f t="shared" si="14"/>
        <v>33</v>
      </c>
      <c r="X46" s="1" t="str">
        <f t="shared" si="15"/>
        <v>90</v>
      </c>
      <c r="Y46" s="1" t="str">
        <f t="shared" si="16"/>
        <v>90</v>
      </c>
      <c r="Z46" s="1" t="str">
        <f t="shared" si="17"/>
        <v>40</v>
      </c>
      <c r="AA46" s="1" t="str">
        <f t="shared" si="18"/>
        <v>40</v>
      </c>
      <c r="AB46" s="1" t="str">
        <f t="shared" si="19"/>
        <v>57</v>
      </c>
      <c r="AC46" s="1" t="str">
        <f t="shared" si="20"/>
        <v>57</v>
      </c>
      <c r="AD46" s="1" t="str">
        <f t="shared" si="21"/>
        <v>167</v>
      </c>
      <c r="AF46" s="1">
        <f>IFERROR(IF(((LEFT(Plan1!$B$7,2)=V46)),1,IF(V46&lt;&gt;"x",-10,0)),0)</f>
        <v>-10</v>
      </c>
      <c r="AG46" s="1">
        <f>IFERROR(IF((RIGHT(LEFT(Plan1!$B$7,4),2)-X46)=0,1,IF(X46&lt;&gt;"x",-10,0)),0)</f>
        <v>-10</v>
      </c>
      <c r="AH46" s="1">
        <f>IFERROR(IF((LEFT(RIGHT(Plan1!$B$7,4),2)-Z46)=0,1,IF(Z46&lt;&gt;"x",-10,0)),0)</f>
        <v>-10</v>
      </c>
      <c r="AI46" s="1">
        <f>IFERROR(IF((RIGHT(Plan1!$B$7,2)-AB46)=0,1,IF(AB46&lt;&gt;"x",-10,0)),0)</f>
        <v>-10</v>
      </c>
      <c r="AK46" s="1">
        <f>IFERROR(IF(Plan1!$B$5-Plan2!J46=0,5,IF(J46&lt;&gt;"x",-10,0)),0)</f>
        <v>0</v>
      </c>
      <c r="AL46" s="1">
        <f>IFERROR(IF(Plan1!$B$4-Plan2!S46=0,5,IF(S46&lt;&gt;"x",-10,0)),0)</f>
        <v>0</v>
      </c>
      <c r="AM46" s="1">
        <f>IFERROR(IF(Plan1!$B$3-Plan2!P46=0,5,IF(P46&lt;&gt;"x",-10,0)),0)</f>
        <v>0</v>
      </c>
      <c r="AO46" s="1">
        <f t="shared" si="22"/>
        <v>-40</v>
      </c>
      <c r="AP46" s="1" t="str">
        <f t="shared" si="23"/>
        <v>167</v>
      </c>
    </row>
    <row r="47" spans="2:42" ht="13.5" customHeight="1" x14ac:dyDescent="0.25">
      <c r="B47" s="20" t="s">
        <v>2519</v>
      </c>
      <c r="C47" s="21">
        <f t="shared" si="5"/>
        <v>58</v>
      </c>
      <c r="D47" s="22" t="s">
        <v>2520</v>
      </c>
      <c r="E47" s="21" t="s">
        <v>2772</v>
      </c>
      <c r="F47" s="20" t="s">
        <v>2521</v>
      </c>
      <c r="G47" s="21"/>
      <c r="H47" s="23" t="s">
        <v>2621</v>
      </c>
      <c r="J47" s="1" t="str">
        <f t="shared" si="6"/>
        <v>x</v>
      </c>
      <c r="K47" s="3" t="str">
        <f t="shared" si="26"/>
        <v>x</v>
      </c>
      <c r="L47" s="3" t="str">
        <f t="shared" si="27"/>
        <v>168</v>
      </c>
      <c r="M47" s="3" t="str">
        <f t="shared" si="7"/>
        <v>x</v>
      </c>
      <c r="N47" s="2" t="str">
        <f t="shared" si="28"/>
        <v>x</v>
      </c>
      <c r="O47" s="2" t="str">
        <f t="shared" si="8"/>
        <v>168</v>
      </c>
      <c r="P47" s="2" t="str">
        <f t="shared" si="9"/>
        <v>x</v>
      </c>
      <c r="Q47" s="1" t="str">
        <f t="shared" si="10"/>
        <v>x</v>
      </c>
      <c r="R47" s="1" t="str">
        <f t="shared" si="11"/>
        <v>168</v>
      </c>
      <c r="S47" s="1" t="str">
        <f t="shared" si="12"/>
        <v>x</v>
      </c>
      <c r="T47" s="1" t="str">
        <f t="shared" si="13"/>
        <v>x</v>
      </c>
      <c r="U47" s="2" t="str">
        <f t="shared" si="29"/>
        <v>168</v>
      </c>
      <c r="V47" s="1" t="str">
        <f t="shared" si="54"/>
        <v>33</v>
      </c>
      <c r="W47" s="1" t="str">
        <f t="shared" si="14"/>
        <v>33</v>
      </c>
      <c r="X47" s="1" t="str">
        <f t="shared" si="15"/>
        <v>90</v>
      </c>
      <c r="Y47" s="1" t="str">
        <f t="shared" si="16"/>
        <v>90</v>
      </c>
      <c r="Z47" s="1" t="str">
        <f t="shared" si="17"/>
        <v>39</v>
      </c>
      <c r="AA47" s="1" t="str">
        <f t="shared" si="18"/>
        <v>39</v>
      </c>
      <c r="AB47" s="1" t="str">
        <f t="shared" si="19"/>
        <v>12</v>
      </c>
      <c r="AC47" s="1" t="str">
        <f t="shared" si="20"/>
        <v>12</v>
      </c>
      <c r="AD47" s="1" t="str">
        <f t="shared" si="21"/>
        <v>168</v>
      </c>
      <c r="AF47" s="1">
        <f>IFERROR(IF(((LEFT(Plan1!$B$7,2)=V47)),1,IF(V47&lt;&gt;"x",-10,0)),0)</f>
        <v>-10</v>
      </c>
      <c r="AG47" s="1">
        <f>IFERROR(IF((RIGHT(LEFT(Plan1!$B$7,4),2)-X47)=0,1,IF(X47&lt;&gt;"x",-10,0)),0)</f>
        <v>-10</v>
      </c>
      <c r="AH47" s="1">
        <f>IFERROR(IF((LEFT(RIGHT(Plan1!$B$7,4),2)-Z47)=0,1,IF(Z47&lt;&gt;"x",-10,0)),0)</f>
        <v>-10</v>
      </c>
      <c r="AI47" s="1">
        <f>IFERROR(IF((RIGHT(Plan1!$B$7,2)-AB47)=0,1,IF(AB47&lt;&gt;"x",-10,0)),0)</f>
        <v>-10</v>
      </c>
      <c r="AK47" s="1">
        <f>IFERROR(IF(Plan1!$B$5-Plan2!J47=0,5,IF(J47&lt;&gt;"x",-10,0)),0)</f>
        <v>0</v>
      </c>
      <c r="AL47" s="1">
        <f>IFERROR(IF(Plan1!$B$4-Plan2!S47=0,5,IF(S47&lt;&gt;"x",-10,0)),0)</f>
        <v>0</v>
      </c>
      <c r="AM47" s="1">
        <f>IFERROR(IF(Plan1!$B$3-Plan2!P47=0,5,IF(P47&lt;&gt;"x",-10,0)),0)</f>
        <v>0</v>
      </c>
      <c r="AO47" s="1">
        <f t="shared" si="22"/>
        <v>-40</v>
      </c>
      <c r="AP47" s="1" t="str">
        <f t="shared" si="23"/>
        <v>168</v>
      </c>
    </row>
    <row r="48" spans="2:42" ht="13.5" customHeight="1" x14ac:dyDescent="0.25">
      <c r="B48" s="20" t="s">
        <v>2523</v>
      </c>
      <c r="C48" s="21">
        <f t="shared" si="5"/>
        <v>59</v>
      </c>
      <c r="D48" s="22" t="s">
        <v>2524</v>
      </c>
      <c r="E48" s="21" t="s">
        <v>2772</v>
      </c>
      <c r="F48" s="20" t="s">
        <v>2525</v>
      </c>
      <c r="G48" s="21"/>
      <c r="H48" s="23" t="s">
        <v>2625</v>
      </c>
      <c r="J48" s="1" t="str">
        <f t="shared" si="6"/>
        <v>x</v>
      </c>
      <c r="K48" s="3" t="str">
        <f t="shared" si="26"/>
        <v>x</v>
      </c>
      <c r="L48" s="3" t="str">
        <f t="shared" si="27"/>
        <v>169</v>
      </c>
      <c r="M48" s="3" t="str">
        <f t="shared" si="7"/>
        <v>x</v>
      </c>
      <c r="N48" s="2" t="str">
        <f t="shared" si="28"/>
        <v>x</v>
      </c>
      <c r="O48" s="2" t="str">
        <f t="shared" si="8"/>
        <v>169</v>
      </c>
      <c r="P48" s="2" t="str">
        <f t="shared" si="9"/>
        <v>x</v>
      </c>
      <c r="Q48" s="1" t="str">
        <f t="shared" si="10"/>
        <v>x</v>
      </c>
      <c r="R48" s="1" t="str">
        <f t="shared" si="11"/>
        <v>169</v>
      </c>
      <c r="S48" s="1" t="str">
        <f t="shared" si="12"/>
        <v>x</v>
      </c>
      <c r="T48" s="1" t="str">
        <f t="shared" si="13"/>
        <v>x</v>
      </c>
      <c r="U48" s="2" t="str">
        <f t="shared" si="29"/>
        <v>169</v>
      </c>
      <c r="V48" s="1" t="str">
        <f t="shared" si="54"/>
        <v>33</v>
      </c>
      <c r="W48" s="1" t="str">
        <f t="shared" si="14"/>
        <v>33</v>
      </c>
      <c r="X48" s="1" t="str">
        <f t="shared" si="15"/>
        <v>90</v>
      </c>
      <c r="Y48" s="1" t="str">
        <f t="shared" si="16"/>
        <v>90</v>
      </c>
      <c r="Z48" s="1" t="str">
        <f t="shared" si="17"/>
        <v>39</v>
      </c>
      <c r="AA48" s="1" t="str">
        <f t="shared" si="18"/>
        <v>39</v>
      </c>
      <c r="AB48" s="1" t="str">
        <f t="shared" si="19"/>
        <v>16</v>
      </c>
      <c r="AC48" s="1" t="str">
        <f t="shared" si="20"/>
        <v>16</v>
      </c>
      <c r="AD48" s="1" t="str">
        <f t="shared" si="21"/>
        <v>169</v>
      </c>
      <c r="AF48" s="1">
        <f>IFERROR(IF(((LEFT(Plan1!$B$7,2)=V48)),1,IF(V48&lt;&gt;"x",-10,0)),0)</f>
        <v>-10</v>
      </c>
      <c r="AG48" s="1">
        <f>IFERROR(IF((RIGHT(LEFT(Plan1!$B$7,4),2)-X48)=0,1,IF(X48&lt;&gt;"x",-10,0)),0)</f>
        <v>-10</v>
      </c>
      <c r="AH48" s="1">
        <f>IFERROR(IF((LEFT(RIGHT(Plan1!$B$7,4),2)-Z48)=0,1,IF(Z48&lt;&gt;"x",-10,0)),0)</f>
        <v>-10</v>
      </c>
      <c r="AI48" s="1">
        <f>IFERROR(IF((RIGHT(Plan1!$B$7,2)-AB48)=0,1,IF(AB48&lt;&gt;"x",-10,0)),0)</f>
        <v>-10</v>
      </c>
      <c r="AK48" s="1">
        <f>IFERROR(IF(Plan1!$B$5-Plan2!J48=0,5,IF(J48&lt;&gt;"x",-10,0)),0)</f>
        <v>0</v>
      </c>
      <c r="AL48" s="1">
        <f>IFERROR(IF(Plan1!$B$4-Plan2!S48=0,5,IF(S48&lt;&gt;"x",-10,0)),0)</f>
        <v>0</v>
      </c>
      <c r="AM48" s="1">
        <f>IFERROR(IF(Plan1!$B$3-Plan2!P48=0,5,IF(P48&lt;&gt;"x",-10,0)),0)</f>
        <v>0</v>
      </c>
      <c r="AO48" s="1">
        <f t="shared" si="22"/>
        <v>-40</v>
      </c>
      <c r="AP48" s="1" t="str">
        <f t="shared" si="23"/>
        <v>169</v>
      </c>
    </row>
    <row r="49" spans="2:42" ht="13.5" customHeight="1" x14ac:dyDescent="0.25">
      <c r="B49" s="20" t="s">
        <v>2527</v>
      </c>
      <c r="C49" s="21">
        <f t="shared" si="5"/>
        <v>60</v>
      </c>
      <c r="D49" s="22" t="s">
        <v>2528</v>
      </c>
      <c r="E49" s="21" t="s">
        <v>2772</v>
      </c>
      <c r="F49" s="20" t="s">
        <v>2529</v>
      </c>
      <c r="G49" s="21"/>
      <c r="H49" s="23" t="s">
        <v>2629</v>
      </c>
      <c r="J49" s="1" t="str">
        <f t="shared" si="6"/>
        <v>x</v>
      </c>
      <c r="K49" s="3" t="str">
        <f t="shared" si="26"/>
        <v>x</v>
      </c>
      <c r="L49" s="3" t="str">
        <f t="shared" si="27"/>
        <v>170</v>
      </c>
      <c r="M49" s="3" t="str">
        <f t="shared" si="7"/>
        <v>x</v>
      </c>
      <c r="N49" s="2" t="str">
        <f t="shared" si="28"/>
        <v>x</v>
      </c>
      <c r="O49" s="2" t="str">
        <f t="shared" si="8"/>
        <v>170</v>
      </c>
      <c r="P49" s="2" t="str">
        <f t="shared" si="9"/>
        <v>x</v>
      </c>
      <c r="Q49" s="1" t="str">
        <f t="shared" si="10"/>
        <v>x</v>
      </c>
      <c r="R49" s="1" t="str">
        <f t="shared" si="11"/>
        <v>170</v>
      </c>
      <c r="S49" s="1" t="str">
        <f t="shared" si="12"/>
        <v>x</v>
      </c>
      <c r="T49" s="1" t="str">
        <f t="shared" si="13"/>
        <v>x</v>
      </c>
      <c r="U49" s="2" t="str">
        <f t="shared" si="29"/>
        <v>170</v>
      </c>
      <c r="V49" s="1" t="str">
        <f t="shared" si="54"/>
        <v>33</v>
      </c>
      <c r="W49" s="1" t="str">
        <f t="shared" si="14"/>
        <v>33</v>
      </c>
      <c r="X49" s="1" t="str">
        <f t="shared" si="15"/>
        <v>90</v>
      </c>
      <c r="Y49" s="1" t="str">
        <f t="shared" si="16"/>
        <v>90</v>
      </c>
      <c r="Z49" s="1" t="str">
        <f t="shared" si="17"/>
        <v>39</v>
      </c>
      <c r="AA49" s="1" t="str">
        <f t="shared" si="18"/>
        <v>39</v>
      </c>
      <c r="AB49" s="1" t="str">
        <f t="shared" si="19"/>
        <v>17</v>
      </c>
      <c r="AC49" s="1" t="str">
        <f t="shared" si="20"/>
        <v>17</v>
      </c>
      <c r="AD49" s="1" t="str">
        <f t="shared" si="21"/>
        <v>170</v>
      </c>
      <c r="AF49" s="1">
        <f>IFERROR(IF(((LEFT(Plan1!$B$7,2)=V49)),1,IF(V49&lt;&gt;"x",-10,0)),0)</f>
        <v>-10</v>
      </c>
      <c r="AG49" s="1">
        <f>IFERROR(IF((RIGHT(LEFT(Plan1!$B$7,4),2)-X49)=0,1,IF(X49&lt;&gt;"x",-10,0)),0)</f>
        <v>-10</v>
      </c>
      <c r="AH49" s="1">
        <f>IFERROR(IF((LEFT(RIGHT(Plan1!$B$7,4),2)-Z49)=0,1,IF(Z49&lt;&gt;"x",-10,0)),0)</f>
        <v>-10</v>
      </c>
      <c r="AI49" s="1">
        <f>IFERROR(IF((RIGHT(Plan1!$B$7,2)-AB49)=0,1,IF(AB49&lt;&gt;"x",-10,0)),0)</f>
        <v>-10</v>
      </c>
      <c r="AK49" s="1">
        <f>IFERROR(IF(Plan1!$B$5-Plan2!J49=0,5,IF(J49&lt;&gt;"x",-10,0)),0)</f>
        <v>0</v>
      </c>
      <c r="AL49" s="1">
        <f>IFERROR(IF(Plan1!$B$4-Plan2!S49=0,5,IF(S49&lt;&gt;"x",-10,0)),0)</f>
        <v>0</v>
      </c>
      <c r="AM49" s="1">
        <f>IFERROR(IF(Plan1!$B$3-Plan2!P49=0,5,IF(P49&lt;&gt;"x",-10,0)),0)</f>
        <v>0</v>
      </c>
      <c r="AO49" s="1">
        <f t="shared" si="22"/>
        <v>-40</v>
      </c>
      <c r="AP49" s="1" t="str">
        <f t="shared" si="23"/>
        <v>170</v>
      </c>
    </row>
    <row r="50" spans="2:42" ht="13.5" customHeight="1" x14ac:dyDescent="0.25">
      <c r="B50" s="20" t="s">
        <v>2531</v>
      </c>
      <c r="C50" s="21">
        <f t="shared" si="5"/>
        <v>61</v>
      </c>
      <c r="D50" s="22" t="s">
        <v>2532</v>
      </c>
      <c r="E50" s="21" t="s">
        <v>2772</v>
      </c>
      <c r="F50" s="20" t="s">
        <v>2533</v>
      </c>
      <c r="G50" s="21"/>
      <c r="H50" s="23" t="s">
        <v>2633</v>
      </c>
      <c r="J50" s="1" t="str">
        <f t="shared" si="6"/>
        <v>x</v>
      </c>
      <c r="K50" s="3" t="str">
        <f t="shared" si="26"/>
        <v>x</v>
      </c>
      <c r="L50" s="3" t="str">
        <f t="shared" si="27"/>
        <v>175</v>
      </c>
      <c r="M50" s="3" t="str">
        <f t="shared" si="7"/>
        <v>x</v>
      </c>
      <c r="N50" s="2" t="str">
        <f t="shared" si="28"/>
        <v>x</v>
      </c>
      <c r="O50" s="2" t="str">
        <f t="shared" si="8"/>
        <v>175</v>
      </c>
      <c r="P50" s="2" t="str">
        <f t="shared" si="9"/>
        <v>x</v>
      </c>
      <c r="Q50" s="1" t="str">
        <f t="shared" si="10"/>
        <v>x</v>
      </c>
      <c r="R50" s="1" t="str">
        <f t="shared" si="11"/>
        <v>175</v>
      </c>
      <c r="S50" s="1" t="str">
        <f t="shared" si="12"/>
        <v>x</v>
      </c>
      <c r="T50" s="1" t="str">
        <f t="shared" si="13"/>
        <v>x</v>
      </c>
      <c r="U50" s="2" t="str">
        <f t="shared" si="29"/>
        <v>175</v>
      </c>
      <c r="V50" s="1" t="str">
        <f t="shared" si="54"/>
        <v>33</v>
      </c>
      <c r="W50" s="1" t="str">
        <f t="shared" si="14"/>
        <v>33</v>
      </c>
      <c r="X50" s="1" t="str">
        <f t="shared" si="15"/>
        <v>90</v>
      </c>
      <c r="Y50" s="1" t="str">
        <f t="shared" si="16"/>
        <v>90</v>
      </c>
      <c r="Z50" s="1" t="str">
        <f t="shared" si="17"/>
        <v>39</v>
      </c>
      <c r="AA50" s="1" t="str">
        <f t="shared" si="18"/>
        <v>39</v>
      </c>
      <c r="AB50" s="1" t="str">
        <f t="shared" si="19"/>
        <v>77</v>
      </c>
      <c r="AC50" s="1" t="str">
        <f t="shared" si="20"/>
        <v>77</v>
      </c>
      <c r="AD50" s="1" t="str">
        <f t="shared" si="21"/>
        <v>175</v>
      </c>
      <c r="AF50" s="1">
        <f>IFERROR(IF(((LEFT(Plan1!$B$7,2)=V50)),1,IF(V50&lt;&gt;"x",-10,0)),0)</f>
        <v>-10</v>
      </c>
      <c r="AG50" s="1">
        <f>IFERROR(IF((RIGHT(LEFT(Plan1!$B$7,4),2)-X50)=0,1,IF(X50&lt;&gt;"x",-10,0)),0)</f>
        <v>-10</v>
      </c>
      <c r="AH50" s="1">
        <f>IFERROR(IF((LEFT(RIGHT(Plan1!$B$7,4),2)-Z50)=0,1,IF(Z50&lt;&gt;"x",-10,0)),0)</f>
        <v>-10</v>
      </c>
      <c r="AI50" s="1">
        <f>IFERROR(IF((RIGHT(Plan1!$B$7,2)-AB50)=0,1,IF(AB50&lt;&gt;"x",-10,0)),0)</f>
        <v>-10</v>
      </c>
      <c r="AK50" s="1">
        <f>IFERROR(IF(Plan1!$B$5-Plan2!J50=0,5,IF(J50&lt;&gt;"x",-10,0)),0)</f>
        <v>0</v>
      </c>
      <c r="AL50" s="1">
        <f>IFERROR(IF(Plan1!$B$4-Plan2!S50=0,5,IF(S50&lt;&gt;"x",-10,0)),0)</f>
        <v>0</v>
      </c>
      <c r="AM50" s="1">
        <f>IFERROR(IF(Plan1!$B$3-Plan2!P50=0,5,IF(P50&lt;&gt;"x",-10,0)),0)</f>
        <v>0</v>
      </c>
      <c r="AO50" s="1">
        <f t="shared" si="22"/>
        <v>-40</v>
      </c>
      <c r="AP50" s="1" t="str">
        <f t="shared" si="23"/>
        <v>175</v>
      </c>
    </row>
    <row r="51" spans="2:42" ht="13.5" customHeight="1" x14ac:dyDescent="0.25">
      <c r="B51" s="20" t="s">
        <v>2535</v>
      </c>
      <c r="C51" s="21">
        <f t="shared" si="5"/>
        <v>62</v>
      </c>
      <c r="D51" s="22" t="s">
        <v>2536</v>
      </c>
      <c r="E51" s="21" t="s">
        <v>2772</v>
      </c>
      <c r="F51" s="20" t="s">
        <v>2537</v>
      </c>
      <c r="G51" s="21"/>
      <c r="H51" s="23" t="s">
        <v>2637</v>
      </c>
      <c r="J51" s="1" t="str">
        <f t="shared" si="6"/>
        <v>x</v>
      </c>
      <c r="K51" s="3" t="str">
        <f t="shared" si="26"/>
        <v>x</v>
      </c>
      <c r="L51" s="3" t="str">
        <f t="shared" si="27"/>
        <v>176</v>
      </c>
      <c r="M51" s="3" t="str">
        <f t="shared" si="7"/>
        <v>x</v>
      </c>
      <c r="N51" s="2" t="str">
        <f t="shared" si="28"/>
        <v>x</v>
      </c>
      <c r="O51" s="2" t="str">
        <f t="shared" si="8"/>
        <v>176</v>
      </c>
      <c r="P51" s="2" t="str">
        <f t="shared" si="9"/>
        <v>x</v>
      </c>
      <c r="Q51" s="1" t="str">
        <f t="shared" si="10"/>
        <v>x</v>
      </c>
      <c r="R51" s="1" t="str">
        <f t="shared" si="11"/>
        <v>176</v>
      </c>
      <c r="S51" s="1" t="str">
        <f t="shared" si="12"/>
        <v>x</v>
      </c>
      <c r="T51" s="1" t="str">
        <f t="shared" si="13"/>
        <v>x</v>
      </c>
      <c r="U51" s="2" t="str">
        <f t="shared" si="29"/>
        <v>176</v>
      </c>
      <c r="V51" s="1" t="str">
        <f t="shared" si="54"/>
        <v>33</v>
      </c>
      <c r="W51" s="1" t="str">
        <f t="shared" si="14"/>
        <v>33</v>
      </c>
      <c r="X51" s="1" t="str">
        <f t="shared" si="15"/>
        <v>90</v>
      </c>
      <c r="Y51" s="1" t="str">
        <f t="shared" si="16"/>
        <v>90</v>
      </c>
      <c r="Z51" s="1" t="str">
        <f t="shared" si="17"/>
        <v>39</v>
      </c>
      <c r="AA51" s="1" t="str">
        <f t="shared" si="18"/>
        <v>39</v>
      </c>
      <c r="AB51" s="1" t="str">
        <f t="shared" si="19"/>
        <v>78</v>
      </c>
      <c r="AC51" s="1" t="str">
        <f t="shared" si="20"/>
        <v>78</v>
      </c>
      <c r="AD51" s="1" t="str">
        <f t="shared" si="21"/>
        <v>176</v>
      </c>
      <c r="AF51" s="1">
        <f>IFERROR(IF(((LEFT(Plan1!$B$7,2)=V51)),1,IF(V51&lt;&gt;"x",-10,0)),0)</f>
        <v>-10</v>
      </c>
      <c r="AG51" s="1">
        <f>IFERROR(IF((RIGHT(LEFT(Plan1!$B$7,4),2)-X51)=0,1,IF(X51&lt;&gt;"x",-10,0)),0)</f>
        <v>-10</v>
      </c>
      <c r="AH51" s="1">
        <f>IFERROR(IF((LEFT(RIGHT(Plan1!$B$7,4),2)-Z51)=0,1,IF(Z51&lt;&gt;"x",-10,0)),0)</f>
        <v>-10</v>
      </c>
      <c r="AI51" s="1">
        <f>IFERROR(IF((RIGHT(Plan1!$B$7,2)-AB51)=0,1,IF(AB51&lt;&gt;"x",-10,0)),0)</f>
        <v>-10</v>
      </c>
      <c r="AK51" s="1">
        <f>IFERROR(IF(Plan1!$B$5-Plan2!J51=0,5,IF(J51&lt;&gt;"x",-10,0)),0)</f>
        <v>0</v>
      </c>
      <c r="AL51" s="1">
        <f>IFERROR(IF(Plan1!$B$4-Plan2!S51=0,5,IF(S51&lt;&gt;"x",-10,0)),0)</f>
        <v>0</v>
      </c>
      <c r="AM51" s="1">
        <f>IFERROR(IF(Plan1!$B$3-Plan2!P51=0,5,IF(P51&lt;&gt;"x",-10,0)),0)</f>
        <v>0</v>
      </c>
      <c r="AO51" s="1">
        <f t="shared" si="22"/>
        <v>-40</v>
      </c>
      <c r="AP51" s="1" t="str">
        <f t="shared" si="23"/>
        <v>176</v>
      </c>
    </row>
    <row r="52" spans="2:42" ht="13.5" customHeight="1" x14ac:dyDescent="0.25">
      <c r="B52" s="20" t="s">
        <v>2539</v>
      </c>
      <c r="C52" s="21">
        <f t="shared" si="5"/>
        <v>63</v>
      </c>
      <c r="D52" s="22" t="s">
        <v>2540</v>
      </c>
      <c r="E52" s="21" t="s">
        <v>2772</v>
      </c>
      <c r="F52" s="20" t="s">
        <v>2541</v>
      </c>
      <c r="G52" s="21"/>
      <c r="H52" s="23" t="s">
        <v>2641</v>
      </c>
      <c r="J52" s="1" t="str">
        <f t="shared" si="6"/>
        <v>x</v>
      </c>
      <c r="K52" s="3" t="str">
        <f t="shared" si="26"/>
        <v>x</v>
      </c>
      <c r="L52" s="3" t="str">
        <f t="shared" si="27"/>
        <v>177</v>
      </c>
      <c r="M52" s="3" t="str">
        <f t="shared" si="7"/>
        <v>x</v>
      </c>
      <c r="N52" s="2" t="str">
        <f t="shared" si="28"/>
        <v>x</v>
      </c>
      <c r="O52" s="2" t="str">
        <f t="shared" si="8"/>
        <v>177</v>
      </c>
      <c r="P52" s="2" t="str">
        <f t="shared" si="9"/>
        <v>x</v>
      </c>
      <c r="Q52" s="1" t="str">
        <f t="shared" si="10"/>
        <v>x</v>
      </c>
      <c r="R52" s="1" t="str">
        <f t="shared" si="11"/>
        <v>177</v>
      </c>
      <c r="S52" s="1" t="str">
        <f t="shared" si="12"/>
        <v>x</v>
      </c>
      <c r="T52" s="1" t="str">
        <f t="shared" si="13"/>
        <v>x</v>
      </c>
      <c r="U52" s="2" t="str">
        <f t="shared" si="29"/>
        <v>177</v>
      </c>
      <c r="V52" s="1" t="str">
        <f t="shared" si="54"/>
        <v>33</v>
      </c>
      <c r="W52" s="1" t="str">
        <f t="shared" si="14"/>
        <v>33</v>
      </c>
      <c r="X52" s="1" t="str">
        <f t="shared" si="15"/>
        <v>90</v>
      </c>
      <c r="Y52" s="1" t="str">
        <f t="shared" si="16"/>
        <v>90</v>
      </c>
      <c r="Z52" s="1" t="str">
        <f t="shared" si="17"/>
        <v>39</v>
      </c>
      <c r="AA52" s="1" t="str">
        <f t="shared" si="18"/>
        <v>39</v>
      </c>
      <c r="AB52" s="1" t="str">
        <f t="shared" si="19"/>
        <v>79</v>
      </c>
      <c r="AC52" s="1" t="str">
        <f t="shared" si="20"/>
        <v>79</v>
      </c>
      <c r="AD52" s="1" t="str">
        <f t="shared" si="21"/>
        <v>177</v>
      </c>
      <c r="AF52" s="1">
        <f>IFERROR(IF(((LEFT(Plan1!$B$7,2)=V52)),1,IF(V52&lt;&gt;"x",-10,0)),0)</f>
        <v>-10</v>
      </c>
      <c r="AG52" s="1">
        <f>IFERROR(IF((RIGHT(LEFT(Plan1!$B$7,4),2)-X52)=0,1,IF(X52&lt;&gt;"x",-10,0)),0)</f>
        <v>-10</v>
      </c>
      <c r="AH52" s="1">
        <f>IFERROR(IF((LEFT(RIGHT(Plan1!$B$7,4),2)-Z52)=0,1,IF(Z52&lt;&gt;"x",-10,0)),0)</f>
        <v>-10</v>
      </c>
      <c r="AI52" s="1">
        <f>IFERROR(IF((RIGHT(Plan1!$B$7,2)-AB52)=0,1,IF(AB52&lt;&gt;"x",-10,0)),0)</f>
        <v>-10</v>
      </c>
      <c r="AK52" s="1">
        <f>IFERROR(IF(Plan1!$B$5-Plan2!J52=0,5,IF(J52&lt;&gt;"x",-10,0)),0)</f>
        <v>0</v>
      </c>
      <c r="AL52" s="1">
        <f>IFERROR(IF(Plan1!$B$4-Plan2!S52=0,5,IF(S52&lt;&gt;"x",-10,0)),0)</f>
        <v>0</v>
      </c>
      <c r="AM52" s="1">
        <f>IFERROR(IF(Plan1!$B$3-Plan2!P52=0,5,IF(P52&lt;&gt;"x",-10,0)),0)</f>
        <v>0</v>
      </c>
      <c r="AO52" s="1">
        <f t="shared" si="22"/>
        <v>-40</v>
      </c>
      <c r="AP52" s="1" t="str">
        <f t="shared" si="23"/>
        <v>177</v>
      </c>
    </row>
    <row r="53" spans="2:42" ht="13.5" customHeight="1" x14ac:dyDescent="0.25">
      <c r="B53" s="20" t="s">
        <v>2543</v>
      </c>
      <c r="C53" s="21">
        <f t="shared" si="5"/>
        <v>64</v>
      </c>
      <c r="D53" s="22" t="s">
        <v>2544</v>
      </c>
      <c r="E53" s="21" t="s">
        <v>2772</v>
      </c>
      <c r="F53" s="20" t="s">
        <v>2545</v>
      </c>
      <c r="G53" s="21"/>
      <c r="H53" s="23" t="s">
        <v>2645</v>
      </c>
      <c r="J53" s="1" t="str">
        <f t="shared" si="6"/>
        <v>x</v>
      </c>
      <c r="K53" s="3" t="str">
        <f t="shared" si="26"/>
        <v>x</v>
      </c>
      <c r="L53" s="3" t="str">
        <f t="shared" si="27"/>
        <v>178</v>
      </c>
      <c r="M53" s="3" t="str">
        <f t="shared" si="7"/>
        <v>x</v>
      </c>
      <c r="N53" s="2" t="str">
        <f t="shared" si="28"/>
        <v>x</v>
      </c>
      <c r="O53" s="2" t="str">
        <f t="shared" si="8"/>
        <v>178</v>
      </c>
      <c r="P53" s="2" t="str">
        <f t="shared" si="9"/>
        <v>x</v>
      </c>
      <c r="Q53" s="1" t="str">
        <f t="shared" si="10"/>
        <v>x</v>
      </c>
      <c r="R53" s="1" t="str">
        <f t="shared" si="11"/>
        <v>178</v>
      </c>
      <c r="S53" s="1" t="str">
        <f t="shared" si="12"/>
        <v>x</v>
      </c>
      <c r="T53" s="1" t="str">
        <f t="shared" si="13"/>
        <v>x</v>
      </c>
      <c r="U53" s="2" t="str">
        <f t="shared" si="29"/>
        <v>178</v>
      </c>
      <c r="V53" s="1" t="str">
        <f t="shared" si="54"/>
        <v>33</v>
      </c>
      <c r="W53" s="1" t="str">
        <f t="shared" si="14"/>
        <v>33</v>
      </c>
      <c r="X53" s="1" t="str">
        <f t="shared" si="15"/>
        <v>90</v>
      </c>
      <c r="Y53" s="1" t="str">
        <f t="shared" si="16"/>
        <v>90</v>
      </c>
      <c r="Z53" s="1" t="str">
        <f t="shared" si="17"/>
        <v>39</v>
      </c>
      <c r="AA53" s="1" t="str">
        <f t="shared" si="18"/>
        <v>39</v>
      </c>
      <c r="AB53" s="1" t="str">
        <f t="shared" si="19"/>
        <v>44</v>
      </c>
      <c r="AC53" s="1" t="str">
        <f t="shared" si="20"/>
        <v>44</v>
      </c>
      <c r="AD53" s="1" t="str">
        <f t="shared" si="21"/>
        <v>178</v>
      </c>
      <c r="AF53" s="1">
        <f>IFERROR(IF(((LEFT(Plan1!$B$7,2)=V53)),1,IF(V53&lt;&gt;"x",-10,0)),0)</f>
        <v>-10</v>
      </c>
      <c r="AG53" s="1">
        <f>IFERROR(IF((RIGHT(LEFT(Plan1!$B$7,4),2)-X53)=0,1,IF(X53&lt;&gt;"x",-10,0)),0)</f>
        <v>-10</v>
      </c>
      <c r="AH53" s="1">
        <f>IFERROR(IF((LEFT(RIGHT(Plan1!$B$7,4),2)-Z53)=0,1,IF(Z53&lt;&gt;"x",-10,0)),0)</f>
        <v>-10</v>
      </c>
      <c r="AI53" s="1">
        <f>IFERROR(IF((RIGHT(Plan1!$B$7,2)-AB53)=0,1,IF(AB53&lt;&gt;"x",-10,0)),0)</f>
        <v>-10</v>
      </c>
      <c r="AK53" s="1">
        <f>IFERROR(IF(Plan1!$B$5-Plan2!J53=0,5,IF(J53&lt;&gt;"x",-10,0)),0)</f>
        <v>0</v>
      </c>
      <c r="AL53" s="1">
        <f>IFERROR(IF(Plan1!$B$4-Plan2!S53=0,5,IF(S53&lt;&gt;"x",-10,0)),0)</f>
        <v>0</v>
      </c>
      <c r="AM53" s="1">
        <f>IFERROR(IF(Plan1!$B$3-Plan2!P53=0,5,IF(P53&lt;&gt;"x",-10,0)),0)</f>
        <v>0</v>
      </c>
      <c r="AO53" s="1">
        <f t="shared" si="22"/>
        <v>-40</v>
      </c>
      <c r="AP53" s="1" t="str">
        <f t="shared" si="23"/>
        <v>178</v>
      </c>
    </row>
    <row r="54" spans="2:42" ht="13.5" customHeight="1" x14ac:dyDescent="0.25">
      <c r="B54" s="20" t="s">
        <v>2547</v>
      </c>
      <c r="C54" s="21">
        <f t="shared" si="5"/>
        <v>65</v>
      </c>
      <c r="D54" s="22" t="s">
        <v>2548</v>
      </c>
      <c r="E54" s="21" t="s">
        <v>2772</v>
      </c>
      <c r="F54" s="20" t="s">
        <v>2549</v>
      </c>
      <c r="G54" s="21"/>
      <c r="H54" s="23" t="s">
        <v>2649</v>
      </c>
      <c r="J54" s="1" t="str">
        <f t="shared" si="6"/>
        <v>x</v>
      </c>
      <c r="K54" s="3" t="str">
        <f t="shared" si="26"/>
        <v>x</v>
      </c>
      <c r="L54" s="3" t="str">
        <f t="shared" si="27"/>
        <v>179</v>
      </c>
      <c r="M54" s="3" t="str">
        <f t="shared" si="7"/>
        <v>x</v>
      </c>
      <c r="N54" s="2" t="str">
        <f t="shared" si="28"/>
        <v>x</v>
      </c>
      <c r="O54" s="2" t="str">
        <f t="shared" si="8"/>
        <v>179</v>
      </c>
      <c r="P54" s="2" t="str">
        <f t="shared" si="9"/>
        <v>x</v>
      </c>
      <c r="Q54" s="1" t="str">
        <f t="shared" si="10"/>
        <v>x</v>
      </c>
      <c r="R54" s="1" t="str">
        <f t="shared" si="11"/>
        <v>179</v>
      </c>
      <c r="S54" s="1" t="str">
        <f t="shared" si="12"/>
        <v>x</v>
      </c>
      <c r="T54" s="1" t="str">
        <f t="shared" si="13"/>
        <v>x</v>
      </c>
      <c r="U54" s="2" t="str">
        <f t="shared" si="29"/>
        <v>179</v>
      </c>
      <c r="V54" s="1" t="str">
        <f t="shared" si="54"/>
        <v>33</v>
      </c>
      <c r="W54" s="1" t="str">
        <f t="shared" si="14"/>
        <v>33</v>
      </c>
      <c r="X54" s="1" t="str">
        <f t="shared" si="15"/>
        <v>90</v>
      </c>
      <c r="Y54" s="1" t="str">
        <f t="shared" si="16"/>
        <v>90</v>
      </c>
      <c r="Z54" s="1" t="str">
        <f t="shared" si="17"/>
        <v>39</v>
      </c>
      <c r="AA54" s="1" t="str">
        <f t="shared" si="18"/>
        <v>39</v>
      </c>
      <c r="AB54" s="1" t="str">
        <f t="shared" si="19"/>
        <v>43</v>
      </c>
      <c r="AC54" s="1" t="str">
        <f t="shared" si="20"/>
        <v>43</v>
      </c>
      <c r="AD54" s="1" t="str">
        <f t="shared" si="21"/>
        <v>179</v>
      </c>
      <c r="AF54" s="1">
        <f>IFERROR(IF(((LEFT(Plan1!$B$7,2)=V54)),1,IF(V54&lt;&gt;"x",-10,0)),0)</f>
        <v>-10</v>
      </c>
      <c r="AG54" s="1">
        <f>IFERROR(IF((RIGHT(LEFT(Plan1!$B$7,4),2)-X54)=0,1,IF(X54&lt;&gt;"x",-10,0)),0)</f>
        <v>-10</v>
      </c>
      <c r="AH54" s="1">
        <f>IFERROR(IF((LEFT(RIGHT(Plan1!$B$7,4),2)-Z54)=0,1,IF(Z54&lt;&gt;"x",-10,0)),0)</f>
        <v>-10</v>
      </c>
      <c r="AI54" s="1">
        <f>IFERROR(IF((RIGHT(Plan1!$B$7,2)-AB54)=0,1,IF(AB54&lt;&gt;"x",-10,0)),0)</f>
        <v>-10</v>
      </c>
      <c r="AK54" s="1">
        <f>IFERROR(IF(Plan1!$B$5-Plan2!J54=0,5,IF(J54&lt;&gt;"x",-10,0)),0)</f>
        <v>0</v>
      </c>
      <c r="AL54" s="1">
        <f>IFERROR(IF(Plan1!$B$4-Plan2!S54=0,5,IF(S54&lt;&gt;"x",-10,0)),0)</f>
        <v>0</v>
      </c>
      <c r="AM54" s="1">
        <f>IFERROR(IF(Plan1!$B$3-Plan2!P54=0,5,IF(P54&lt;&gt;"x",-10,0)),0)</f>
        <v>0</v>
      </c>
      <c r="AO54" s="1">
        <f t="shared" si="22"/>
        <v>-40</v>
      </c>
      <c r="AP54" s="1" t="str">
        <f t="shared" si="23"/>
        <v>179</v>
      </c>
    </row>
    <row r="55" spans="2:42" ht="13.5" customHeight="1" x14ac:dyDescent="0.25">
      <c r="B55" s="20" t="s">
        <v>2550</v>
      </c>
      <c r="C55" s="21">
        <f t="shared" si="5"/>
        <v>66</v>
      </c>
      <c r="D55" s="22" t="s">
        <v>2551</v>
      </c>
      <c r="E55" s="21" t="s">
        <v>2772</v>
      </c>
      <c r="F55" s="20" t="s">
        <v>2552</v>
      </c>
      <c r="G55" s="21"/>
      <c r="H55" s="23" t="s">
        <v>2653</v>
      </c>
      <c r="J55" s="1" t="str">
        <f t="shared" si="6"/>
        <v>x</v>
      </c>
      <c r="K55" s="3" t="str">
        <f t="shared" si="26"/>
        <v>x</v>
      </c>
      <c r="L55" s="3" t="str">
        <f t="shared" si="27"/>
        <v>180</v>
      </c>
      <c r="M55" s="3" t="str">
        <f t="shared" si="7"/>
        <v>x</v>
      </c>
      <c r="N55" s="2" t="str">
        <f t="shared" si="28"/>
        <v>x</v>
      </c>
      <c r="O55" s="2" t="str">
        <f t="shared" si="8"/>
        <v>180</v>
      </c>
      <c r="P55" s="2" t="str">
        <f t="shared" si="9"/>
        <v>x</v>
      </c>
      <c r="Q55" s="1" t="str">
        <f t="shared" si="10"/>
        <v>x</v>
      </c>
      <c r="R55" s="1" t="str">
        <f t="shared" si="11"/>
        <v>180</v>
      </c>
      <c r="S55" s="1" t="str">
        <f t="shared" si="12"/>
        <v>x</v>
      </c>
      <c r="T55" s="1" t="str">
        <f t="shared" si="13"/>
        <v>x</v>
      </c>
      <c r="U55" s="2" t="str">
        <f t="shared" si="29"/>
        <v>180</v>
      </c>
      <c r="V55" s="1" t="str">
        <f t="shared" si="54"/>
        <v>33</v>
      </c>
      <c r="W55" s="1" t="str">
        <f t="shared" si="14"/>
        <v>33</v>
      </c>
      <c r="X55" s="1" t="str">
        <f t="shared" si="15"/>
        <v>90</v>
      </c>
      <c r="Y55" s="1" t="str">
        <f t="shared" si="16"/>
        <v>90</v>
      </c>
      <c r="Z55" s="1" t="str">
        <f t="shared" si="17"/>
        <v>39</v>
      </c>
      <c r="AA55" s="1" t="str">
        <f t="shared" si="18"/>
        <v>39</v>
      </c>
      <c r="AB55" s="1" t="str">
        <f t="shared" si="19"/>
        <v>58</v>
      </c>
      <c r="AC55" s="1" t="str">
        <f t="shared" si="20"/>
        <v>58</v>
      </c>
      <c r="AD55" s="1" t="str">
        <f t="shared" si="21"/>
        <v>180</v>
      </c>
      <c r="AF55" s="1">
        <f>IFERROR(IF(((LEFT(Plan1!$B$7,2)=V55)),1,IF(V55&lt;&gt;"x",-10,0)),0)</f>
        <v>-10</v>
      </c>
      <c r="AG55" s="1">
        <f>IFERROR(IF((RIGHT(LEFT(Plan1!$B$7,4),2)-X55)=0,1,IF(X55&lt;&gt;"x",-10,0)),0)</f>
        <v>-10</v>
      </c>
      <c r="AH55" s="1">
        <f>IFERROR(IF((LEFT(RIGHT(Plan1!$B$7,4),2)-Z55)=0,1,IF(Z55&lt;&gt;"x",-10,0)),0)</f>
        <v>-10</v>
      </c>
      <c r="AI55" s="1">
        <f>IFERROR(IF((RIGHT(Plan1!$B$7,2)-AB55)=0,1,IF(AB55&lt;&gt;"x",-10,0)),0)</f>
        <v>-10</v>
      </c>
      <c r="AK55" s="1">
        <f>IFERROR(IF(Plan1!$B$5-Plan2!J55=0,5,IF(J55&lt;&gt;"x",-10,0)),0)</f>
        <v>0</v>
      </c>
      <c r="AL55" s="1">
        <f>IFERROR(IF(Plan1!$B$4-Plan2!S55=0,5,IF(S55&lt;&gt;"x",-10,0)),0)</f>
        <v>0</v>
      </c>
      <c r="AM55" s="1">
        <f>IFERROR(IF(Plan1!$B$3-Plan2!P55=0,5,IF(P55&lt;&gt;"x",-10,0)),0)</f>
        <v>0</v>
      </c>
      <c r="AO55" s="1">
        <f t="shared" si="22"/>
        <v>-40</v>
      </c>
      <c r="AP55" s="1" t="str">
        <f t="shared" si="23"/>
        <v>180</v>
      </c>
    </row>
    <row r="56" spans="2:42" ht="13.5" customHeight="1" x14ac:dyDescent="0.25">
      <c r="B56" s="20" t="s">
        <v>2554</v>
      </c>
      <c r="C56" s="21">
        <f t="shared" si="5"/>
        <v>67</v>
      </c>
      <c r="D56" s="22" t="s">
        <v>2555</v>
      </c>
      <c r="E56" s="21" t="s">
        <v>2772</v>
      </c>
      <c r="F56" s="20" t="s">
        <v>2556</v>
      </c>
      <c r="G56" s="21"/>
      <c r="H56" s="23" t="s">
        <v>2657</v>
      </c>
      <c r="J56" s="1" t="str">
        <f t="shared" si="6"/>
        <v>x</v>
      </c>
      <c r="K56" s="3" t="str">
        <f t="shared" si="26"/>
        <v>x</v>
      </c>
      <c r="L56" s="3" t="str">
        <f t="shared" si="27"/>
        <v>181</v>
      </c>
      <c r="M56" s="3" t="str">
        <f t="shared" si="7"/>
        <v>x</v>
      </c>
      <c r="N56" s="2" t="str">
        <f t="shared" si="28"/>
        <v>x</v>
      </c>
      <c r="O56" s="2" t="str">
        <f t="shared" si="8"/>
        <v>181</v>
      </c>
      <c r="P56" s="2" t="str">
        <f t="shared" si="9"/>
        <v>x</v>
      </c>
      <c r="Q56" s="1" t="str">
        <f t="shared" si="10"/>
        <v>x</v>
      </c>
      <c r="R56" s="1" t="str">
        <f t="shared" si="11"/>
        <v>181</v>
      </c>
      <c r="S56" s="1" t="str">
        <f t="shared" si="12"/>
        <v>x</v>
      </c>
      <c r="T56" s="1" t="str">
        <f t="shared" si="13"/>
        <v>x</v>
      </c>
      <c r="U56" s="2" t="str">
        <f t="shared" si="29"/>
        <v>181</v>
      </c>
      <c r="V56" s="1" t="str">
        <f t="shared" si="54"/>
        <v>33</v>
      </c>
      <c r="W56" s="1" t="str">
        <f t="shared" si="14"/>
        <v>33</v>
      </c>
      <c r="X56" s="1" t="str">
        <f t="shared" si="15"/>
        <v>90</v>
      </c>
      <c r="Y56" s="1" t="str">
        <f t="shared" si="16"/>
        <v>90</v>
      </c>
      <c r="Z56" s="1" t="str">
        <f t="shared" si="17"/>
        <v>39</v>
      </c>
      <c r="AA56" s="1" t="str">
        <f t="shared" si="18"/>
        <v>39</v>
      </c>
      <c r="AB56" s="1" t="str">
        <f t="shared" si="19"/>
        <v>64</v>
      </c>
      <c r="AC56" s="1" t="str">
        <f t="shared" si="20"/>
        <v>64</v>
      </c>
      <c r="AD56" s="1" t="str">
        <f t="shared" si="21"/>
        <v>181</v>
      </c>
      <c r="AF56" s="1">
        <f>IFERROR(IF(((LEFT(Plan1!$B$7,2)=V56)),1,IF(V56&lt;&gt;"x",-10,0)),0)</f>
        <v>-10</v>
      </c>
      <c r="AG56" s="1">
        <f>IFERROR(IF((RIGHT(LEFT(Plan1!$B$7,4),2)-X56)=0,1,IF(X56&lt;&gt;"x",-10,0)),0)</f>
        <v>-10</v>
      </c>
      <c r="AH56" s="1">
        <f>IFERROR(IF((LEFT(RIGHT(Plan1!$B$7,4),2)-Z56)=0,1,IF(Z56&lt;&gt;"x",-10,0)),0)</f>
        <v>-10</v>
      </c>
      <c r="AI56" s="1">
        <f>IFERROR(IF((RIGHT(Plan1!$B$7,2)-AB56)=0,1,IF(AB56&lt;&gt;"x",-10,0)),0)</f>
        <v>-10</v>
      </c>
      <c r="AK56" s="1">
        <f>IFERROR(IF(Plan1!$B$5-Plan2!J56=0,5,IF(J56&lt;&gt;"x",-10,0)),0)</f>
        <v>0</v>
      </c>
      <c r="AL56" s="1">
        <f>IFERROR(IF(Plan1!$B$4-Plan2!S56=0,5,IF(S56&lt;&gt;"x",-10,0)),0)</f>
        <v>0</v>
      </c>
      <c r="AM56" s="1">
        <f>IFERROR(IF(Plan1!$B$3-Plan2!P56=0,5,IF(P56&lt;&gt;"x",-10,0)),0)</f>
        <v>0</v>
      </c>
      <c r="AO56" s="1">
        <f t="shared" si="22"/>
        <v>-40</v>
      </c>
      <c r="AP56" s="1" t="str">
        <f t="shared" si="23"/>
        <v>181</v>
      </c>
    </row>
    <row r="57" spans="2:42" ht="13.5" customHeight="1" x14ac:dyDescent="0.25">
      <c r="B57" s="20" t="s">
        <v>2558</v>
      </c>
      <c r="C57" s="21">
        <f t="shared" si="5"/>
        <v>68</v>
      </c>
      <c r="D57" s="22" t="s">
        <v>2559</v>
      </c>
      <c r="E57" s="21" t="s">
        <v>2772</v>
      </c>
      <c r="F57" s="20" t="s">
        <v>2560</v>
      </c>
      <c r="G57" s="21"/>
      <c r="H57" s="23" t="s">
        <v>2661</v>
      </c>
      <c r="J57" s="1" t="str">
        <f t="shared" si="6"/>
        <v>x</v>
      </c>
      <c r="K57" s="3" t="str">
        <f t="shared" si="26"/>
        <v>x</v>
      </c>
      <c r="L57" s="3" t="str">
        <f t="shared" si="27"/>
        <v>182</v>
      </c>
      <c r="M57" s="3" t="str">
        <f t="shared" si="7"/>
        <v>x</v>
      </c>
      <c r="N57" s="2" t="str">
        <f t="shared" si="28"/>
        <v>x</v>
      </c>
      <c r="O57" s="2" t="str">
        <f t="shared" si="8"/>
        <v>182</v>
      </c>
      <c r="P57" s="2" t="str">
        <f t="shared" si="9"/>
        <v>x</v>
      </c>
      <c r="Q57" s="1" t="str">
        <f t="shared" si="10"/>
        <v>x</v>
      </c>
      <c r="R57" s="1" t="str">
        <f t="shared" si="11"/>
        <v>182</v>
      </c>
      <c r="S57" s="1" t="str">
        <f t="shared" si="12"/>
        <v>x</v>
      </c>
      <c r="T57" s="1" t="str">
        <f t="shared" si="13"/>
        <v>x</v>
      </c>
      <c r="U57" s="2" t="str">
        <f t="shared" si="29"/>
        <v>182</v>
      </c>
      <c r="V57" s="1" t="str">
        <f t="shared" si="54"/>
        <v>33</v>
      </c>
      <c r="W57" s="1" t="str">
        <f t="shared" si="14"/>
        <v>33</v>
      </c>
      <c r="X57" s="1" t="str">
        <f t="shared" si="15"/>
        <v>90</v>
      </c>
      <c r="Y57" s="1" t="str">
        <f t="shared" si="16"/>
        <v>90</v>
      </c>
      <c r="Z57" s="1" t="str">
        <f t="shared" si="17"/>
        <v>39</v>
      </c>
      <c r="AA57" s="1" t="str">
        <f t="shared" si="18"/>
        <v>39</v>
      </c>
      <c r="AB57" s="1" t="str">
        <f t="shared" si="19"/>
        <v>47</v>
      </c>
      <c r="AC57" s="1" t="str">
        <f t="shared" si="20"/>
        <v>47</v>
      </c>
      <c r="AD57" s="1" t="str">
        <f t="shared" si="21"/>
        <v>182</v>
      </c>
      <c r="AF57" s="1">
        <f>IFERROR(IF(((LEFT(Plan1!$B$7,2)=V57)),1,IF(V57&lt;&gt;"x",-10,0)),0)</f>
        <v>-10</v>
      </c>
      <c r="AG57" s="1">
        <f>IFERROR(IF((RIGHT(LEFT(Plan1!$B$7,4),2)-X57)=0,1,IF(X57&lt;&gt;"x",-10,0)),0)</f>
        <v>-10</v>
      </c>
      <c r="AH57" s="1">
        <f>IFERROR(IF((LEFT(RIGHT(Plan1!$B$7,4),2)-Z57)=0,1,IF(Z57&lt;&gt;"x",-10,0)),0)</f>
        <v>-10</v>
      </c>
      <c r="AI57" s="1">
        <f>IFERROR(IF((RIGHT(Plan1!$B$7,2)-AB57)=0,1,IF(AB57&lt;&gt;"x",-10,0)),0)</f>
        <v>-10</v>
      </c>
      <c r="AK57" s="1">
        <f>IFERROR(IF(Plan1!$B$5-Plan2!J57=0,5,IF(J57&lt;&gt;"x",-10,0)),0)</f>
        <v>0</v>
      </c>
      <c r="AL57" s="1">
        <f>IFERROR(IF(Plan1!$B$4-Plan2!S57=0,5,IF(S57&lt;&gt;"x",-10,0)),0)</f>
        <v>0</v>
      </c>
      <c r="AM57" s="1">
        <f>IFERROR(IF(Plan1!$B$3-Plan2!P57=0,5,IF(P57&lt;&gt;"x",-10,0)),0)</f>
        <v>0</v>
      </c>
      <c r="AO57" s="1">
        <f t="shared" si="22"/>
        <v>-40</v>
      </c>
      <c r="AP57" s="1" t="str">
        <f t="shared" si="23"/>
        <v>182</v>
      </c>
    </row>
    <row r="58" spans="2:42" ht="13.5" customHeight="1" x14ac:dyDescent="0.25">
      <c r="B58" s="20" t="s">
        <v>2562</v>
      </c>
      <c r="C58" s="21">
        <f t="shared" si="5"/>
        <v>69</v>
      </c>
      <c r="D58" s="22" t="s">
        <v>5645</v>
      </c>
      <c r="E58" s="21" t="s">
        <v>2772</v>
      </c>
      <c r="F58" s="20" t="s">
        <v>2563</v>
      </c>
      <c r="G58" s="21"/>
      <c r="H58" s="23" t="s">
        <v>2665</v>
      </c>
      <c r="J58" s="1" t="str">
        <f t="shared" si="6"/>
        <v>x</v>
      </c>
      <c r="K58" s="3" t="str">
        <f t="shared" si="26"/>
        <v>x</v>
      </c>
      <c r="L58" s="3" t="str">
        <f t="shared" si="27"/>
        <v>171</v>
      </c>
      <c r="M58" s="3" t="str">
        <f t="shared" si="7"/>
        <v>x</v>
      </c>
      <c r="N58" s="2" t="str">
        <f t="shared" si="28"/>
        <v>x</v>
      </c>
      <c r="O58" s="2" t="str">
        <f t="shared" si="8"/>
        <v>171</v>
      </c>
      <c r="P58" s="2" t="str">
        <f t="shared" si="9"/>
        <v>x</v>
      </c>
      <c r="Q58" s="1" t="str">
        <f t="shared" si="10"/>
        <v>x</v>
      </c>
      <c r="R58" s="1" t="str">
        <f t="shared" si="11"/>
        <v>171</v>
      </c>
      <c r="S58" s="1" t="str">
        <f t="shared" si="12"/>
        <v>x</v>
      </c>
      <c r="T58" s="1" t="str">
        <f t="shared" si="13"/>
        <v>x</v>
      </c>
      <c r="U58" s="2" t="str">
        <f t="shared" si="29"/>
        <v>171</v>
      </c>
      <c r="V58" s="1" t="str">
        <f t="shared" si="54"/>
        <v>33</v>
      </c>
      <c r="W58" s="1" t="str">
        <f t="shared" si="14"/>
        <v>33</v>
      </c>
      <c r="X58" s="1" t="str">
        <f t="shared" si="15"/>
        <v>90</v>
      </c>
      <c r="Y58" s="1" t="str">
        <f t="shared" si="16"/>
        <v>90</v>
      </c>
      <c r="Z58" s="1" t="str">
        <f t="shared" si="17"/>
        <v>30</v>
      </c>
      <c r="AA58" s="1" t="str">
        <f t="shared" si="18"/>
        <v>30</v>
      </c>
      <c r="AB58" s="1" t="str">
        <f t="shared" si="19"/>
        <v>39</v>
      </c>
      <c r="AC58" s="1" t="str">
        <f t="shared" si="20"/>
        <v>39</v>
      </c>
      <c r="AD58" s="1" t="str">
        <f t="shared" si="21"/>
        <v>171</v>
      </c>
      <c r="AF58" s="1">
        <f>IFERROR(IF(((LEFT(Plan1!$B$7,2)=V58)),1,IF(V58&lt;&gt;"x",-10,0)),0)</f>
        <v>-10</v>
      </c>
      <c r="AG58" s="1">
        <f>IFERROR(IF((RIGHT(LEFT(Plan1!$B$7,4),2)-X58)=0,1,IF(X58&lt;&gt;"x",-10,0)),0)</f>
        <v>-10</v>
      </c>
      <c r="AH58" s="1">
        <f>IFERROR(IF((LEFT(RIGHT(Plan1!$B$7,4),2)-Z58)=0,1,IF(Z58&lt;&gt;"x",-10,0)),0)</f>
        <v>-10</v>
      </c>
      <c r="AI58" s="1">
        <f>IFERROR(IF((RIGHT(Plan1!$B$7,2)-AB58)=0,1,IF(AB58&lt;&gt;"x",-10,0)),0)</f>
        <v>-10</v>
      </c>
      <c r="AK58" s="1">
        <f>IFERROR(IF(Plan1!$B$5-Plan2!J58=0,5,IF(J58&lt;&gt;"x",-10,0)),0)</f>
        <v>0</v>
      </c>
      <c r="AL58" s="1">
        <f>IFERROR(IF(Plan1!$B$4-Plan2!S58=0,5,IF(S58&lt;&gt;"x",-10,0)),0)</f>
        <v>0</v>
      </c>
      <c r="AM58" s="1">
        <f>IFERROR(IF(Plan1!$B$3-Plan2!P58=0,5,IF(P58&lt;&gt;"x",-10,0)),0)</f>
        <v>0</v>
      </c>
      <c r="AO58" s="1">
        <f t="shared" si="22"/>
        <v>-40</v>
      </c>
      <c r="AP58" s="1" t="str">
        <f t="shared" si="23"/>
        <v>171</v>
      </c>
    </row>
    <row r="59" spans="2:42" ht="13.5" customHeight="1" x14ac:dyDescent="0.25">
      <c r="B59" s="20" t="s">
        <v>2564</v>
      </c>
      <c r="C59" s="21">
        <f t="shared" si="5"/>
        <v>70</v>
      </c>
      <c r="D59" s="22" t="s">
        <v>2565</v>
      </c>
      <c r="E59" s="21" t="s">
        <v>2772</v>
      </c>
      <c r="F59" s="20" t="s">
        <v>2566</v>
      </c>
      <c r="G59" s="21"/>
      <c r="H59" s="23" t="s">
        <v>2669</v>
      </c>
      <c r="J59" s="1" t="str">
        <f t="shared" si="6"/>
        <v>x</v>
      </c>
      <c r="K59" s="3" t="str">
        <f t="shared" si="26"/>
        <v>x</v>
      </c>
      <c r="L59" s="3" t="str">
        <f t="shared" si="27"/>
        <v>172</v>
      </c>
      <c r="M59" s="3" t="str">
        <f t="shared" si="7"/>
        <v>x</v>
      </c>
      <c r="N59" s="2" t="str">
        <f t="shared" si="28"/>
        <v>x</v>
      </c>
      <c r="O59" s="2" t="str">
        <f t="shared" si="8"/>
        <v>172</v>
      </c>
      <c r="P59" s="2" t="str">
        <f t="shared" si="9"/>
        <v>x</v>
      </c>
      <c r="Q59" s="1" t="str">
        <f t="shared" si="10"/>
        <v>x</v>
      </c>
      <c r="R59" s="1" t="str">
        <f t="shared" si="11"/>
        <v>172</v>
      </c>
      <c r="S59" s="1" t="str">
        <f t="shared" si="12"/>
        <v>x</v>
      </c>
      <c r="T59" s="1" t="str">
        <f t="shared" si="13"/>
        <v>x</v>
      </c>
      <c r="U59" s="2" t="str">
        <f t="shared" si="29"/>
        <v>172</v>
      </c>
      <c r="V59" s="1" t="str">
        <f t="shared" si="54"/>
        <v>33</v>
      </c>
      <c r="W59" s="1" t="str">
        <f t="shared" si="14"/>
        <v>33</v>
      </c>
      <c r="X59" s="1" t="str">
        <f t="shared" si="15"/>
        <v>90</v>
      </c>
      <c r="Y59" s="1" t="str">
        <f t="shared" si="16"/>
        <v>90</v>
      </c>
      <c r="Z59" s="1" t="str">
        <f t="shared" si="17"/>
        <v>39</v>
      </c>
      <c r="AA59" s="1" t="str">
        <f t="shared" si="18"/>
        <v>39</v>
      </c>
      <c r="AB59" s="1" t="str">
        <f t="shared" si="19"/>
        <v>27</v>
      </c>
      <c r="AC59" s="1" t="str">
        <f t="shared" si="20"/>
        <v>27</v>
      </c>
      <c r="AD59" s="1" t="str">
        <f t="shared" si="21"/>
        <v>172</v>
      </c>
      <c r="AF59" s="1">
        <f>IFERROR(IF(((LEFT(Plan1!$B$7,2)=V59)),1,IF(V59&lt;&gt;"x",-10,0)),0)</f>
        <v>-10</v>
      </c>
      <c r="AG59" s="1">
        <f>IFERROR(IF((RIGHT(LEFT(Plan1!$B$7,4),2)-X59)=0,1,IF(X59&lt;&gt;"x",-10,0)),0)</f>
        <v>-10</v>
      </c>
      <c r="AH59" s="1">
        <f>IFERROR(IF((LEFT(RIGHT(Plan1!$B$7,4),2)-Z59)=0,1,IF(Z59&lt;&gt;"x",-10,0)),0)</f>
        <v>-10</v>
      </c>
      <c r="AI59" s="1">
        <f>IFERROR(IF((RIGHT(Plan1!$B$7,2)-AB59)=0,1,IF(AB59&lt;&gt;"x",-10,0)),0)</f>
        <v>-10</v>
      </c>
      <c r="AK59" s="1">
        <f>IFERROR(IF(Plan1!$B$5-Plan2!J59=0,5,IF(J59&lt;&gt;"x",-10,0)),0)</f>
        <v>0</v>
      </c>
      <c r="AL59" s="1">
        <f>IFERROR(IF(Plan1!$B$4-Plan2!S59=0,5,IF(S59&lt;&gt;"x",-10,0)),0)</f>
        <v>0</v>
      </c>
      <c r="AM59" s="1">
        <f>IFERROR(IF(Plan1!$B$3-Plan2!P59=0,5,IF(P59&lt;&gt;"x",-10,0)),0)</f>
        <v>0</v>
      </c>
      <c r="AO59" s="1">
        <f t="shared" si="22"/>
        <v>-40</v>
      </c>
      <c r="AP59" s="1" t="str">
        <f t="shared" si="23"/>
        <v>172</v>
      </c>
    </row>
    <row r="60" spans="2:42" ht="13.5" customHeight="1" x14ac:dyDescent="0.25">
      <c r="B60" s="20" t="s">
        <v>2568</v>
      </c>
      <c r="C60" s="21">
        <f t="shared" si="5"/>
        <v>71</v>
      </c>
      <c r="D60" s="22" t="s">
        <v>2569</v>
      </c>
      <c r="E60" s="21" t="s">
        <v>2772</v>
      </c>
      <c r="F60" s="20" t="s">
        <v>2570</v>
      </c>
      <c r="G60" s="21"/>
      <c r="H60" s="23" t="s">
        <v>2673</v>
      </c>
      <c r="J60" s="1" t="str">
        <f t="shared" si="6"/>
        <v>x</v>
      </c>
      <c r="K60" s="3" t="str">
        <f t="shared" si="26"/>
        <v>x</v>
      </c>
      <c r="L60" s="3" t="str">
        <f t="shared" si="27"/>
        <v>159</v>
      </c>
      <c r="M60" s="3" t="str">
        <f t="shared" si="7"/>
        <v>x</v>
      </c>
      <c r="N60" s="2" t="str">
        <f t="shared" si="28"/>
        <v>x</v>
      </c>
      <c r="O60" s="2" t="str">
        <f t="shared" si="8"/>
        <v>159</v>
      </c>
      <c r="P60" s="2" t="str">
        <f t="shared" si="9"/>
        <v>x</v>
      </c>
      <c r="Q60" s="1" t="str">
        <f t="shared" si="10"/>
        <v>x</v>
      </c>
      <c r="R60" s="1" t="str">
        <f t="shared" si="11"/>
        <v>159</v>
      </c>
      <c r="S60" s="1" t="str">
        <f t="shared" si="12"/>
        <v>x</v>
      </c>
      <c r="T60" s="1" t="str">
        <f t="shared" si="13"/>
        <v>x</v>
      </c>
      <c r="U60" s="2" t="str">
        <f t="shared" si="29"/>
        <v>159</v>
      </c>
      <c r="V60" s="1" t="str">
        <f t="shared" si="54"/>
        <v>33</v>
      </c>
      <c r="W60" s="1" t="str">
        <f t="shared" si="14"/>
        <v>33</v>
      </c>
      <c r="X60" s="1" t="str">
        <f t="shared" si="15"/>
        <v>90</v>
      </c>
      <c r="Y60" s="1" t="str">
        <f t="shared" si="16"/>
        <v>90</v>
      </c>
      <c r="Z60" s="1" t="str">
        <f t="shared" si="17"/>
        <v>39</v>
      </c>
      <c r="AA60" s="1" t="str">
        <f t="shared" si="18"/>
        <v>39</v>
      </c>
      <c r="AB60" s="1" t="str">
        <f t="shared" si="19"/>
        <v>88</v>
      </c>
      <c r="AC60" s="1" t="str">
        <f t="shared" si="20"/>
        <v>88</v>
      </c>
      <c r="AD60" s="1" t="str">
        <f t="shared" si="21"/>
        <v>159</v>
      </c>
      <c r="AF60" s="1">
        <f>IFERROR(IF(((LEFT(Plan1!$B$7,2)=V60)),1,IF(V60&lt;&gt;"x",-10,0)),0)</f>
        <v>-10</v>
      </c>
      <c r="AG60" s="1">
        <f>IFERROR(IF((RIGHT(LEFT(Plan1!$B$7,4),2)-X60)=0,1,IF(X60&lt;&gt;"x",-10,0)),0)</f>
        <v>-10</v>
      </c>
      <c r="AH60" s="1">
        <f>IFERROR(IF((LEFT(RIGHT(Plan1!$B$7,4),2)-Z60)=0,1,IF(Z60&lt;&gt;"x",-10,0)),0)</f>
        <v>-10</v>
      </c>
      <c r="AI60" s="1">
        <f>IFERROR(IF((RIGHT(Plan1!$B$7,2)-AB60)=0,1,IF(AB60&lt;&gt;"x",-10,0)),0)</f>
        <v>-10</v>
      </c>
      <c r="AK60" s="1">
        <f>IFERROR(IF(Plan1!$B$5-Plan2!J60=0,5,IF(J60&lt;&gt;"x",-10,0)),0)</f>
        <v>0</v>
      </c>
      <c r="AL60" s="1">
        <f>IFERROR(IF(Plan1!$B$4-Plan2!S60=0,5,IF(S60&lt;&gt;"x",-10,0)),0)</f>
        <v>0</v>
      </c>
      <c r="AM60" s="1">
        <f>IFERROR(IF(Plan1!$B$3-Plan2!P60=0,5,IF(P60&lt;&gt;"x",-10,0)),0)</f>
        <v>0</v>
      </c>
      <c r="AO60" s="1">
        <f t="shared" si="22"/>
        <v>-40</v>
      </c>
      <c r="AP60" s="1" t="str">
        <f t="shared" si="23"/>
        <v>159</v>
      </c>
    </row>
    <row r="61" spans="2:42" ht="13.5" customHeight="1" x14ac:dyDescent="0.25">
      <c r="B61" s="20" t="s">
        <v>2572</v>
      </c>
      <c r="C61" s="21">
        <f t="shared" si="5"/>
        <v>72</v>
      </c>
      <c r="D61" s="22" t="s">
        <v>2573</v>
      </c>
      <c r="E61" s="21" t="s">
        <v>2772</v>
      </c>
      <c r="F61" s="20" t="s">
        <v>2574</v>
      </c>
      <c r="G61" s="21"/>
      <c r="H61" s="23" t="s">
        <v>2674</v>
      </c>
      <c r="J61" s="1" t="str">
        <f t="shared" si="6"/>
        <v>x</v>
      </c>
      <c r="K61" s="3" t="str">
        <f t="shared" si="26"/>
        <v>x</v>
      </c>
      <c r="L61" s="3" t="str">
        <f t="shared" si="27"/>
        <v>164</v>
      </c>
      <c r="M61" s="3" t="str">
        <f t="shared" si="7"/>
        <v>x</v>
      </c>
      <c r="N61" s="2" t="str">
        <f t="shared" si="28"/>
        <v>x</v>
      </c>
      <c r="O61" s="2" t="str">
        <f t="shared" si="8"/>
        <v>164</v>
      </c>
      <c r="P61" s="2" t="str">
        <f t="shared" si="9"/>
        <v>x</v>
      </c>
      <c r="Q61" s="1" t="str">
        <f t="shared" si="10"/>
        <v>x</v>
      </c>
      <c r="R61" s="1" t="str">
        <f t="shared" si="11"/>
        <v>164</v>
      </c>
      <c r="S61" s="1" t="str">
        <f t="shared" si="12"/>
        <v>x</v>
      </c>
      <c r="T61" s="1" t="str">
        <f t="shared" si="13"/>
        <v>x</v>
      </c>
      <c r="U61" s="2" t="str">
        <f t="shared" si="29"/>
        <v>164</v>
      </c>
      <c r="V61" s="1" t="str">
        <f t="shared" si="54"/>
        <v>33</v>
      </c>
      <c r="W61" s="1" t="str">
        <f t="shared" si="14"/>
        <v>33</v>
      </c>
      <c r="X61" s="1" t="str">
        <f t="shared" si="15"/>
        <v>90</v>
      </c>
      <c r="Y61" s="1" t="str">
        <f t="shared" si="16"/>
        <v>90</v>
      </c>
      <c r="Z61" s="1" t="str">
        <f t="shared" si="17"/>
        <v>39</v>
      </c>
      <c r="AA61" s="1" t="str">
        <f t="shared" si="18"/>
        <v>39</v>
      </c>
      <c r="AB61" s="1" t="str">
        <f t="shared" si="19"/>
        <v>50</v>
      </c>
      <c r="AC61" s="1" t="str">
        <f t="shared" si="20"/>
        <v>50</v>
      </c>
      <c r="AD61" s="1" t="str">
        <f t="shared" si="21"/>
        <v>164</v>
      </c>
      <c r="AF61" s="1">
        <f>IFERROR(IF(((LEFT(Plan1!$B$7,2)=V61)),1,IF(V61&lt;&gt;"x",-10,0)),0)</f>
        <v>-10</v>
      </c>
      <c r="AG61" s="1">
        <f>IFERROR(IF((RIGHT(LEFT(Plan1!$B$7,4),2)-X61)=0,1,IF(X61&lt;&gt;"x",-10,0)),0)</f>
        <v>-10</v>
      </c>
      <c r="AH61" s="1">
        <f>IFERROR(IF((LEFT(RIGHT(Plan1!$B$7,4),2)-Z61)=0,1,IF(Z61&lt;&gt;"x",-10,0)),0)</f>
        <v>-10</v>
      </c>
      <c r="AI61" s="1">
        <f>IFERROR(IF((RIGHT(Plan1!$B$7,2)-AB61)=0,1,IF(AB61&lt;&gt;"x",-10,0)),0)</f>
        <v>-10</v>
      </c>
      <c r="AK61" s="1">
        <f>IFERROR(IF(Plan1!$B$5-Plan2!J61=0,5,IF(J61&lt;&gt;"x",-10,0)),0)</f>
        <v>0</v>
      </c>
      <c r="AL61" s="1">
        <f>IFERROR(IF(Plan1!$B$4-Plan2!S61=0,5,IF(S61&lt;&gt;"x",-10,0)),0)</f>
        <v>0</v>
      </c>
      <c r="AM61" s="1">
        <f>IFERROR(IF(Plan1!$B$3-Plan2!P61=0,5,IF(P61&lt;&gt;"x",-10,0)),0)</f>
        <v>0</v>
      </c>
      <c r="AO61" s="1">
        <f t="shared" si="22"/>
        <v>-40</v>
      </c>
      <c r="AP61" s="1" t="str">
        <f t="shared" si="23"/>
        <v>164</v>
      </c>
    </row>
    <row r="62" spans="2:42" ht="13.5" customHeight="1" x14ac:dyDescent="0.25">
      <c r="B62" s="20" t="s">
        <v>2582</v>
      </c>
      <c r="C62" s="21">
        <f t="shared" si="5"/>
        <v>73</v>
      </c>
      <c r="D62" s="22" t="s">
        <v>2583</v>
      </c>
      <c r="E62" s="21" t="s">
        <v>2772</v>
      </c>
      <c r="F62" s="20" t="s">
        <v>2584</v>
      </c>
      <c r="G62" s="21"/>
      <c r="H62" s="23" t="s">
        <v>2678</v>
      </c>
      <c r="J62" s="1" t="str">
        <f t="shared" si="6"/>
        <v>x</v>
      </c>
      <c r="K62" s="3" t="str">
        <f t="shared" si="26"/>
        <v>x</v>
      </c>
      <c r="L62" s="3" t="str">
        <f t="shared" si="27"/>
        <v>110</v>
      </c>
      <c r="M62" s="3" t="str">
        <f t="shared" si="7"/>
        <v>x</v>
      </c>
      <c r="N62" s="2" t="str">
        <f t="shared" si="28"/>
        <v>x</v>
      </c>
      <c r="O62" s="2" t="str">
        <f t="shared" si="8"/>
        <v>110</v>
      </c>
      <c r="P62" s="2" t="str">
        <f t="shared" si="9"/>
        <v>x</v>
      </c>
      <c r="Q62" s="1" t="str">
        <f t="shared" si="10"/>
        <v>x</v>
      </c>
      <c r="R62" s="1" t="str">
        <f t="shared" si="11"/>
        <v>110</v>
      </c>
      <c r="S62" s="1" t="str">
        <f t="shared" si="12"/>
        <v>x</v>
      </c>
      <c r="T62" s="1" t="str">
        <f t="shared" si="13"/>
        <v>x</v>
      </c>
      <c r="U62" s="2" t="str">
        <f t="shared" si="29"/>
        <v>110</v>
      </c>
      <c r="V62" s="1" t="str">
        <f t="shared" si="54"/>
        <v>33</v>
      </c>
      <c r="W62" s="1" t="str">
        <f t="shared" si="14"/>
        <v>33</v>
      </c>
      <c r="X62" s="1" t="str">
        <f t="shared" si="15"/>
        <v>90</v>
      </c>
      <c r="Y62" s="1" t="str">
        <f t="shared" si="16"/>
        <v>90</v>
      </c>
      <c r="Z62" s="1" t="str">
        <f t="shared" si="17"/>
        <v>39</v>
      </c>
      <c r="AA62" s="1" t="str">
        <f t="shared" si="18"/>
        <v>39</v>
      </c>
      <c r="AB62" s="1" t="str">
        <f t="shared" si="19"/>
        <v>66</v>
      </c>
      <c r="AC62" s="1" t="str">
        <f t="shared" si="20"/>
        <v>66</v>
      </c>
      <c r="AD62" s="1" t="str">
        <f t="shared" si="21"/>
        <v>110</v>
      </c>
      <c r="AF62" s="1">
        <f>IFERROR(IF(((LEFT(Plan1!$B$7,2)=V62)),1,IF(V62&lt;&gt;"x",-10,0)),0)</f>
        <v>-10</v>
      </c>
      <c r="AG62" s="1">
        <f>IFERROR(IF((RIGHT(LEFT(Plan1!$B$7,4),2)-X62)=0,1,IF(X62&lt;&gt;"x",-10,0)),0)</f>
        <v>-10</v>
      </c>
      <c r="AH62" s="1">
        <f>IFERROR(IF((LEFT(RIGHT(Plan1!$B$7,4),2)-Z62)=0,1,IF(Z62&lt;&gt;"x",-10,0)),0)</f>
        <v>-10</v>
      </c>
      <c r="AI62" s="1">
        <f>IFERROR(IF((RIGHT(Plan1!$B$7,2)-AB62)=0,1,IF(AB62&lt;&gt;"x",-10,0)),0)</f>
        <v>-10</v>
      </c>
      <c r="AK62" s="1">
        <f>IFERROR(IF(Plan1!$B$5-Plan2!J62=0,5,IF(J62&lt;&gt;"x",-10,0)),0)</f>
        <v>0</v>
      </c>
      <c r="AL62" s="1">
        <f>IFERROR(IF(Plan1!$B$4-Plan2!S62=0,5,IF(S62&lt;&gt;"x",-10,0)),0)</f>
        <v>0</v>
      </c>
      <c r="AM62" s="1">
        <f>IFERROR(IF(Plan1!$B$3-Plan2!P62=0,5,IF(P62&lt;&gt;"x",-10,0)),0)</f>
        <v>0</v>
      </c>
      <c r="AO62" s="1">
        <f t="shared" si="22"/>
        <v>-40</v>
      </c>
      <c r="AP62" s="1" t="str">
        <f t="shared" si="23"/>
        <v>110</v>
      </c>
    </row>
    <row r="63" spans="2:42" ht="13.5" customHeight="1" x14ac:dyDescent="0.25">
      <c r="B63" s="20" t="s">
        <v>2586</v>
      </c>
      <c r="C63" s="21">
        <f t="shared" si="5"/>
        <v>74</v>
      </c>
      <c r="D63" s="22" t="s">
        <v>2587</v>
      </c>
      <c r="E63" s="21" t="s">
        <v>2772</v>
      </c>
      <c r="F63" s="20" t="s">
        <v>2588</v>
      </c>
      <c r="G63" s="21"/>
      <c r="H63" s="23" t="s">
        <v>2682</v>
      </c>
      <c r="J63" s="1" t="str">
        <f t="shared" si="6"/>
        <v>x</v>
      </c>
      <c r="K63" s="3" t="str">
        <f t="shared" si="26"/>
        <v>x</v>
      </c>
      <c r="L63" s="3" t="str">
        <f t="shared" si="27"/>
        <v>109</v>
      </c>
      <c r="M63" s="3" t="str">
        <f t="shared" si="7"/>
        <v>x</v>
      </c>
      <c r="N63" s="2" t="str">
        <f t="shared" si="28"/>
        <v>x</v>
      </c>
      <c r="O63" s="2" t="str">
        <f t="shared" si="8"/>
        <v>109</v>
      </c>
      <c r="P63" s="2" t="str">
        <f t="shared" si="9"/>
        <v>x</v>
      </c>
      <c r="Q63" s="1" t="str">
        <f t="shared" si="10"/>
        <v>x</v>
      </c>
      <c r="R63" s="1" t="str">
        <f t="shared" si="11"/>
        <v>109</v>
      </c>
      <c r="S63" s="1" t="str">
        <f t="shared" si="12"/>
        <v>x</v>
      </c>
      <c r="T63" s="1" t="str">
        <f t="shared" si="13"/>
        <v>x</v>
      </c>
      <c r="U63" s="2" t="str">
        <f t="shared" si="29"/>
        <v>109</v>
      </c>
      <c r="V63" s="1" t="str">
        <f t="shared" ref="V63:V76" si="55">IF((IF(W63="00","x",W63))="30","33",(IF(W63="00","x",W63)))</f>
        <v>31</v>
      </c>
      <c r="W63" s="1" t="str">
        <f t="shared" si="14"/>
        <v>31</v>
      </c>
      <c r="X63" s="1" t="str">
        <f t="shared" si="15"/>
        <v>90</v>
      </c>
      <c r="Y63" s="1" t="str">
        <f t="shared" si="16"/>
        <v>90</v>
      </c>
      <c r="Z63" s="1" t="str">
        <f t="shared" si="17"/>
        <v>67</v>
      </c>
      <c r="AA63" s="1" t="str">
        <f t="shared" si="18"/>
        <v>67</v>
      </c>
      <c r="AB63" s="1" t="str">
        <f t="shared" si="19"/>
        <v>03</v>
      </c>
      <c r="AC63" s="1" t="str">
        <f t="shared" si="20"/>
        <v>03</v>
      </c>
      <c r="AD63" s="1" t="str">
        <f t="shared" si="21"/>
        <v>109</v>
      </c>
      <c r="AF63" s="1">
        <f>IFERROR(IF(((LEFT(Plan1!$B$7,2)=V63)),1,IF(V63&lt;&gt;"x",-10,0)),0)</f>
        <v>-10</v>
      </c>
      <c r="AG63" s="1">
        <f>IFERROR(IF((RIGHT(LEFT(Plan1!$B$7,4),2)-X63)=0,1,IF(X63&lt;&gt;"x",-10,0)),0)</f>
        <v>-10</v>
      </c>
      <c r="AH63" s="1">
        <f>IFERROR(IF((LEFT(RIGHT(Plan1!$B$7,4),2)-Z63)=0,1,IF(Z63&lt;&gt;"x",-10,0)),0)</f>
        <v>-10</v>
      </c>
      <c r="AI63" s="1">
        <f>IFERROR(IF((RIGHT(Plan1!$B$7,2)-AB63)=0,1,IF(AB63&lt;&gt;"x",-10,0)),0)</f>
        <v>-10</v>
      </c>
      <c r="AK63" s="1">
        <f>IFERROR(IF(Plan1!$B$5-Plan2!J63=0,5,IF(J63&lt;&gt;"x",-10,0)),0)</f>
        <v>0</v>
      </c>
      <c r="AL63" s="1">
        <f>IFERROR(IF(Plan1!$B$4-Plan2!S63=0,5,IF(S63&lt;&gt;"x",-10,0)),0)</f>
        <v>0</v>
      </c>
      <c r="AM63" s="1">
        <f>IFERROR(IF(Plan1!$B$3-Plan2!P63=0,5,IF(P63&lt;&gt;"x",-10,0)),0)</f>
        <v>0</v>
      </c>
      <c r="AO63" s="1">
        <f t="shared" si="22"/>
        <v>-40</v>
      </c>
      <c r="AP63" s="1" t="str">
        <f t="shared" si="23"/>
        <v>109</v>
      </c>
    </row>
    <row r="64" spans="2:42" ht="13.5" customHeight="1" x14ac:dyDescent="0.25">
      <c r="B64" s="20" t="s">
        <v>2590</v>
      </c>
      <c r="C64" s="21">
        <f t="shared" si="5"/>
        <v>75</v>
      </c>
      <c r="D64" s="22" t="s">
        <v>2591</v>
      </c>
      <c r="E64" s="21" t="s">
        <v>2772</v>
      </c>
      <c r="F64" s="20" t="s">
        <v>2592</v>
      </c>
      <c r="G64" s="21"/>
      <c r="H64" s="23" t="s">
        <v>2686</v>
      </c>
      <c r="J64" s="1" t="str">
        <f t="shared" si="6"/>
        <v>x</v>
      </c>
      <c r="K64" s="3" t="str">
        <f t="shared" si="26"/>
        <v>x</v>
      </c>
      <c r="L64" s="3" t="str">
        <f t="shared" si="27"/>
        <v>112</v>
      </c>
      <c r="M64" s="3" t="str">
        <f t="shared" si="7"/>
        <v>x</v>
      </c>
      <c r="N64" s="2" t="str">
        <f t="shared" si="28"/>
        <v>x</v>
      </c>
      <c r="O64" s="2" t="str">
        <f t="shared" si="8"/>
        <v>112</v>
      </c>
      <c r="P64" s="2" t="str">
        <f t="shared" si="9"/>
        <v>x</v>
      </c>
      <c r="Q64" s="1" t="str">
        <f t="shared" si="10"/>
        <v>x</v>
      </c>
      <c r="R64" s="1" t="str">
        <f t="shared" si="11"/>
        <v>112</v>
      </c>
      <c r="S64" s="1" t="str">
        <f t="shared" si="12"/>
        <v>x</v>
      </c>
      <c r="T64" s="1" t="str">
        <f t="shared" si="13"/>
        <v>x</v>
      </c>
      <c r="U64" s="2" t="str">
        <f t="shared" si="29"/>
        <v>112</v>
      </c>
      <c r="V64" s="1" t="str">
        <f t="shared" si="55"/>
        <v>33</v>
      </c>
      <c r="W64" s="1" t="str">
        <f t="shared" si="14"/>
        <v>33</v>
      </c>
      <c r="X64" s="1" t="str">
        <f t="shared" si="15"/>
        <v>90</v>
      </c>
      <c r="Y64" s="1" t="str">
        <f t="shared" si="16"/>
        <v>90</v>
      </c>
      <c r="Z64" s="1" t="str">
        <f t="shared" si="17"/>
        <v>67</v>
      </c>
      <c r="AA64" s="1" t="str">
        <f t="shared" si="18"/>
        <v>67</v>
      </c>
      <c r="AB64" s="1" t="str">
        <f t="shared" si="19"/>
        <v>03</v>
      </c>
      <c r="AC64" s="1" t="str">
        <f t="shared" si="20"/>
        <v>03</v>
      </c>
      <c r="AD64" s="1" t="str">
        <f t="shared" si="21"/>
        <v>112</v>
      </c>
      <c r="AF64" s="1">
        <f>IFERROR(IF(((LEFT(Plan1!$B$7,2)=V64)),1,IF(V64&lt;&gt;"x",-10,0)),0)</f>
        <v>-10</v>
      </c>
      <c r="AG64" s="1">
        <f>IFERROR(IF((RIGHT(LEFT(Plan1!$B$7,4),2)-X64)=0,1,IF(X64&lt;&gt;"x",-10,0)),0)</f>
        <v>-10</v>
      </c>
      <c r="AH64" s="1">
        <f>IFERROR(IF((LEFT(RIGHT(Plan1!$B$7,4),2)-Z64)=0,1,IF(Z64&lt;&gt;"x",-10,0)),0)</f>
        <v>-10</v>
      </c>
      <c r="AI64" s="1">
        <f>IFERROR(IF((RIGHT(Plan1!$B$7,2)-AB64)=0,1,IF(AB64&lt;&gt;"x",-10,0)),0)</f>
        <v>-10</v>
      </c>
      <c r="AK64" s="1">
        <f>IFERROR(IF(Plan1!$B$5-Plan2!J64=0,5,IF(J64&lt;&gt;"x",-10,0)),0)</f>
        <v>0</v>
      </c>
      <c r="AL64" s="1">
        <f>IFERROR(IF(Plan1!$B$4-Plan2!S64=0,5,IF(S64&lt;&gt;"x",-10,0)),0)</f>
        <v>0</v>
      </c>
      <c r="AM64" s="1">
        <f>IFERROR(IF(Plan1!$B$3-Plan2!P64=0,5,IF(P64&lt;&gt;"x",-10,0)),0)</f>
        <v>0</v>
      </c>
      <c r="AO64" s="1">
        <f t="shared" si="22"/>
        <v>-40</v>
      </c>
      <c r="AP64" s="1" t="str">
        <f t="shared" si="23"/>
        <v>112</v>
      </c>
    </row>
    <row r="65" spans="2:42" ht="13.5" customHeight="1" x14ac:dyDescent="0.25">
      <c r="B65" s="20" t="s">
        <v>2594</v>
      </c>
      <c r="C65" s="21">
        <f t="shared" si="5"/>
        <v>76</v>
      </c>
      <c r="D65" s="22" t="s">
        <v>2595</v>
      </c>
      <c r="E65" s="21" t="s">
        <v>2772</v>
      </c>
      <c r="F65" s="20" t="s">
        <v>2596</v>
      </c>
      <c r="G65" s="21"/>
      <c r="H65" s="23" t="s">
        <v>2690</v>
      </c>
      <c r="J65" s="1" t="str">
        <f t="shared" si="6"/>
        <v>x</v>
      </c>
      <c r="K65" s="3" t="str">
        <f t="shared" si="26"/>
        <v>x</v>
      </c>
      <c r="L65" s="3" t="str">
        <f t="shared" si="27"/>
        <v>001</v>
      </c>
      <c r="M65" s="3" t="str">
        <f t="shared" si="7"/>
        <v>x</v>
      </c>
      <c r="N65" s="2" t="str">
        <f t="shared" si="28"/>
        <v>x</v>
      </c>
      <c r="O65" s="2" t="str">
        <f t="shared" si="8"/>
        <v>1</v>
      </c>
      <c r="P65" s="2" t="str">
        <f t="shared" si="9"/>
        <v>x</v>
      </c>
      <c r="Q65" s="1" t="str">
        <f t="shared" si="10"/>
        <v>x</v>
      </c>
      <c r="R65" s="1" t="str">
        <f t="shared" si="11"/>
        <v>1</v>
      </c>
      <c r="S65" s="1" t="str">
        <f t="shared" si="12"/>
        <v>x</v>
      </c>
      <c r="T65" s="1" t="str">
        <f t="shared" si="13"/>
        <v>x</v>
      </c>
      <c r="U65" s="2" t="str">
        <f t="shared" si="29"/>
        <v>001</v>
      </c>
      <c r="V65" s="1" t="str">
        <f t="shared" si="55"/>
        <v>33</v>
      </c>
      <c r="W65" s="1" t="str">
        <f t="shared" si="14"/>
        <v>33</v>
      </c>
      <c r="X65" s="1" t="str">
        <f t="shared" si="15"/>
        <v>90</v>
      </c>
      <c r="Y65" s="1" t="str">
        <f t="shared" si="16"/>
        <v>90</v>
      </c>
      <c r="Z65" s="1" t="str">
        <f t="shared" si="17"/>
        <v>36</v>
      </c>
      <c r="AA65" s="1" t="str">
        <f t="shared" si="18"/>
        <v>36</v>
      </c>
      <c r="AB65" s="1" t="str">
        <f t="shared" si="19"/>
        <v>07</v>
      </c>
      <c r="AC65" s="1" t="str">
        <f t="shared" si="20"/>
        <v>07</v>
      </c>
      <c r="AD65" s="1" t="str">
        <f t="shared" si="21"/>
        <v>001</v>
      </c>
      <c r="AF65" s="1">
        <f>IFERROR(IF(((LEFT(Plan1!$B$7,2)=V65)),1,IF(V65&lt;&gt;"x",-10,0)),0)</f>
        <v>-10</v>
      </c>
      <c r="AG65" s="1">
        <f>IFERROR(IF((RIGHT(LEFT(Plan1!$B$7,4),2)-X65)=0,1,IF(X65&lt;&gt;"x",-10,0)),0)</f>
        <v>-10</v>
      </c>
      <c r="AH65" s="1">
        <f>IFERROR(IF((LEFT(RIGHT(Plan1!$B$7,4),2)-Z65)=0,1,IF(Z65&lt;&gt;"x",-10,0)),0)</f>
        <v>-10</v>
      </c>
      <c r="AI65" s="1">
        <f>IFERROR(IF((RIGHT(Plan1!$B$7,2)-AB65)=0,1,IF(AB65&lt;&gt;"x",-10,0)),0)</f>
        <v>-10</v>
      </c>
      <c r="AK65" s="1">
        <f>IFERROR(IF(Plan1!$B$5-Plan2!J65=0,5,IF(J65&lt;&gt;"x",-10,0)),0)</f>
        <v>0</v>
      </c>
      <c r="AL65" s="1">
        <f>IFERROR(IF(Plan1!$B$4-Plan2!S65=0,5,IF(S65&lt;&gt;"x",-10,0)),0)</f>
        <v>0</v>
      </c>
      <c r="AM65" s="1">
        <f>IFERROR(IF(Plan1!$B$3-Plan2!P65=0,5,IF(P65&lt;&gt;"x",-10,0)),0)</f>
        <v>0</v>
      </c>
      <c r="AO65" s="1">
        <f t="shared" si="22"/>
        <v>-40</v>
      </c>
      <c r="AP65" s="1" t="str">
        <f t="shared" si="23"/>
        <v>001</v>
      </c>
    </row>
    <row r="66" spans="2:42" ht="13.5" customHeight="1" x14ac:dyDescent="0.25">
      <c r="B66" s="20" t="s">
        <v>2598</v>
      </c>
      <c r="C66" s="21">
        <f t="shared" si="5"/>
        <v>77</v>
      </c>
      <c r="D66" s="22" t="s">
        <v>2599</v>
      </c>
      <c r="E66" s="21" t="s">
        <v>2772</v>
      </c>
      <c r="F66" s="20" t="s">
        <v>2600</v>
      </c>
      <c r="G66" s="21"/>
      <c r="H66" s="23" t="s">
        <v>2694</v>
      </c>
      <c r="J66" s="1" t="str">
        <f t="shared" si="6"/>
        <v>x</v>
      </c>
      <c r="K66" s="3" t="str">
        <f t="shared" si="26"/>
        <v>x</v>
      </c>
      <c r="L66" s="3" t="str">
        <f t="shared" si="27"/>
        <v>015</v>
      </c>
      <c r="M66" s="3" t="str">
        <f t="shared" si="7"/>
        <v>x</v>
      </c>
      <c r="N66" s="2" t="str">
        <f t="shared" si="28"/>
        <v>x</v>
      </c>
      <c r="O66" s="2" t="str">
        <f t="shared" si="8"/>
        <v>15</v>
      </c>
      <c r="P66" s="2" t="str">
        <f t="shared" si="9"/>
        <v>x</v>
      </c>
      <c r="Q66" s="1" t="str">
        <f t="shared" si="10"/>
        <v>x</v>
      </c>
      <c r="R66" s="1" t="str">
        <f t="shared" si="11"/>
        <v>15</v>
      </c>
      <c r="S66" s="1" t="str">
        <f t="shared" si="12"/>
        <v>x</v>
      </c>
      <c r="T66" s="1" t="str">
        <f t="shared" si="13"/>
        <v>x</v>
      </c>
      <c r="U66" s="2" t="str">
        <f t="shared" si="29"/>
        <v>015</v>
      </c>
      <c r="V66" s="1" t="str">
        <f t="shared" si="55"/>
        <v>33</v>
      </c>
      <c r="W66" s="1" t="str">
        <f t="shared" si="14"/>
        <v>33</v>
      </c>
      <c r="X66" s="1" t="str">
        <f t="shared" si="15"/>
        <v>90</v>
      </c>
      <c r="Y66" s="1" t="str">
        <f t="shared" si="16"/>
        <v>90</v>
      </c>
      <c r="Z66" s="1" t="str">
        <f t="shared" si="17"/>
        <v>39</v>
      </c>
      <c r="AA66" s="1" t="str">
        <f t="shared" si="18"/>
        <v>39</v>
      </c>
      <c r="AB66" s="1" t="str">
        <f t="shared" si="19"/>
        <v>72</v>
      </c>
      <c r="AC66" s="1" t="str">
        <f t="shared" si="20"/>
        <v>72</v>
      </c>
      <c r="AD66" s="1" t="str">
        <f t="shared" si="21"/>
        <v>015</v>
      </c>
      <c r="AF66" s="1">
        <f>IFERROR(IF(((LEFT(Plan1!$B$7,2)=V66)),1,IF(V66&lt;&gt;"x",-10,0)),0)</f>
        <v>-10</v>
      </c>
      <c r="AG66" s="1">
        <f>IFERROR(IF((RIGHT(LEFT(Plan1!$B$7,4),2)-X66)=0,1,IF(X66&lt;&gt;"x",-10,0)),0)</f>
        <v>-10</v>
      </c>
      <c r="AH66" s="1">
        <f>IFERROR(IF((LEFT(RIGHT(Plan1!$B$7,4),2)-Z66)=0,1,IF(Z66&lt;&gt;"x",-10,0)),0)</f>
        <v>-10</v>
      </c>
      <c r="AI66" s="1">
        <f>IFERROR(IF((RIGHT(Plan1!$B$7,2)-AB66)=0,1,IF(AB66&lt;&gt;"x",-10,0)),0)</f>
        <v>-10</v>
      </c>
      <c r="AK66" s="1">
        <f>IFERROR(IF(Plan1!$B$5-Plan2!J66=0,5,IF(J66&lt;&gt;"x",-10,0)),0)</f>
        <v>0</v>
      </c>
      <c r="AL66" s="1">
        <f>IFERROR(IF(Plan1!$B$4-Plan2!S66=0,5,IF(S66&lt;&gt;"x",-10,0)),0)</f>
        <v>0</v>
      </c>
      <c r="AM66" s="1">
        <f>IFERROR(IF(Plan1!$B$3-Plan2!P66=0,5,IF(P66&lt;&gt;"x",-10,0)),0)</f>
        <v>0</v>
      </c>
      <c r="AO66" s="1">
        <f t="shared" si="22"/>
        <v>-40</v>
      </c>
      <c r="AP66" s="1" t="str">
        <f t="shared" si="23"/>
        <v>015</v>
      </c>
    </row>
    <row r="67" spans="2:42" ht="13.5" customHeight="1" x14ac:dyDescent="0.25">
      <c r="B67" s="20" t="s">
        <v>2602</v>
      </c>
      <c r="C67" s="21">
        <f t="shared" si="5"/>
        <v>78</v>
      </c>
      <c r="D67" s="22" t="s">
        <v>2603</v>
      </c>
      <c r="E67" s="21" t="s">
        <v>2772</v>
      </c>
      <c r="F67" s="20" t="s">
        <v>2604</v>
      </c>
      <c r="G67" s="21"/>
      <c r="H67" s="23" t="s">
        <v>2698</v>
      </c>
      <c r="J67" s="1" t="str">
        <f t="shared" si="6"/>
        <v>x</v>
      </c>
      <c r="K67" s="3" t="str">
        <f t="shared" si="26"/>
        <v>x</v>
      </c>
      <c r="L67" s="3" t="str">
        <f t="shared" si="27"/>
        <v>128</v>
      </c>
      <c r="M67" s="3" t="str">
        <f t="shared" si="7"/>
        <v>x</v>
      </c>
      <c r="N67" s="2" t="str">
        <f t="shared" si="28"/>
        <v>x</v>
      </c>
      <c r="O67" s="2" t="str">
        <f t="shared" si="8"/>
        <v>128</v>
      </c>
      <c r="P67" s="2" t="str">
        <f t="shared" si="9"/>
        <v>x</v>
      </c>
      <c r="Q67" s="1" t="str">
        <f t="shared" si="10"/>
        <v>x</v>
      </c>
      <c r="R67" s="1" t="str">
        <f t="shared" si="11"/>
        <v>128</v>
      </c>
      <c r="S67" s="1" t="str">
        <f t="shared" si="12"/>
        <v>x</v>
      </c>
      <c r="T67" s="1" t="str">
        <f t="shared" si="13"/>
        <v>x</v>
      </c>
      <c r="U67" s="2" t="str">
        <f t="shared" si="29"/>
        <v>128</v>
      </c>
      <c r="V67" s="1" t="str">
        <f t="shared" si="55"/>
        <v>33</v>
      </c>
      <c r="W67" s="1" t="str">
        <f t="shared" si="14"/>
        <v>33</v>
      </c>
      <c r="X67" s="1" t="str">
        <f t="shared" si="15"/>
        <v>90</v>
      </c>
      <c r="Y67" s="1" t="str">
        <f t="shared" si="16"/>
        <v>90</v>
      </c>
      <c r="Z67" s="1" t="str">
        <f t="shared" si="17"/>
        <v>47</v>
      </c>
      <c r="AA67" s="1" t="str">
        <f t="shared" si="18"/>
        <v>47</v>
      </c>
      <c r="AB67" s="1" t="str">
        <f t="shared" si="19"/>
        <v>12</v>
      </c>
      <c r="AC67" s="1" t="str">
        <f t="shared" si="20"/>
        <v>12</v>
      </c>
      <c r="AD67" s="1" t="str">
        <f t="shared" si="21"/>
        <v>128</v>
      </c>
      <c r="AF67" s="1">
        <f>IFERROR(IF(((LEFT(Plan1!$B$7,2)=V67)),1,IF(V67&lt;&gt;"x",-10,0)),0)</f>
        <v>-10</v>
      </c>
      <c r="AG67" s="1">
        <f>IFERROR(IF((RIGHT(LEFT(Plan1!$B$7,4),2)-X67)=0,1,IF(X67&lt;&gt;"x",-10,0)),0)</f>
        <v>-10</v>
      </c>
      <c r="AH67" s="1">
        <f>IFERROR(IF((LEFT(RIGHT(Plan1!$B$7,4),2)-Z67)=0,1,IF(Z67&lt;&gt;"x",-10,0)),0)</f>
        <v>-10</v>
      </c>
      <c r="AI67" s="1">
        <f>IFERROR(IF((RIGHT(Plan1!$B$7,2)-AB67)=0,1,IF(AB67&lt;&gt;"x",-10,0)),0)</f>
        <v>-10</v>
      </c>
      <c r="AK67" s="1">
        <f>IFERROR(IF(Plan1!$B$5-Plan2!J67=0,5,IF(J67&lt;&gt;"x",-10,0)),0)</f>
        <v>0</v>
      </c>
      <c r="AL67" s="1">
        <f>IFERROR(IF(Plan1!$B$4-Plan2!S67=0,5,IF(S67&lt;&gt;"x",-10,0)),0)</f>
        <v>0</v>
      </c>
      <c r="AM67" s="1">
        <f>IFERROR(IF(Plan1!$B$3-Plan2!P67=0,5,IF(P67&lt;&gt;"x",-10,0)),0)</f>
        <v>0</v>
      </c>
      <c r="AO67" s="1">
        <f t="shared" si="22"/>
        <v>-40</v>
      </c>
      <c r="AP67" s="1" t="str">
        <f t="shared" si="23"/>
        <v>128</v>
      </c>
    </row>
    <row r="68" spans="2:42" ht="13.5" customHeight="1" x14ac:dyDescent="0.25">
      <c r="B68" s="20" t="s">
        <v>2606</v>
      </c>
      <c r="C68" s="21">
        <f t="shared" si="5"/>
        <v>79</v>
      </c>
      <c r="D68" s="22" t="s">
        <v>2607</v>
      </c>
      <c r="E68" s="21" t="s">
        <v>2772</v>
      </c>
      <c r="F68" s="20" t="s">
        <v>2608</v>
      </c>
      <c r="G68" s="21"/>
      <c r="H68" s="23" t="s">
        <v>2702</v>
      </c>
      <c r="J68" s="1" t="str">
        <f t="shared" si="6"/>
        <v>x</v>
      </c>
      <c r="K68" s="3" t="str">
        <f t="shared" si="26"/>
        <v>x</v>
      </c>
      <c r="L68" s="3" t="str">
        <f t="shared" si="27"/>
        <v>002</v>
      </c>
      <c r="M68" s="3" t="str">
        <f t="shared" si="7"/>
        <v>x</v>
      </c>
      <c r="N68" s="2" t="str">
        <f t="shared" si="28"/>
        <v>x</v>
      </c>
      <c r="O68" s="2" t="str">
        <f t="shared" si="8"/>
        <v>2</v>
      </c>
      <c r="P68" s="2" t="str">
        <f t="shared" si="9"/>
        <v>x</v>
      </c>
      <c r="Q68" s="1" t="str">
        <f t="shared" si="10"/>
        <v>x</v>
      </c>
      <c r="R68" s="1" t="str">
        <f t="shared" si="11"/>
        <v>2</v>
      </c>
      <c r="S68" s="1" t="str">
        <f t="shared" si="12"/>
        <v>x</v>
      </c>
      <c r="T68" s="1" t="str">
        <f t="shared" si="13"/>
        <v>x</v>
      </c>
      <c r="U68" s="2" t="str">
        <f t="shared" si="29"/>
        <v>002</v>
      </c>
      <c r="V68" s="1" t="str">
        <f t="shared" si="55"/>
        <v>33</v>
      </c>
      <c r="W68" s="1" t="str">
        <f t="shared" si="14"/>
        <v>33</v>
      </c>
      <c r="X68" s="1" t="str">
        <f t="shared" si="15"/>
        <v>90</v>
      </c>
      <c r="Y68" s="1" t="str">
        <f t="shared" si="16"/>
        <v>90</v>
      </c>
      <c r="Z68" s="1" t="str">
        <f t="shared" si="17"/>
        <v>39</v>
      </c>
      <c r="AA68" s="1" t="str">
        <f t="shared" si="18"/>
        <v>39</v>
      </c>
      <c r="AB68" s="1" t="str">
        <f t="shared" si="19"/>
        <v>10</v>
      </c>
      <c r="AC68" s="1" t="str">
        <f t="shared" si="20"/>
        <v>10</v>
      </c>
      <c r="AD68" s="1" t="str">
        <f t="shared" si="21"/>
        <v>002</v>
      </c>
      <c r="AF68" s="1">
        <f>IFERROR(IF(((LEFT(Plan1!$B$7,2)=V68)),1,IF(V68&lt;&gt;"x",-10,0)),0)</f>
        <v>-10</v>
      </c>
      <c r="AG68" s="1">
        <f>IFERROR(IF((RIGHT(LEFT(Plan1!$B$7,4),2)-X68)=0,1,IF(X68&lt;&gt;"x",-10,0)),0)</f>
        <v>-10</v>
      </c>
      <c r="AH68" s="1">
        <f>IFERROR(IF((LEFT(RIGHT(Plan1!$B$7,4),2)-Z68)=0,1,IF(Z68&lt;&gt;"x",-10,0)),0)</f>
        <v>-10</v>
      </c>
      <c r="AI68" s="1">
        <f>IFERROR(IF((RIGHT(Plan1!$B$7,2)-AB68)=0,1,IF(AB68&lt;&gt;"x",-10,0)),0)</f>
        <v>-10</v>
      </c>
      <c r="AK68" s="1">
        <f>IFERROR(IF(Plan1!$B$5-Plan2!J68=0,5,IF(J68&lt;&gt;"x",-10,0)),0)</f>
        <v>0</v>
      </c>
      <c r="AL68" s="1">
        <f>IFERROR(IF(Plan1!$B$4-Plan2!S68=0,5,IF(S68&lt;&gt;"x",-10,0)),0)</f>
        <v>0</v>
      </c>
      <c r="AM68" s="1">
        <f>IFERROR(IF(Plan1!$B$3-Plan2!P68=0,5,IF(P68&lt;&gt;"x",-10,0)),0)</f>
        <v>0</v>
      </c>
      <c r="AO68" s="1">
        <f t="shared" si="22"/>
        <v>-40</v>
      </c>
      <c r="AP68" s="1" t="str">
        <f t="shared" si="23"/>
        <v>002</v>
      </c>
    </row>
    <row r="69" spans="2:42" ht="13.5" customHeight="1" x14ac:dyDescent="0.25">
      <c r="B69" s="20" t="s">
        <v>2610</v>
      </c>
      <c r="C69" s="21">
        <f t="shared" si="5"/>
        <v>80</v>
      </c>
      <c r="D69" s="22" t="s">
        <v>2611</v>
      </c>
      <c r="E69" s="21" t="s">
        <v>2772</v>
      </c>
      <c r="F69" s="20" t="s">
        <v>2612</v>
      </c>
      <c r="G69" s="21"/>
      <c r="H69" s="23" t="s">
        <v>2705</v>
      </c>
      <c r="J69" s="1" t="str">
        <f t="shared" si="6"/>
        <v>x</v>
      </c>
      <c r="K69" s="3" t="str">
        <f t="shared" ref="K69:K96" si="56">LEFT(E69,2)</f>
        <v>x</v>
      </c>
      <c r="L69" s="3" t="str">
        <f t="shared" ref="L69:L96" si="57">U69</f>
        <v>003</v>
      </c>
      <c r="M69" s="3" t="str">
        <f t="shared" si="7"/>
        <v>x</v>
      </c>
      <c r="N69" s="2" t="str">
        <f t="shared" ref="N69:N96" si="58">RIGHT(LEFT(E69,6),3)</f>
        <v>x</v>
      </c>
      <c r="O69" s="2" t="str">
        <f t="shared" si="8"/>
        <v>3</v>
      </c>
      <c r="P69" s="2" t="str">
        <f t="shared" si="9"/>
        <v>x</v>
      </c>
      <c r="Q69" s="1" t="str">
        <f t="shared" si="10"/>
        <v>x</v>
      </c>
      <c r="R69" s="1" t="str">
        <f t="shared" si="11"/>
        <v>3</v>
      </c>
      <c r="S69" s="1" t="str">
        <f t="shared" si="12"/>
        <v>x</v>
      </c>
      <c r="T69" s="1" t="str">
        <f t="shared" si="13"/>
        <v>x</v>
      </c>
      <c r="U69" s="2" t="str">
        <f t="shared" ref="U69:U96" si="59">+B69</f>
        <v>003</v>
      </c>
      <c r="V69" s="1" t="str">
        <f t="shared" si="55"/>
        <v>33</v>
      </c>
      <c r="W69" s="1" t="str">
        <f t="shared" si="14"/>
        <v>33</v>
      </c>
      <c r="X69" s="1" t="str">
        <f t="shared" si="15"/>
        <v>90</v>
      </c>
      <c r="Y69" s="1" t="str">
        <f t="shared" si="16"/>
        <v>90</v>
      </c>
      <c r="Z69" s="1" t="str">
        <f t="shared" si="17"/>
        <v>36</v>
      </c>
      <c r="AA69" s="1" t="str">
        <f t="shared" si="18"/>
        <v>36</v>
      </c>
      <c r="AB69" s="1" t="str">
        <f t="shared" si="19"/>
        <v>15</v>
      </c>
      <c r="AC69" s="1" t="str">
        <f t="shared" si="20"/>
        <v>15</v>
      </c>
      <c r="AD69" s="1" t="str">
        <f t="shared" si="21"/>
        <v>003</v>
      </c>
      <c r="AF69" s="1">
        <f>IFERROR(IF(((LEFT(Plan1!$B$7,2)=V69)),1,IF(V69&lt;&gt;"x",-10,0)),0)</f>
        <v>-10</v>
      </c>
      <c r="AG69" s="1">
        <f>IFERROR(IF((RIGHT(LEFT(Plan1!$B$7,4),2)-X69)=0,1,IF(X69&lt;&gt;"x",-10,0)),0)</f>
        <v>-10</v>
      </c>
      <c r="AH69" s="1">
        <f>IFERROR(IF((LEFT(RIGHT(Plan1!$B$7,4),2)-Z69)=0,1,IF(Z69&lt;&gt;"x",-10,0)),0)</f>
        <v>-10</v>
      </c>
      <c r="AI69" s="1">
        <f>IFERROR(IF((RIGHT(Plan1!$B$7,2)-AB69)=0,1,IF(AB69&lt;&gt;"x",-10,0)),0)</f>
        <v>-10</v>
      </c>
      <c r="AK69" s="1">
        <f>IFERROR(IF(Plan1!$B$5-Plan2!J69=0,5,IF(J69&lt;&gt;"x",-10,0)),0)</f>
        <v>0</v>
      </c>
      <c r="AL69" s="1">
        <f>IFERROR(IF(Plan1!$B$4-Plan2!S69=0,5,IF(S69&lt;&gt;"x",-10,0)),0)</f>
        <v>0</v>
      </c>
      <c r="AM69" s="1">
        <f>IFERROR(IF(Plan1!$B$3-Plan2!P69=0,5,IF(P69&lt;&gt;"x",-10,0)),0)</f>
        <v>0</v>
      </c>
      <c r="AO69" s="1">
        <f t="shared" si="22"/>
        <v>-40</v>
      </c>
      <c r="AP69" s="1" t="str">
        <f t="shared" si="23"/>
        <v>003</v>
      </c>
    </row>
    <row r="70" spans="2:42" ht="13.5" customHeight="1" x14ac:dyDescent="0.25">
      <c r="B70" s="20" t="s">
        <v>2614</v>
      </c>
      <c r="C70" s="21">
        <f t="shared" ref="C70:C115" si="60">+H70*1</f>
        <v>81</v>
      </c>
      <c r="D70" s="22" t="s">
        <v>2615</v>
      </c>
      <c r="E70" s="21" t="s">
        <v>2772</v>
      </c>
      <c r="F70" s="20" t="s">
        <v>2616</v>
      </c>
      <c r="G70" s="21"/>
      <c r="H70" s="23" t="s">
        <v>2708</v>
      </c>
      <c r="J70" s="1" t="str">
        <f t="shared" ref="J70:J96" si="61">IF(K70="00","x",K70)</f>
        <v>x</v>
      </c>
      <c r="K70" s="3" t="str">
        <f t="shared" si="56"/>
        <v>x</v>
      </c>
      <c r="L70" s="3" t="str">
        <f t="shared" si="57"/>
        <v>061</v>
      </c>
      <c r="M70" s="3" t="str">
        <f t="shared" ref="M70:M96" si="62">IF(N70="000","x",N70)</f>
        <v>x</v>
      </c>
      <c r="N70" s="2" t="str">
        <f t="shared" si="58"/>
        <v>x</v>
      </c>
      <c r="O70" s="2" t="str">
        <f t="shared" ref="O70:O96" si="63">TEXT(L70,0)</f>
        <v>61</v>
      </c>
      <c r="P70" s="2" t="str">
        <f t="shared" ref="P70:P96" si="64">IF(Q70="000000","x",Q70)</f>
        <v>x</v>
      </c>
      <c r="Q70" s="1" t="str">
        <f t="shared" ref="Q70:Q96" si="65">RIGHT(E70,6)</f>
        <v>x</v>
      </c>
      <c r="R70" s="1" t="str">
        <f t="shared" ref="R70:R96" si="66">+O70</f>
        <v>61</v>
      </c>
      <c r="S70" s="1" t="str">
        <f t="shared" ref="S70:S96" si="67">IF(T70="0000","x",T70)</f>
        <v>x</v>
      </c>
      <c r="T70" s="1" t="str">
        <f t="shared" ref="T70:T96" si="68">LEFT(RIGHT(E70,11),4)</f>
        <v>x</v>
      </c>
      <c r="U70" s="2" t="str">
        <f t="shared" si="59"/>
        <v>061</v>
      </c>
      <c r="V70" s="1" t="str">
        <f t="shared" si="55"/>
        <v>33</v>
      </c>
      <c r="W70" s="1" t="str">
        <f t="shared" ref="W70:W96" si="69">LEFT(F70,2)</f>
        <v>33</v>
      </c>
      <c r="X70" s="1" t="str">
        <f t="shared" ref="X70:X96" si="70">IF(Y70="00","x",Y70)</f>
        <v>90</v>
      </c>
      <c r="Y70" s="1" t="str">
        <f t="shared" ref="Y70:Y96" si="71">RIGHT(LEFT(F70,5),2)</f>
        <v>90</v>
      </c>
      <c r="Z70" s="1" t="str">
        <f t="shared" ref="Z70:Z96" si="72">IF(AA70="00","x",AA70)</f>
        <v>39</v>
      </c>
      <c r="AA70" s="1" t="str">
        <f t="shared" ref="AA70:AA96" si="73">LEFT(RIGHT(F70,5),2)</f>
        <v>39</v>
      </c>
      <c r="AB70" s="1" t="str">
        <f t="shared" ref="AB70:AB96" si="74">IF(AC70="00","x",AC70)</f>
        <v>40</v>
      </c>
      <c r="AC70" s="1" t="str">
        <f t="shared" ref="AC70:AC96" si="75">RIGHT(F70,2)</f>
        <v>40</v>
      </c>
      <c r="AD70" s="1" t="str">
        <f t="shared" ref="AD70:AD96" si="76">+U70</f>
        <v>061</v>
      </c>
      <c r="AF70" s="1">
        <f>IFERROR(IF(((LEFT(Plan1!$B$7,2)=V70)),1,IF(V70&lt;&gt;"x",-10,0)),0)</f>
        <v>-10</v>
      </c>
      <c r="AG70" s="1">
        <f>IFERROR(IF((RIGHT(LEFT(Plan1!$B$7,4),2)-X70)=0,1,IF(X70&lt;&gt;"x",-10,0)),0)</f>
        <v>-10</v>
      </c>
      <c r="AH70" s="1">
        <f>IFERROR(IF((LEFT(RIGHT(Plan1!$B$7,4),2)-Z70)=0,1,IF(Z70&lt;&gt;"x",-10,0)),0)</f>
        <v>-10</v>
      </c>
      <c r="AI70" s="1">
        <f>IFERROR(IF((RIGHT(Plan1!$B$7,2)-AB70)=0,1,IF(AB70&lt;&gt;"x",-10,0)),0)</f>
        <v>-10</v>
      </c>
      <c r="AK70" s="1">
        <f>IFERROR(IF(Plan1!$B$5-Plan2!J70=0,5,IF(J70&lt;&gt;"x",-10,0)),0)</f>
        <v>0</v>
      </c>
      <c r="AL70" s="1">
        <f>IFERROR(IF(Plan1!$B$4-Plan2!S70=0,5,IF(S70&lt;&gt;"x",-10,0)),0)</f>
        <v>0</v>
      </c>
      <c r="AM70" s="1">
        <f>IFERROR(IF(Plan1!$B$3-Plan2!P70=0,5,IF(P70&lt;&gt;"x",-10,0)),0)</f>
        <v>0</v>
      </c>
      <c r="AO70" s="1">
        <f t="shared" ref="AO70:AO96" si="77">SUM(AF70:AM70)</f>
        <v>-40</v>
      </c>
      <c r="AP70" s="1" t="str">
        <f t="shared" ref="AP70:AP96" si="78">+AD70</f>
        <v>061</v>
      </c>
    </row>
    <row r="71" spans="2:42" ht="13.5" customHeight="1" x14ac:dyDescent="0.25">
      <c r="B71" s="20" t="s">
        <v>2618</v>
      </c>
      <c r="C71" s="21">
        <f t="shared" si="60"/>
        <v>82</v>
      </c>
      <c r="D71" s="22" t="s">
        <v>2619</v>
      </c>
      <c r="E71" s="21" t="s">
        <v>2772</v>
      </c>
      <c r="F71" s="20" t="s">
        <v>2620</v>
      </c>
      <c r="G71" s="21"/>
      <c r="H71" s="23" t="s">
        <v>2711</v>
      </c>
      <c r="J71" s="1" t="str">
        <f t="shared" si="61"/>
        <v>x</v>
      </c>
      <c r="K71" s="3" t="str">
        <f t="shared" si="56"/>
        <v>x</v>
      </c>
      <c r="L71" s="3" t="str">
        <f t="shared" si="57"/>
        <v>162</v>
      </c>
      <c r="M71" s="3" t="str">
        <f t="shared" si="62"/>
        <v>x</v>
      </c>
      <c r="N71" s="2" t="str">
        <f t="shared" si="58"/>
        <v>x</v>
      </c>
      <c r="O71" s="2" t="str">
        <f t="shared" si="63"/>
        <v>162</v>
      </c>
      <c r="P71" s="2" t="str">
        <f t="shared" si="64"/>
        <v>x</v>
      </c>
      <c r="Q71" s="1" t="str">
        <f t="shared" si="65"/>
        <v>x</v>
      </c>
      <c r="R71" s="1" t="str">
        <f t="shared" si="66"/>
        <v>162</v>
      </c>
      <c r="S71" s="1" t="str">
        <f t="shared" si="67"/>
        <v>x</v>
      </c>
      <c r="T71" s="1" t="str">
        <f t="shared" si="68"/>
        <v>x</v>
      </c>
      <c r="U71" s="2" t="str">
        <f t="shared" si="59"/>
        <v>162</v>
      </c>
      <c r="V71" s="1" t="str">
        <f t="shared" si="55"/>
        <v>33</v>
      </c>
      <c r="W71" s="1" t="str">
        <f t="shared" si="69"/>
        <v>33</v>
      </c>
      <c r="X71" s="1" t="str">
        <f t="shared" si="70"/>
        <v>90</v>
      </c>
      <c r="Y71" s="1" t="str">
        <f t="shared" si="71"/>
        <v>90</v>
      </c>
      <c r="Z71" s="1" t="str">
        <f t="shared" si="72"/>
        <v>30</v>
      </c>
      <c r="AA71" s="1" t="str">
        <f t="shared" si="73"/>
        <v>30</v>
      </c>
      <c r="AB71" s="1" t="str">
        <f t="shared" si="74"/>
        <v>09</v>
      </c>
      <c r="AC71" s="1" t="str">
        <f t="shared" si="75"/>
        <v>09</v>
      </c>
      <c r="AD71" s="1" t="str">
        <f t="shared" si="76"/>
        <v>162</v>
      </c>
      <c r="AF71" s="1">
        <f>IFERROR(IF(((LEFT(Plan1!$B$7,2)=V71)),1,IF(V71&lt;&gt;"x",-10,0)),0)</f>
        <v>-10</v>
      </c>
      <c r="AG71" s="1">
        <f>IFERROR(IF((RIGHT(LEFT(Plan1!$B$7,4),2)-X71)=0,1,IF(X71&lt;&gt;"x",-10,0)),0)</f>
        <v>-10</v>
      </c>
      <c r="AH71" s="1">
        <f>IFERROR(IF((LEFT(RIGHT(Plan1!$B$7,4),2)-Z71)=0,1,IF(Z71&lt;&gt;"x",-10,0)),0)</f>
        <v>-10</v>
      </c>
      <c r="AI71" s="1">
        <f>IFERROR(IF((RIGHT(Plan1!$B$7,2)-AB71)=0,1,IF(AB71&lt;&gt;"x",-10,0)),0)</f>
        <v>-10</v>
      </c>
      <c r="AK71" s="1">
        <f>IFERROR(IF(Plan1!$B$5-Plan2!J71=0,5,IF(J71&lt;&gt;"x",-10,0)),0)</f>
        <v>0</v>
      </c>
      <c r="AL71" s="1">
        <f>IFERROR(IF(Plan1!$B$4-Plan2!S71=0,5,IF(S71&lt;&gt;"x",-10,0)),0)</f>
        <v>0</v>
      </c>
      <c r="AM71" s="1">
        <f>IFERROR(IF(Plan1!$B$3-Plan2!P71=0,5,IF(P71&lt;&gt;"x",-10,0)),0)</f>
        <v>0</v>
      </c>
      <c r="AO71" s="1">
        <f t="shared" si="77"/>
        <v>-40</v>
      </c>
      <c r="AP71" s="1" t="str">
        <f t="shared" si="78"/>
        <v>162</v>
      </c>
    </row>
    <row r="72" spans="2:42" ht="13.5" customHeight="1" x14ac:dyDescent="0.25">
      <c r="B72" s="20" t="s">
        <v>2622</v>
      </c>
      <c r="C72" s="21">
        <f t="shared" si="60"/>
        <v>83</v>
      </c>
      <c r="D72" s="22" t="s">
        <v>2623</v>
      </c>
      <c r="E72" s="21" t="s">
        <v>2772</v>
      </c>
      <c r="F72" s="20" t="s">
        <v>2624</v>
      </c>
      <c r="G72" s="21"/>
      <c r="H72" s="23" t="s">
        <v>2715</v>
      </c>
      <c r="J72" s="1" t="str">
        <f t="shared" si="61"/>
        <v>x</v>
      </c>
      <c r="K72" s="3" t="str">
        <f t="shared" si="56"/>
        <v>x</v>
      </c>
      <c r="L72" s="3" t="str">
        <f t="shared" si="57"/>
        <v>163</v>
      </c>
      <c r="M72" s="3" t="str">
        <f t="shared" si="62"/>
        <v>x</v>
      </c>
      <c r="N72" s="2" t="str">
        <f t="shared" si="58"/>
        <v>x</v>
      </c>
      <c r="O72" s="2" t="str">
        <f t="shared" si="63"/>
        <v>163</v>
      </c>
      <c r="P72" s="2" t="str">
        <f t="shared" si="64"/>
        <v>x</v>
      </c>
      <c r="Q72" s="1" t="str">
        <f t="shared" si="65"/>
        <v>x</v>
      </c>
      <c r="R72" s="1" t="str">
        <f t="shared" si="66"/>
        <v>163</v>
      </c>
      <c r="S72" s="1" t="str">
        <f t="shared" si="67"/>
        <v>x</v>
      </c>
      <c r="T72" s="1" t="str">
        <f t="shared" si="68"/>
        <v>x</v>
      </c>
      <c r="U72" s="2" t="str">
        <f t="shared" si="59"/>
        <v>163</v>
      </c>
      <c r="V72" s="1" t="str">
        <f t="shared" si="55"/>
        <v>33</v>
      </c>
      <c r="W72" s="1" t="str">
        <f t="shared" si="69"/>
        <v>33</v>
      </c>
      <c r="X72" s="1" t="str">
        <f t="shared" si="70"/>
        <v>90</v>
      </c>
      <c r="Y72" s="1" t="str">
        <f t="shared" si="71"/>
        <v>90</v>
      </c>
      <c r="Z72" s="1" t="str">
        <f t="shared" si="72"/>
        <v>30</v>
      </c>
      <c r="AA72" s="1" t="str">
        <f t="shared" si="73"/>
        <v>30</v>
      </c>
      <c r="AB72" s="1" t="str">
        <f t="shared" si="74"/>
        <v>36</v>
      </c>
      <c r="AC72" s="1" t="str">
        <f t="shared" si="75"/>
        <v>36</v>
      </c>
      <c r="AD72" s="1" t="str">
        <f t="shared" si="76"/>
        <v>163</v>
      </c>
      <c r="AF72" s="1">
        <f>IFERROR(IF(((LEFT(Plan1!$B$7,2)=V72)),1,IF(V72&lt;&gt;"x",-10,0)),0)</f>
        <v>-10</v>
      </c>
      <c r="AG72" s="1">
        <f>IFERROR(IF((RIGHT(LEFT(Plan1!$B$7,4),2)-X72)=0,1,IF(X72&lt;&gt;"x",-10,0)),0)</f>
        <v>-10</v>
      </c>
      <c r="AH72" s="1">
        <f>IFERROR(IF((LEFT(RIGHT(Plan1!$B$7,4),2)-Z72)=0,1,IF(Z72&lt;&gt;"x",-10,0)),0)</f>
        <v>-10</v>
      </c>
      <c r="AI72" s="1">
        <f>IFERROR(IF((RIGHT(Plan1!$B$7,2)-AB72)=0,1,IF(AB72&lt;&gt;"x",-10,0)),0)</f>
        <v>-10</v>
      </c>
      <c r="AK72" s="1">
        <f>IFERROR(IF(Plan1!$B$5-Plan2!J72=0,5,IF(J72&lt;&gt;"x",-10,0)),0)</f>
        <v>0</v>
      </c>
      <c r="AL72" s="1">
        <f>IFERROR(IF(Plan1!$B$4-Plan2!S72=0,5,IF(S72&lt;&gt;"x",-10,0)),0)</f>
        <v>0</v>
      </c>
      <c r="AM72" s="1">
        <f>IFERROR(IF(Plan1!$B$3-Plan2!P72=0,5,IF(P72&lt;&gt;"x",-10,0)),0)</f>
        <v>0</v>
      </c>
      <c r="AO72" s="1">
        <f t="shared" si="77"/>
        <v>-40</v>
      </c>
      <c r="AP72" s="1" t="str">
        <f t="shared" si="78"/>
        <v>163</v>
      </c>
    </row>
    <row r="73" spans="2:42" ht="13.5" customHeight="1" x14ac:dyDescent="0.25">
      <c r="B73" s="20" t="s">
        <v>2626</v>
      </c>
      <c r="C73" s="21">
        <f t="shared" si="60"/>
        <v>84</v>
      </c>
      <c r="D73" s="22" t="s">
        <v>2627</v>
      </c>
      <c r="E73" s="21" t="s">
        <v>2772</v>
      </c>
      <c r="F73" s="20" t="s">
        <v>2628</v>
      </c>
      <c r="G73" s="21"/>
      <c r="H73" s="23" t="s">
        <v>2718</v>
      </c>
      <c r="J73" s="1" t="str">
        <f t="shared" si="61"/>
        <v>x</v>
      </c>
      <c r="K73" s="3" t="str">
        <f t="shared" si="56"/>
        <v>x</v>
      </c>
      <c r="L73" s="3" t="str">
        <f t="shared" si="57"/>
        <v>012</v>
      </c>
      <c r="M73" s="3" t="str">
        <f t="shared" si="62"/>
        <v>x</v>
      </c>
      <c r="N73" s="2" t="str">
        <f t="shared" si="58"/>
        <v>x</v>
      </c>
      <c r="O73" s="2" t="str">
        <f t="shared" si="63"/>
        <v>12</v>
      </c>
      <c r="P73" s="2" t="str">
        <f t="shared" si="64"/>
        <v>x</v>
      </c>
      <c r="Q73" s="1" t="str">
        <f t="shared" si="65"/>
        <v>x</v>
      </c>
      <c r="R73" s="1" t="str">
        <f t="shared" si="66"/>
        <v>12</v>
      </c>
      <c r="S73" s="1" t="str">
        <f t="shared" si="67"/>
        <v>x</v>
      </c>
      <c r="T73" s="1" t="str">
        <f t="shared" si="68"/>
        <v>x</v>
      </c>
      <c r="U73" s="2" t="str">
        <f t="shared" si="59"/>
        <v>012</v>
      </c>
      <c r="V73" s="1" t="str">
        <f t="shared" si="55"/>
        <v>33</v>
      </c>
      <c r="W73" s="1" t="str">
        <f t="shared" si="69"/>
        <v>33</v>
      </c>
      <c r="X73" s="1" t="str">
        <f t="shared" si="70"/>
        <v>90</v>
      </c>
      <c r="Y73" s="1" t="str">
        <f t="shared" si="71"/>
        <v>90</v>
      </c>
      <c r="Z73" s="1" t="str">
        <f t="shared" si="72"/>
        <v>46</v>
      </c>
      <c r="AA73" s="1" t="str">
        <f t="shared" si="73"/>
        <v>46</v>
      </c>
      <c r="AB73" s="1" t="str">
        <f t="shared" si="74"/>
        <v>x</v>
      </c>
      <c r="AC73" s="1" t="str">
        <f t="shared" si="75"/>
        <v>00</v>
      </c>
      <c r="AD73" s="1" t="str">
        <f t="shared" si="76"/>
        <v>012</v>
      </c>
      <c r="AF73" s="1">
        <f>IFERROR(IF(((LEFT(Plan1!$B$7,2)=V73)),1,IF(V73&lt;&gt;"x",-10,0)),0)</f>
        <v>-10</v>
      </c>
      <c r="AG73" s="1">
        <f>IFERROR(IF((RIGHT(LEFT(Plan1!$B$7,4),2)-X73)=0,1,IF(X73&lt;&gt;"x",-10,0)),0)</f>
        <v>-10</v>
      </c>
      <c r="AH73" s="1">
        <f>IFERROR(IF((LEFT(RIGHT(Plan1!$B$7,4),2)-Z73)=0,1,IF(Z73&lt;&gt;"x",-10,0)),0)</f>
        <v>-10</v>
      </c>
      <c r="AI73" s="1">
        <f>IFERROR(IF((RIGHT(Plan1!$B$7,2)-AB73)=0,1,IF(AB73&lt;&gt;"x",-10,0)),0)</f>
        <v>0</v>
      </c>
      <c r="AK73" s="1">
        <f>IFERROR(IF(Plan1!$B$5-Plan2!J73=0,5,IF(J73&lt;&gt;"x",-10,0)),0)</f>
        <v>0</v>
      </c>
      <c r="AL73" s="1">
        <f>IFERROR(IF(Plan1!$B$4-Plan2!S73=0,5,IF(S73&lt;&gt;"x",-10,0)),0)</f>
        <v>0</v>
      </c>
      <c r="AM73" s="1">
        <f>IFERROR(IF(Plan1!$B$3-Plan2!P73=0,5,IF(P73&lt;&gt;"x",-10,0)),0)</f>
        <v>0</v>
      </c>
      <c r="AO73" s="1">
        <f t="shared" si="77"/>
        <v>-30</v>
      </c>
      <c r="AP73" s="1" t="str">
        <f t="shared" si="78"/>
        <v>012</v>
      </c>
    </row>
    <row r="74" spans="2:42" ht="13.5" customHeight="1" x14ac:dyDescent="0.25">
      <c r="B74" s="20" t="s">
        <v>2630</v>
      </c>
      <c r="C74" s="21">
        <f t="shared" si="60"/>
        <v>85</v>
      </c>
      <c r="D74" s="22" t="s">
        <v>2631</v>
      </c>
      <c r="E74" s="21" t="s">
        <v>2772</v>
      </c>
      <c r="F74" s="20" t="s">
        <v>2632</v>
      </c>
      <c r="G74" s="21"/>
      <c r="H74" s="23" t="s">
        <v>2722</v>
      </c>
      <c r="J74" s="1" t="str">
        <f t="shared" si="61"/>
        <v>x</v>
      </c>
      <c r="K74" s="3" t="str">
        <f t="shared" si="56"/>
        <v>x</v>
      </c>
      <c r="L74" s="3" t="str">
        <f t="shared" si="57"/>
        <v>158</v>
      </c>
      <c r="M74" s="3" t="str">
        <f t="shared" si="62"/>
        <v>x</v>
      </c>
      <c r="N74" s="2" t="str">
        <f t="shared" si="58"/>
        <v>x</v>
      </c>
      <c r="O74" s="2" t="str">
        <f t="shared" si="63"/>
        <v>158</v>
      </c>
      <c r="P74" s="2" t="str">
        <f t="shared" si="64"/>
        <v>x</v>
      </c>
      <c r="Q74" s="1" t="str">
        <f t="shared" si="65"/>
        <v>x</v>
      </c>
      <c r="R74" s="1" t="str">
        <f t="shared" si="66"/>
        <v>158</v>
      </c>
      <c r="S74" s="1" t="str">
        <f t="shared" si="67"/>
        <v>x</v>
      </c>
      <c r="T74" s="1" t="str">
        <f t="shared" si="68"/>
        <v>x</v>
      </c>
      <c r="U74" s="2" t="str">
        <f t="shared" si="59"/>
        <v>158</v>
      </c>
      <c r="V74" s="1" t="str">
        <f t="shared" si="55"/>
        <v>33</v>
      </c>
      <c r="W74" s="1" t="str">
        <f t="shared" si="69"/>
        <v>33</v>
      </c>
      <c r="X74" s="1" t="str">
        <f t="shared" si="70"/>
        <v>90</v>
      </c>
      <c r="Y74" s="1" t="str">
        <f t="shared" si="71"/>
        <v>90</v>
      </c>
      <c r="Z74" s="1" t="str">
        <f t="shared" si="72"/>
        <v>35</v>
      </c>
      <c r="AA74" s="1" t="str">
        <f t="shared" si="73"/>
        <v>35</v>
      </c>
      <c r="AB74" s="1" t="str">
        <f t="shared" si="74"/>
        <v>x</v>
      </c>
      <c r="AC74" s="1" t="str">
        <f t="shared" si="75"/>
        <v>00</v>
      </c>
      <c r="AD74" s="1" t="str">
        <f t="shared" si="76"/>
        <v>158</v>
      </c>
      <c r="AF74" s="1">
        <f>IFERROR(IF(((LEFT(Plan1!$B$7,2)=V74)),1,IF(V74&lt;&gt;"x",-10,0)),0)</f>
        <v>-10</v>
      </c>
      <c r="AG74" s="1">
        <f>IFERROR(IF((RIGHT(LEFT(Plan1!$B$7,4),2)-X74)=0,1,IF(X74&lt;&gt;"x",-10,0)),0)</f>
        <v>-10</v>
      </c>
      <c r="AH74" s="1">
        <f>IFERROR(IF((LEFT(RIGHT(Plan1!$B$7,4),2)-Z74)=0,1,IF(Z74&lt;&gt;"x",-10,0)),0)</f>
        <v>-10</v>
      </c>
      <c r="AI74" s="1">
        <f>IFERROR(IF((RIGHT(Plan1!$B$7,2)-AB74)=0,1,IF(AB74&lt;&gt;"x",-10,0)),0)</f>
        <v>0</v>
      </c>
      <c r="AK74" s="1">
        <f>IFERROR(IF(Plan1!$B$5-Plan2!J74=0,5,IF(J74&lt;&gt;"x",-10,0)),0)</f>
        <v>0</v>
      </c>
      <c r="AL74" s="1">
        <f>IFERROR(IF(Plan1!$B$4-Plan2!S74=0,5,IF(S74&lt;&gt;"x",-10,0)),0)</f>
        <v>0</v>
      </c>
      <c r="AM74" s="1">
        <f>IFERROR(IF(Plan1!$B$3-Plan2!P74=0,5,IF(P74&lt;&gt;"x",-10,0)),0)</f>
        <v>0</v>
      </c>
      <c r="AO74" s="1">
        <f t="shared" si="77"/>
        <v>-30</v>
      </c>
      <c r="AP74" s="1" t="str">
        <f t="shared" si="78"/>
        <v>158</v>
      </c>
    </row>
    <row r="75" spans="2:42" ht="13.5" customHeight="1" x14ac:dyDescent="0.25">
      <c r="B75" s="20" t="s">
        <v>2634</v>
      </c>
      <c r="C75" s="21">
        <f t="shared" si="60"/>
        <v>86</v>
      </c>
      <c r="D75" s="22" t="s">
        <v>2635</v>
      </c>
      <c r="E75" s="21" t="s">
        <v>2772</v>
      </c>
      <c r="F75" s="20" t="s">
        <v>2636</v>
      </c>
      <c r="G75" s="21"/>
      <c r="H75" s="23" t="s">
        <v>2726</v>
      </c>
      <c r="J75" s="1" t="str">
        <f t="shared" si="61"/>
        <v>x</v>
      </c>
      <c r="K75" s="3" t="str">
        <f t="shared" si="56"/>
        <v>x</v>
      </c>
      <c r="L75" s="3" t="str">
        <f t="shared" si="57"/>
        <v>183</v>
      </c>
      <c r="M75" s="3" t="str">
        <f t="shared" si="62"/>
        <v>x</v>
      </c>
      <c r="N75" s="2" t="str">
        <f t="shared" si="58"/>
        <v>x</v>
      </c>
      <c r="O75" s="2" t="str">
        <f t="shared" si="63"/>
        <v>183</v>
      </c>
      <c r="P75" s="2" t="str">
        <f t="shared" si="64"/>
        <v>x</v>
      </c>
      <c r="Q75" s="1" t="str">
        <f t="shared" si="65"/>
        <v>x</v>
      </c>
      <c r="R75" s="1" t="str">
        <f t="shared" si="66"/>
        <v>183</v>
      </c>
      <c r="S75" s="1" t="str">
        <f t="shared" si="67"/>
        <v>x</v>
      </c>
      <c r="T75" s="1" t="str">
        <f t="shared" si="68"/>
        <v>x</v>
      </c>
      <c r="U75" s="2" t="str">
        <f t="shared" si="59"/>
        <v>183</v>
      </c>
      <c r="V75" s="1" t="str">
        <f t="shared" si="55"/>
        <v>33</v>
      </c>
      <c r="W75" s="1" t="str">
        <f t="shared" si="69"/>
        <v>33</v>
      </c>
      <c r="X75" s="1" t="str">
        <f t="shared" si="70"/>
        <v>90</v>
      </c>
      <c r="Y75" s="1" t="str">
        <f t="shared" si="71"/>
        <v>90</v>
      </c>
      <c r="Z75" s="1" t="str">
        <f t="shared" si="72"/>
        <v>33</v>
      </c>
      <c r="AA75" s="1" t="str">
        <f t="shared" si="73"/>
        <v>33</v>
      </c>
      <c r="AB75" s="1" t="str">
        <f t="shared" si="74"/>
        <v>x</v>
      </c>
      <c r="AC75" s="1" t="str">
        <f t="shared" si="75"/>
        <v>00</v>
      </c>
      <c r="AD75" s="1" t="str">
        <f t="shared" si="76"/>
        <v>183</v>
      </c>
      <c r="AF75" s="1">
        <f>IFERROR(IF(((LEFT(Plan1!$B$7,2)=V75)),1,IF(V75&lt;&gt;"x",-10,0)),0)</f>
        <v>-10</v>
      </c>
      <c r="AG75" s="1">
        <f>IFERROR(IF((RIGHT(LEFT(Plan1!$B$7,4),2)-X75)=0,1,IF(X75&lt;&gt;"x",-10,0)),0)</f>
        <v>-10</v>
      </c>
      <c r="AH75" s="1">
        <f>IFERROR(IF((LEFT(RIGHT(Plan1!$B$7,4),2)-Z75)=0,1,IF(Z75&lt;&gt;"x",-10,0)),0)</f>
        <v>-10</v>
      </c>
      <c r="AI75" s="1">
        <f>IFERROR(IF((RIGHT(Plan1!$B$7,2)-AB75)=0,1,IF(AB75&lt;&gt;"x",-10,0)),0)</f>
        <v>0</v>
      </c>
      <c r="AK75" s="1">
        <f>IFERROR(IF(Plan1!$B$5-Plan2!J75=0,5,IF(J75&lt;&gt;"x",-10,0)),0)</f>
        <v>0</v>
      </c>
      <c r="AL75" s="1">
        <f>IFERROR(IF(Plan1!$B$4-Plan2!S75=0,5,IF(S75&lt;&gt;"x",-10,0)),0)</f>
        <v>0</v>
      </c>
      <c r="AM75" s="1">
        <f>IFERROR(IF(Plan1!$B$3-Plan2!P75=0,5,IF(P75&lt;&gt;"x",-10,0)),0)</f>
        <v>0</v>
      </c>
      <c r="AO75" s="1">
        <f t="shared" si="77"/>
        <v>-30</v>
      </c>
      <c r="AP75" s="1" t="str">
        <f t="shared" si="78"/>
        <v>183</v>
      </c>
    </row>
    <row r="76" spans="2:42" ht="13.5" customHeight="1" x14ac:dyDescent="0.25">
      <c r="B76" s="20" t="s">
        <v>2638</v>
      </c>
      <c r="C76" s="21">
        <f t="shared" si="60"/>
        <v>87</v>
      </c>
      <c r="D76" s="22" t="s">
        <v>2639</v>
      </c>
      <c r="E76" s="21" t="s">
        <v>2772</v>
      </c>
      <c r="F76" s="20" t="s">
        <v>2640</v>
      </c>
      <c r="G76" s="21"/>
      <c r="H76" s="23" t="s">
        <v>2730</v>
      </c>
      <c r="J76" s="1" t="str">
        <f t="shared" si="61"/>
        <v>x</v>
      </c>
      <c r="K76" s="3" t="str">
        <f t="shared" si="56"/>
        <v>x</v>
      </c>
      <c r="L76" s="3" t="str">
        <f t="shared" si="57"/>
        <v>173</v>
      </c>
      <c r="M76" s="3" t="str">
        <f t="shared" si="62"/>
        <v>x</v>
      </c>
      <c r="N76" s="2" t="str">
        <f t="shared" si="58"/>
        <v>x</v>
      </c>
      <c r="O76" s="2" t="str">
        <f t="shared" si="63"/>
        <v>173</v>
      </c>
      <c r="P76" s="2" t="str">
        <f t="shared" si="64"/>
        <v>x</v>
      </c>
      <c r="Q76" s="1" t="str">
        <f t="shared" si="65"/>
        <v>x</v>
      </c>
      <c r="R76" s="1" t="str">
        <f t="shared" si="66"/>
        <v>173</v>
      </c>
      <c r="S76" s="1" t="str">
        <f t="shared" si="67"/>
        <v>x</v>
      </c>
      <c r="T76" s="1" t="str">
        <f t="shared" si="68"/>
        <v>x</v>
      </c>
      <c r="U76" s="2" t="str">
        <f t="shared" si="59"/>
        <v>173</v>
      </c>
      <c r="V76" s="1" t="str">
        <f t="shared" si="55"/>
        <v>33</v>
      </c>
      <c r="W76" s="1" t="str">
        <f t="shared" si="69"/>
        <v>33</v>
      </c>
      <c r="X76" s="1" t="str">
        <f t="shared" si="70"/>
        <v>90</v>
      </c>
      <c r="Y76" s="1" t="str">
        <f t="shared" si="71"/>
        <v>90</v>
      </c>
      <c r="Z76" s="1" t="str">
        <f t="shared" si="72"/>
        <v>36</v>
      </c>
      <c r="AA76" s="1" t="str">
        <f t="shared" si="73"/>
        <v>36</v>
      </c>
      <c r="AB76" s="1" t="str">
        <f t="shared" si="74"/>
        <v>x</v>
      </c>
      <c r="AC76" s="1" t="str">
        <f t="shared" si="75"/>
        <v>00</v>
      </c>
      <c r="AD76" s="1" t="str">
        <f t="shared" si="76"/>
        <v>173</v>
      </c>
      <c r="AF76" s="1">
        <f>IFERROR(IF(((LEFT(Plan1!$B$7,2)=V76)),1,IF(V76&lt;&gt;"x",-10,0)),0)</f>
        <v>-10</v>
      </c>
      <c r="AG76" s="1">
        <f>IFERROR(IF((RIGHT(LEFT(Plan1!$B$7,4),2)-X76)=0,1,IF(X76&lt;&gt;"x",-10,0)),0)</f>
        <v>-10</v>
      </c>
      <c r="AH76" s="1">
        <f>IFERROR(IF((LEFT(RIGHT(Plan1!$B$7,4),2)-Z76)=0,1,IF(Z76&lt;&gt;"x",-10,0)),0)</f>
        <v>-10</v>
      </c>
      <c r="AI76" s="1">
        <f>IFERROR(IF((RIGHT(Plan1!$B$7,2)-AB76)=0,1,IF(AB76&lt;&gt;"x",-10,0)),0)</f>
        <v>0</v>
      </c>
      <c r="AK76" s="1">
        <f>IFERROR(IF(Plan1!$B$5-Plan2!J76=0,5,IF(J76&lt;&gt;"x",-10,0)),0)</f>
        <v>0</v>
      </c>
      <c r="AL76" s="1">
        <f>IFERROR(IF(Plan1!$B$4-Plan2!S76=0,5,IF(S76&lt;&gt;"x",-10,0)),0)</f>
        <v>0</v>
      </c>
      <c r="AM76" s="1">
        <f>IFERROR(IF(Plan1!$B$3-Plan2!P76=0,5,IF(P76&lt;&gt;"x",-10,0)),0)</f>
        <v>0</v>
      </c>
      <c r="AO76" s="1">
        <f t="shared" si="77"/>
        <v>-30</v>
      </c>
      <c r="AP76" s="1" t="str">
        <f t="shared" si="78"/>
        <v>173</v>
      </c>
    </row>
    <row r="77" spans="2:42" ht="13.5" customHeight="1" x14ac:dyDescent="0.25">
      <c r="B77" s="20" t="s">
        <v>2642</v>
      </c>
      <c r="C77" s="21">
        <f t="shared" si="60"/>
        <v>88</v>
      </c>
      <c r="D77" s="22" t="s">
        <v>2643</v>
      </c>
      <c r="E77" s="21" t="s">
        <v>2772</v>
      </c>
      <c r="F77" s="20" t="s">
        <v>2644</v>
      </c>
      <c r="G77" s="21"/>
      <c r="H77" s="23" t="s">
        <v>2734</v>
      </c>
      <c r="J77" s="1" t="str">
        <f t="shared" si="61"/>
        <v>x</v>
      </c>
      <c r="K77" s="3" t="str">
        <f t="shared" si="56"/>
        <v>x</v>
      </c>
      <c r="L77" s="3" t="str">
        <f t="shared" si="57"/>
        <v>174</v>
      </c>
      <c r="M77" s="3" t="str">
        <f t="shared" si="62"/>
        <v>x</v>
      </c>
      <c r="N77" s="2" t="str">
        <f t="shared" si="58"/>
        <v>x</v>
      </c>
      <c r="O77" s="2" t="str">
        <f t="shared" si="63"/>
        <v>174</v>
      </c>
      <c r="P77" s="2" t="str">
        <f t="shared" si="64"/>
        <v>x</v>
      </c>
      <c r="Q77" s="1" t="str">
        <f t="shared" si="65"/>
        <v>x</v>
      </c>
      <c r="R77" s="1" t="str">
        <f t="shared" si="66"/>
        <v>174</v>
      </c>
      <c r="S77" s="1" t="str">
        <f t="shared" si="67"/>
        <v>x</v>
      </c>
      <c r="T77" s="1" t="str">
        <f t="shared" si="68"/>
        <v>x</v>
      </c>
      <c r="U77" s="2" t="str">
        <f t="shared" si="59"/>
        <v>174</v>
      </c>
      <c r="V77" s="1" t="str">
        <f t="shared" ref="V77:V81" si="79">IF((IF(W77="00","x",W77))="30","33",(IF(W77="00","x",W77)))</f>
        <v>33</v>
      </c>
      <c r="W77" s="1" t="str">
        <f t="shared" si="69"/>
        <v>33</v>
      </c>
      <c r="X77" s="1" t="str">
        <f t="shared" si="70"/>
        <v>90</v>
      </c>
      <c r="Y77" s="1" t="str">
        <f t="shared" si="71"/>
        <v>90</v>
      </c>
      <c r="Z77" s="1" t="str">
        <f t="shared" si="72"/>
        <v>39</v>
      </c>
      <c r="AA77" s="1" t="str">
        <f t="shared" si="73"/>
        <v>39</v>
      </c>
      <c r="AB77" s="1" t="str">
        <f t="shared" si="74"/>
        <v>x</v>
      </c>
      <c r="AC77" s="1" t="str">
        <f t="shared" si="75"/>
        <v>00</v>
      </c>
      <c r="AD77" s="1" t="str">
        <f t="shared" si="76"/>
        <v>174</v>
      </c>
      <c r="AF77" s="1">
        <f>IFERROR(IF(((LEFT(Plan1!$B$7,2)=V77)),1,IF(V77&lt;&gt;"x",-10,0)),0)</f>
        <v>-10</v>
      </c>
      <c r="AG77" s="1">
        <f>IFERROR(IF((RIGHT(LEFT(Plan1!$B$7,4),2)-X77)=0,1,IF(X77&lt;&gt;"x",-10,0)),0)</f>
        <v>-10</v>
      </c>
      <c r="AH77" s="1">
        <f>IFERROR(IF((LEFT(RIGHT(Plan1!$B$7,4),2)-Z77)=0,1,IF(Z77&lt;&gt;"x",-10,0)),0)</f>
        <v>-10</v>
      </c>
      <c r="AI77" s="1">
        <f>IFERROR(IF((RIGHT(Plan1!$B$7,2)-AB77)=0,1,IF(AB77&lt;&gt;"x",-10,0)),0)</f>
        <v>0</v>
      </c>
      <c r="AK77" s="1">
        <f>IFERROR(IF(Plan1!$B$5-Plan2!J77=0,5,IF(J77&lt;&gt;"x",-10,0)),0)</f>
        <v>0</v>
      </c>
      <c r="AL77" s="1">
        <f>IFERROR(IF(Plan1!$B$4-Plan2!S77=0,5,IF(S77&lt;&gt;"x",-10,0)),0)</f>
        <v>0</v>
      </c>
      <c r="AM77" s="1">
        <f>IFERROR(IF(Plan1!$B$3-Plan2!P77=0,5,IF(P77&lt;&gt;"x",-10,0)),0)</f>
        <v>0</v>
      </c>
      <c r="AO77" s="1">
        <f t="shared" si="77"/>
        <v>-30</v>
      </c>
      <c r="AP77" s="1" t="str">
        <f t="shared" si="78"/>
        <v>174</v>
      </c>
    </row>
    <row r="78" spans="2:42" ht="13.5" customHeight="1" x14ac:dyDescent="0.25">
      <c r="B78" s="20" t="s">
        <v>2646</v>
      </c>
      <c r="C78" s="21">
        <f t="shared" si="60"/>
        <v>89</v>
      </c>
      <c r="D78" s="22" t="s">
        <v>2647</v>
      </c>
      <c r="E78" s="21" t="s">
        <v>2772</v>
      </c>
      <c r="F78" s="20" t="s">
        <v>2648</v>
      </c>
      <c r="G78" s="21"/>
      <c r="H78" s="23" t="s">
        <v>2738</v>
      </c>
      <c r="J78" s="1" t="str">
        <f t="shared" si="61"/>
        <v>x</v>
      </c>
      <c r="K78" s="3" t="str">
        <f t="shared" si="56"/>
        <v>x</v>
      </c>
      <c r="L78" s="3" t="str">
        <f t="shared" si="57"/>
        <v>160</v>
      </c>
      <c r="M78" s="3" t="str">
        <f t="shared" si="62"/>
        <v>x</v>
      </c>
      <c r="N78" s="2" t="str">
        <f t="shared" si="58"/>
        <v>x</v>
      </c>
      <c r="O78" s="2" t="str">
        <f t="shared" si="63"/>
        <v>160</v>
      </c>
      <c r="P78" s="2" t="str">
        <f t="shared" si="64"/>
        <v>x</v>
      </c>
      <c r="Q78" s="1" t="str">
        <f t="shared" si="65"/>
        <v>x</v>
      </c>
      <c r="R78" s="1" t="str">
        <f t="shared" si="66"/>
        <v>160</v>
      </c>
      <c r="S78" s="1" t="str">
        <f t="shared" si="67"/>
        <v>x</v>
      </c>
      <c r="T78" s="1" t="str">
        <f t="shared" si="68"/>
        <v>x</v>
      </c>
      <c r="U78" s="2" t="str">
        <f t="shared" si="59"/>
        <v>160</v>
      </c>
      <c r="V78" s="1" t="str">
        <f t="shared" si="79"/>
        <v>33</v>
      </c>
      <c r="W78" s="1" t="str">
        <f t="shared" si="69"/>
        <v>33</v>
      </c>
      <c r="X78" s="1" t="str">
        <f t="shared" si="70"/>
        <v>90</v>
      </c>
      <c r="Y78" s="1" t="str">
        <f t="shared" si="71"/>
        <v>90</v>
      </c>
      <c r="Z78" s="1" t="str">
        <f t="shared" si="72"/>
        <v>30</v>
      </c>
      <c r="AA78" s="1" t="str">
        <f t="shared" si="73"/>
        <v>30</v>
      </c>
      <c r="AB78" s="1" t="str">
        <f t="shared" si="74"/>
        <v>x</v>
      </c>
      <c r="AC78" s="1" t="str">
        <f t="shared" si="75"/>
        <v>00</v>
      </c>
      <c r="AD78" s="1" t="str">
        <f t="shared" si="76"/>
        <v>160</v>
      </c>
      <c r="AF78" s="1">
        <f>IFERROR(IF(((LEFT(Plan1!$B$7,2)=V78)),1,IF(V78&lt;&gt;"x",-10,0)),0)</f>
        <v>-10</v>
      </c>
      <c r="AG78" s="1">
        <f>IFERROR(IF((RIGHT(LEFT(Plan1!$B$7,4),2)-X78)=0,1,IF(X78&lt;&gt;"x",-10,0)),0)</f>
        <v>-10</v>
      </c>
      <c r="AH78" s="1">
        <f>IFERROR(IF((LEFT(RIGHT(Plan1!$B$7,4),2)-Z78)=0,1,IF(Z78&lt;&gt;"x",-10,0)),0)</f>
        <v>-10</v>
      </c>
      <c r="AI78" s="1">
        <f>IFERROR(IF((RIGHT(Plan1!$B$7,2)-AB78)=0,1,IF(AB78&lt;&gt;"x",-10,0)),0)</f>
        <v>0</v>
      </c>
      <c r="AK78" s="1">
        <f>IFERROR(IF(Plan1!$B$5-Plan2!J78=0,5,IF(J78&lt;&gt;"x",-10,0)),0)</f>
        <v>0</v>
      </c>
      <c r="AL78" s="1">
        <f>IFERROR(IF(Plan1!$B$4-Plan2!S78=0,5,IF(S78&lt;&gt;"x",-10,0)),0)</f>
        <v>0</v>
      </c>
      <c r="AM78" s="1">
        <f>IFERROR(IF(Plan1!$B$3-Plan2!P78=0,5,IF(P78&lt;&gt;"x",-10,0)),0)</f>
        <v>0</v>
      </c>
      <c r="AO78" s="1">
        <f t="shared" si="77"/>
        <v>-30</v>
      </c>
      <c r="AP78" s="1" t="str">
        <f t="shared" si="78"/>
        <v>160</v>
      </c>
    </row>
    <row r="79" spans="2:42" ht="13.5" customHeight="1" x14ac:dyDescent="0.25">
      <c r="B79" s="20" t="s">
        <v>2650</v>
      </c>
      <c r="C79" s="21">
        <f t="shared" si="60"/>
        <v>90</v>
      </c>
      <c r="D79" s="22" t="s">
        <v>2651</v>
      </c>
      <c r="E79" s="21" t="s">
        <v>2772</v>
      </c>
      <c r="F79" s="20" t="s">
        <v>2652</v>
      </c>
      <c r="G79" s="21"/>
      <c r="H79" s="23" t="s">
        <v>2742</v>
      </c>
      <c r="J79" s="1" t="str">
        <f t="shared" si="61"/>
        <v>x</v>
      </c>
      <c r="K79" s="3" t="str">
        <f t="shared" si="56"/>
        <v>x</v>
      </c>
      <c r="L79" s="3" t="str">
        <f t="shared" si="57"/>
        <v>145</v>
      </c>
      <c r="M79" s="3" t="str">
        <f t="shared" si="62"/>
        <v>x</v>
      </c>
      <c r="N79" s="2" t="str">
        <f t="shared" si="58"/>
        <v>x</v>
      </c>
      <c r="O79" s="2" t="str">
        <f t="shared" si="63"/>
        <v>145</v>
      </c>
      <c r="P79" s="2" t="str">
        <f t="shared" si="64"/>
        <v>x</v>
      </c>
      <c r="Q79" s="1" t="str">
        <f t="shared" si="65"/>
        <v>x</v>
      </c>
      <c r="R79" s="1" t="str">
        <f t="shared" si="66"/>
        <v>145</v>
      </c>
      <c r="S79" s="1" t="str">
        <f t="shared" si="67"/>
        <v>x</v>
      </c>
      <c r="T79" s="1" t="str">
        <f t="shared" si="68"/>
        <v>x</v>
      </c>
      <c r="U79" s="2" t="str">
        <f t="shared" si="59"/>
        <v>145</v>
      </c>
      <c r="V79" s="1" t="str">
        <f t="shared" si="79"/>
        <v>33</v>
      </c>
      <c r="W79" s="1" t="str">
        <f t="shared" si="69"/>
        <v>33</v>
      </c>
      <c r="X79" s="1" t="str">
        <f t="shared" si="70"/>
        <v>90</v>
      </c>
      <c r="Y79" s="1" t="str">
        <f t="shared" si="71"/>
        <v>90</v>
      </c>
      <c r="Z79" s="1" t="str">
        <f t="shared" si="72"/>
        <v>49</v>
      </c>
      <c r="AA79" s="1" t="str">
        <f t="shared" si="73"/>
        <v>49</v>
      </c>
      <c r="AB79" s="1" t="str">
        <f t="shared" si="74"/>
        <v>x</v>
      </c>
      <c r="AC79" s="1" t="str">
        <f t="shared" si="75"/>
        <v>00</v>
      </c>
      <c r="AD79" s="1" t="str">
        <f t="shared" si="76"/>
        <v>145</v>
      </c>
      <c r="AF79" s="1">
        <f>IFERROR(IF(((LEFT(Plan1!$B$7,2)=V79)),1,IF(V79&lt;&gt;"x",-10,0)),0)</f>
        <v>-10</v>
      </c>
      <c r="AG79" s="1">
        <f>IFERROR(IF((RIGHT(LEFT(Plan1!$B$7,4),2)-X79)=0,1,IF(X79&lt;&gt;"x",-10,0)),0)</f>
        <v>-10</v>
      </c>
      <c r="AH79" s="1">
        <f>IFERROR(IF((LEFT(RIGHT(Plan1!$B$7,4),2)-Z79)=0,1,IF(Z79&lt;&gt;"x",-10,0)),0)</f>
        <v>-10</v>
      </c>
      <c r="AI79" s="1">
        <f>IFERROR(IF((RIGHT(Plan1!$B$7,2)-AB79)=0,1,IF(AB79&lt;&gt;"x",-10,0)),0)</f>
        <v>0</v>
      </c>
      <c r="AK79" s="1">
        <f>IFERROR(IF(Plan1!$B$5-Plan2!J79=0,5,IF(J79&lt;&gt;"x",-10,0)),0)</f>
        <v>0</v>
      </c>
      <c r="AL79" s="1">
        <f>IFERROR(IF(Plan1!$B$4-Plan2!S79=0,5,IF(S79&lt;&gt;"x",-10,0)),0)</f>
        <v>0</v>
      </c>
      <c r="AM79" s="1">
        <f>IFERROR(IF(Plan1!$B$3-Plan2!P79=0,5,IF(P79&lt;&gt;"x",-10,0)),0)</f>
        <v>0</v>
      </c>
      <c r="AO79" s="1">
        <f t="shared" si="77"/>
        <v>-30</v>
      </c>
      <c r="AP79" s="1" t="str">
        <f t="shared" si="78"/>
        <v>145</v>
      </c>
    </row>
    <row r="80" spans="2:42" ht="13.5" customHeight="1" x14ac:dyDescent="0.25">
      <c r="B80" s="20" t="s">
        <v>2654</v>
      </c>
      <c r="C80" s="21">
        <f t="shared" si="60"/>
        <v>91</v>
      </c>
      <c r="D80" s="22" t="s">
        <v>2655</v>
      </c>
      <c r="E80" s="21" t="s">
        <v>2772</v>
      </c>
      <c r="F80" s="20" t="s">
        <v>2656</v>
      </c>
      <c r="G80" s="21"/>
      <c r="H80" s="23" t="s">
        <v>2746</v>
      </c>
      <c r="J80" s="1" t="str">
        <f t="shared" si="61"/>
        <v>x</v>
      </c>
      <c r="K80" s="3" t="str">
        <f t="shared" si="56"/>
        <v>x</v>
      </c>
      <c r="L80" s="3" t="str">
        <f t="shared" si="57"/>
        <v>129</v>
      </c>
      <c r="M80" s="3" t="str">
        <f t="shared" si="62"/>
        <v>x</v>
      </c>
      <c r="N80" s="2" t="str">
        <f t="shared" si="58"/>
        <v>x</v>
      </c>
      <c r="O80" s="2" t="str">
        <f t="shared" si="63"/>
        <v>129</v>
      </c>
      <c r="P80" s="2" t="str">
        <f t="shared" si="64"/>
        <v>x</v>
      </c>
      <c r="Q80" s="1" t="str">
        <f t="shared" si="65"/>
        <v>x</v>
      </c>
      <c r="R80" s="1" t="str">
        <f t="shared" si="66"/>
        <v>129</v>
      </c>
      <c r="S80" s="1" t="str">
        <f t="shared" si="67"/>
        <v>x</v>
      </c>
      <c r="T80" s="1" t="str">
        <f t="shared" si="68"/>
        <v>x</v>
      </c>
      <c r="U80" s="2" t="str">
        <f t="shared" si="59"/>
        <v>129</v>
      </c>
      <c r="V80" s="1" t="str">
        <f t="shared" si="79"/>
        <v>33</v>
      </c>
      <c r="W80" s="1" t="str">
        <f t="shared" si="69"/>
        <v>33</v>
      </c>
      <c r="X80" s="1" t="str">
        <f t="shared" si="70"/>
        <v>90</v>
      </c>
      <c r="Y80" s="1" t="str">
        <f t="shared" si="71"/>
        <v>90</v>
      </c>
      <c r="Z80" s="1" t="str">
        <f t="shared" si="72"/>
        <v>34</v>
      </c>
      <c r="AA80" s="1" t="str">
        <f t="shared" si="73"/>
        <v>34</v>
      </c>
      <c r="AB80" s="1" t="str">
        <f t="shared" si="74"/>
        <v>x</v>
      </c>
      <c r="AC80" s="1" t="str">
        <f t="shared" si="75"/>
        <v>00</v>
      </c>
      <c r="AD80" s="1" t="str">
        <f t="shared" si="76"/>
        <v>129</v>
      </c>
      <c r="AF80" s="1">
        <f>IFERROR(IF(((LEFT(Plan1!$B$7,2)=V80)),1,IF(V80&lt;&gt;"x",-10,0)),0)</f>
        <v>-10</v>
      </c>
      <c r="AG80" s="1">
        <f>IFERROR(IF((RIGHT(LEFT(Plan1!$B$7,4),2)-X80)=0,1,IF(X80&lt;&gt;"x",-10,0)),0)</f>
        <v>-10</v>
      </c>
      <c r="AH80" s="1">
        <f>IFERROR(IF((LEFT(RIGHT(Plan1!$B$7,4),2)-Z80)=0,1,IF(Z80&lt;&gt;"x",-10,0)),0)</f>
        <v>-10</v>
      </c>
      <c r="AI80" s="1">
        <f>IFERROR(IF((RIGHT(Plan1!$B$7,2)-AB80)=0,1,IF(AB80&lt;&gt;"x",-10,0)),0)</f>
        <v>0</v>
      </c>
      <c r="AK80" s="1">
        <f>IFERROR(IF(Plan1!$B$5-Plan2!J80=0,5,IF(J80&lt;&gt;"x",-10,0)),0)</f>
        <v>0</v>
      </c>
      <c r="AL80" s="1">
        <f>IFERROR(IF(Plan1!$B$4-Plan2!S80=0,5,IF(S80&lt;&gt;"x",-10,0)),0)</f>
        <v>0</v>
      </c>
      <c r="AM80" s="1">
        <f>IFERROR(IF(Plan1!$B$3-Plan2!P80=0,5,IF(P80&lt;&gt;"x",-10,0)),0)</f>
        <v>0</v>
      </c>
      <c r="AO80" s="1">
        <f t="shared" si="77"/>
        <v>-30</v>
      </c>
      <c r="AP80" s="1" t="str">
        <f t="shared" si="78"/>
        <v>129</v>
      </c>
    </row>
    <row r="81" spans="2:42" ht="13.5" customHeight="1" x14ac:dyDescent="0.25">
      <c r="B81" s="20" t="s">
        <v>2662</v>
      </c>
      <c r="C81" s="21">
        <f t="shared" si="60"/>
        <v>92</v>
      </c>
      <c r="D81" s="22" t="s">
        <v>2663</v>
      </c>
      <c r="E81" s="21" t="s">
        <v>2772</v>
      </c>
      <c r="F81" s="20" t="s">
        <v>2664</v>
      </c>
      <c r="G81" s="21"/>
      <c r="H81" s="23" t="s">
        <v>2750</v>
      </c>
      <c r="J81" s="1" t="str">
        <f t="shared" si="61"/>
        <v>x</v>
      </c>
      <c r="K81" s="3" t="str">
        <f t="shared" si="56"/>
        <v>x</v>
      </c>
      <c r="L81" s="3" t="str">
        <f t="shared" si="57"/>
        <v>005</v>
      </c>
      <c r="M81" s="3" t="str">
        <f t="shared" si="62"/>
        <v>x</v>
      </c>
      <c r="N81" s="2" t="str">
        <f t="shared" si="58"/>
        <v>x</v>
      </c>
      <c r="O81" s="2" t="str">
        <f t="shared" si="63"/>
        <v>5</v>
      </c>
      <c r="P81" s="2" t="str">
        <f t="shared" si="64"/>
        <v>x</v>
      </c>
      <c r="Q81" s="1" t="str">
        <f t="shared" si="65"/>
        <v>x</v>
      </c>
      <c r="R81" s="1" t="str">
        <f t="shared" si="66"/>
        <v>5</v>
      </c>
      <c r="S81" s="1" t="str">
        <f t="shared" si="67"/>
        <v>x</v>
      </c>
      <c r="T81" s="1" t="str">
        <f t="shared" si="68"/>
        <v>x</v>
      </c>
      <c r="U81" s="2" t="str">
        <f t="shared" si="59"/>
        <v>005</v>
      </c>
      <c r="V81" s="1" t="str">
        <f t="shared" si="79"/>
        <v>33</v>
      </c>
      <c r="W81" s="1" t="str">
        <f t="shared" si="69"/>
        <v>33</v>
      </c>
      <c r="X81" s="1" t="str">
        <f t="shared" si="70"/>
        <v>90</v>
      </c>
      <c r="Y81" s="1" t="str">
        <f t="shared" si="71"/>
        <v>90</v>
      </c>
      <c r="Z81" s="1" t="str">
        <f t="shared" si="72"/>
        <v>15</v>
      </c>
      <c r="AA81" s="1" t="str">
        <f t="shared" si="73"/>
        <v>15</v>
      </c>
      <c r="AB81" s="1" t="str">
        <f t="shared" si="74"/>
        <v>x</v>
      </c>
      <c r="AC81" s="1" t="str">
        <f t="shared" si="75"/>
        <v>00</v>
      </c>
      <c r="AD81" s="1" t="str">
        <f t="shared" si="76"/>
        <v>005</v>
      </c>
      <c r="AF81" s="1">
        <f>IFERROR(IF(((LEFT(Plan1!$B$7,2)=V81)),1,IF(V81&lt;&gt;"x",-10,0)),0)</f>
        <v>-10</v>
      </c>
      <c r="AG81" s="1">
        <f>IFERROR(IF((RIGHT(LEFT(Plan1!$B$7,4),2)-X81)=0,1,IF(X81&lt;&gt;"x",-10,0)),0)</f>
        <v>-10</v>
      </c>
      <c r="AH81" s="1">
        <f>IFERROR(IF((LEFT(RIGHT(Plan1!$B$7,4),2)-Z81)=0,1,IF(Z81&lt;&gt;"x",-10,0)),0)</f>
        <v>-10</v>
      </c>
      <c r="AI81" s="1">
        <f>IFERROR(IF((RIGHT(Plan1!$B$7,2)-AB81)=0,1,IF(AB81&lt;&gt;"x",-10,0)),0)</f>
        <v>0</v>
      </c>
      <c r="AK81" s="1">
        <f>IFERROR(IF(Plan1!$B$5-Plan2!J81=0,5,IF(J81&lt;&gt;"x",-10,0)),0)</f>
        <v>0</v>
      </c>
      <c r="AL81" s="1">
        <f>IFERROR(IF(Plan1!$B$4-Plan2!S81=0,5,IF(S81&lt;&gt;"x",-10,0)),0)</f>
        <v>0</v>
      </c>
      <c r="AM81" s="1">
        <f>IFERROR(IF(Plan1!$B$3-Plan2!P81=0,5,IF(P81&lt;&gt;"x",-10,0)),0)</f>
        <v>0</v>
      </c>
      <c r="AO81" s="1">
        <f t="shared" si="77"/>
        <v>-30</v>
      </c>
      <c r="AP81" s="1" t="str">
        <f t="shared" si="78"/>
        <v>005</v>
      </c>
    </row>
    <row r="82" spans="2:42" ht="13.5" customHeight="1" x14ac:dyDescent="0.25">
      <c r="B82" s="20" t="s">
        <v>2666</v>
      </c>
      <c r="C82" s="21">
        <f t="shared" si="60"/>
        <v>93</v>
      </c>
      <c r="D82" s="22" t="s">
        <v>2667</v>
      </c>
      <c r="E82" s="21" t="s">
        <v>2772</v>
      </c>
      <c r="F82" s="20" t="s">
        <v>2668</v>
      </c>
      <c r="G82" s="21"/>
      <c r="H82" s="23" t="s">
        <v>2754</v>
      </c>
      <c r="J82" s="1" t="str">
        <f t="shared" si="61"/>
        <v>x</v>
      </c>
      <c r="K82" s="3" t="str">
        <f t="shared" si="56"/>
        <v>x</v>
      </c>
      <c r="L82" s="3" t="str">
        <f t="shared" si="57"/>
        <v>013</v>
      </c>
      <c r="M82" s="3" t="str">
        <f t="shared" si="62"/>
        <v>x</v>
      </c>
      <c r="N82" s="2" t="str">
        <f t="shared" si="58"/>
        <v>x</v>
      </c>
      <c r="O82" s="2" t="str">
        <f t="shared" si="63"/>
        <v>13</v>
      </c>
      <c r="P82" s="2" t="str">
        <f t="shared" si="64"/>
        <v>x</v>
      </c>
      <c r="Q82" s="1" t="str">
        <f t="shared" si="65"/>
        <v>x</v>
      </c>
      <c r="R82" s="1" t="str">
        <f t="shared" si="66"/>
        <v>13</v>
      </c>
      <c r="S82" s="1" t="str">
        <f t="shared" si="67"/>
        <v>x</v>
      </c>
      <c r="T82" s="1" t="str">
        <f t="shared" si="68"/>
        <v>x</v>
      </c>
      <c r="U82" s="2" t="str">
        <f t="shared" si="59"/>
        <v>013</v>
      </c>
      <c r="V82" s="1" t="str">
        <f t="shared" ref="V82:V86" si="80">IF((IF(W82="00","x",W82))="30","33",(IF(W82="00","x",W82)))</f>
        <v>44</v>
      </c>
      <c r="W82" s="1" t="str">
        <f t="shared" si="69"/>
        <v>44</v>
      </c>
      <c r="X82" s="1" t="str">
        <f t="shared" si="70"/>
        <v>90</v>
      </c>
      <c r="Y82" s="1" t="str">
        <f t="shared" si="71"/>
        <v>90</v>
      </c>
      <c r="Z82" s="1" t="str">
        <f t="shared" si="72"/>
        <v>51</v>
      </c>
      <c r="AA82" s="1" t="str">
        <f t="shared" si="73"/>
        <v>51</v>
      </c>
      <c r="AB82" s="1" t="str">
        <f t="shared" si="74"/>
        <v>x</v>
      </c>
      <c r="AC82" s="1" t="str">
        <f t="shared" si="75"/>
        <v>00</v>
      </c>
      <c r="AD82" s="1" t="str">
        <f t="shared" si="76"/>
        <v>013</v>
      </c>
      <c r="AF82" s="1">
        <f>IFERROR(IF(((LEFT(Plan1!$B$7,2)=V82)),1,IF(V82&lt;&gt;"x",-10,0)),0)</f>
        <v>-10</v>
      </c>
      <c r="AG82" s="1">
        <f>IFERROR(IF((RIGHT(LEFT(Plan1!$B$7,4),2)-X82)=0,1,IF(X82&lt;&gt;"x",-10,0)),0)</f>
        <v>-10</v>
      </c>
      <c r="AH82" s="1">
        <f>IFERROR(IF((LEFT(RIGHT(Plan1!$B$7,4),2)-Z82)=0,1,IF(Z82&lt;&gt;"x",-10,0)),0)</f>
        <v>-10</v>
      </c>
      <c r="AI82" s="1">
        <f>IFERROR(IF((RIGHT(Plan1!$B$7,2)-AB82)=0,1,IF(AB82&lt;&gt;"x",-10,0)),0)</f>
        <v>0</v>
      </c>
      <c r="AK82" s="1">
        <f>IFERROR(IF(Plan1!$B$5-Plan2!J82=0,5,IF(J82&lt;&gt;"x",-10,0)),0)</f>
        <v>0</v>
      </c>
      <c r="AL82" s="1">
        <f>IFERROR(IF(Plan1!$B$4-Plan2!S82=0,5,IF(S82&lt;&gt;"x",-10,0)),0)</f>
        <v>0</v>
      </c>
      <c r="AM82" s="1">
        <f>IFERROR(IF(Plan1!$B$3-Plan2!P82=0,5,IF(P82&lt;&gt;"x",-10,0)),0)</f>
        <v>0</v>
      </c>
      <c r="AO82" s="1">
        <f t="shared" si="77"/>
        <v>-30</v>
      </c>
      <c r="AP82" s="1" t="str">
        <f t="shared" si="78"/>
        <v>013</v>
      </c>
    </row>
    <row r="83" spans="2:42" ht="13.5" customHeight="1" x14ac:dyDescent="0.25">
      <c r="B83" s="20" t="s">
        <v>2670</v>
      </c>
      <c r="C83" s="21">
        <f t="shared" si="60"/>
        <v>94</v>
      </c>
      <c r="D83" s="22" t="s">
        <v>2671</v>
      </c>
      <c r="E83" s="21" t="s">
        <v>2772</v>
      </c>
      <c r="F83" s="20" t="s">
        <v>2672</v>
      </c>
      <c r="G83" s="21"/>
      <c r="H83" s="23" t="s">
        <v>2758</v>
      </c>
      <c r="J83" s="1" t="str">
        <f t="shared" si="61"/>
        <v>x</v>
      </c>
      <c r="K83" s="3" t="str">
        <f t="shared" si="56"/>
        <v>x</v>
      </c>
      <c r="L83" s="3" t="str">
        <f t="shared" si="57"/>
        <v>014</v>
      </c>
      <c r="M83" s="3" t="str">
        <f t="shared" si="62"/>
        <v>x</v>
      </c>
      <c r="N83" s="2" t="str">
        <f t="shared" si="58"/>
        <v>x</v>
      </c>
      <c r="O83" s="2" t="str">
        <f t="shared" si="63"/>
        <v>14</v>
      </c>
      <c r="P83" s="2" t="str">
        <f t="shared" si="64"/>
        <v>x</v>
      </c>
      <c r="Q83" s="1" t="str">
        <f t="shared" si="65"/>
        <v>x</v>
      </c>
      <c r="R83" s="1" t="str">
        <f t="shared" si="66"/>
        <v>14</v>
      </c>
      <c r="S83" s="1" t="str">
        <f t="shared" si="67"/>
        <v>x</v>
      </c>
      <c r="T83" s="1" t="str">
        <f t="shared" si="68"/>
        <v>x</v>
      </c>
      <c r="U83" s="2" t="str">
        <f t="shared" si="59"/>
        <v>014</v>
      </c>
      <c r="V83" s="1" t="str">
        <f t="shared" si="80"/>
        <v>44</v>
      </c>
      <c r="W83" s="1" t="str">
        <f t="shared" si="69"/>
        <v>44</v>
      </c>
      <c r="X83" s="1" t="str">
        <f t="shared" si="70"/>
        <v>90</v>
      </c>
      <c r="Y83" s="1" t="str">
        <f t="shared" si="71"/>
        <v>90</v>
      </c>
      <c r="Z83" s="1" t="str">
        <f t="shared" si="72"/>
        <v>52</v>
      </c>
      <c r="AA83" s="1" t="str">
        <f t="shared" si="73"/>
        <v>52</v>
      </c>
      <c r="AB83" s="1" t="str">
        <f t="shared" si="74"/>
        <v>x</v>
      </c>
      <c r="AC83" s="1" t="str">
        <f t="shared" si="75"/>
        <v>00</v>
      </c>
      <c r="AD83" s="1" t="str">
        <f t="shared" si="76"/>
        <v>014</v>
      </c>
      <c r="AF83" s="1">
        <f>IFERROR(IF(((LEFT(Plan1!$B$7,2)=V83)),1,IF(V83&lt;&gt;"x",-10,0)),0)</f>
        <v>-10</v>
      </c>
      <c r="AG83" s="1">
        <f>IFERROR(IF((RIGHT(LEFT(Plan1!$B$7,4),2)-X83)=0,1,IF(X83&lt;&gt;"x",-10,0)),0)</f>
        <v>-10</v>
      </c>
      <c r="AH83" s="1">
        <f>IFERROR(IF((LEFT(RIGHT(Plan1!$B$7,4),2)-Z83)=0,1,IF(Z83&lt;&gt;"x",-10,0)),0)</f>
        <v>-10</v>
      </c>
      <c r="AI83" s="1">
        <f>IFERROR(IF((RIGHT(Plan1!$B$7,2)-AB83)=0,1,IF(AB83&lt;&gt;"x",-10,0)),0)</f>
        <v>0</v>
      </c>
      <c r="AK83" s="1">
        <f>IFERROR(IF(Plan1!$B$5-Plan2!J83=0,5,IF(J83&lt;&gt;"x",-10,0)),0)</f>
        <v>0</v>
      </c>
      <c r="AL83" s="1">
        <f>IFERROR(IF(Plan1!$B$4-Plan2!S83=0,5,IF(S83&lt;&gt;"x",-10,0)),0)</f>
        <v>0</v>
      </c>
      <c r="AM83" s="1">
        <f>IFERROR(IF(Plan1!$B$3-Plan2!P83=0,5,IF(P83&lt;&gt;"x",-10,0)),0)</f>
        <v>0</v>
      </c>
      <c r="AO83" s="1">
        <f t="shared" si="77"/>
        <v>-30</v>
      </c>
      <c r="AP83" s="1" t="str">
        <f t="shared" si="78"/>
        <v>014</v>
      </c>
    </row>
    <row r="84" spans="2:42" ht="13.5" customHeight="1" x14ac:dyDescent="0.25">
      <c r="B84" s="20" t="s">
        <v>2675</v>
      </c>
      <c r="C84" s="21">
        <f t="shared" si="60"/>
        <v>95</v>
      </c>
      <c r="D84" s="22" t="s">
        <v>2676</v>
      </c>
      <c r="E84" s="21" t="s">
        <v>2772</v>
      </c>
      <c r="F84" s="20" t="s">
        <v>2677</v>
      </c>
      <c r="G84" s="21"/>
      <c r="H84" s="23" t="s">
        <v>7039</v>
      </c>
      <c r="J84" s="1" t="str">
        <f t="shared" si="61"/>
        <v>x</v>
      </c>
      <c r="K84" s="3" t="str">
        <f t="shared" si="56"/>
        <v>x</v>
      </c>
      <c r="L84" s="3" t="str">
        <f t="shared" si="57"/>
        <v>082</v>
      </c>
      <c r="M84" s="3" t="str">
        <f t="shared" si="62"/>
        <v>x</v>
      </c>
      <c r="N84" s="2" t="str">
        <f t="shared" si="58"/>
        <v>x</v>
      </c>
      <c r="O84" s="2" t="str">
        <f t="shared" si="63"/>
        <v>82</v>
      </c>
      <c r="P84" s="2" t="str">
        <f t="shared" si="64"/>
        <v>x</v>
      </c>
      <c r="Q84" s="1" t="str">
        <f t="shared" si="65"/>
        <v>x</v>
      </c>
      <c r="R84" s="1" t="str">
        <f t="shared" si="66"/>
        <v>82</v>
      </c>
      <c r="S84" s="1" t="str">
        <f t="shared" si="67"/>
        <v>x</v>
      </c>
      <c r="T84" s="1" t="str">
        <f t="shared" si="68"/>
        <v>x</v>
      </c>
      <c r="U84" s="2" t="str">
        <f t="shared" si="59"/>
        <v>082</v>
      </c>
      <c r="V84" s="1" t="str">
        <f t="shared" si="80"/>
        <v>x</v>
      </c>
      <c r="W84" s="1" t="str">
        <f t="shared" si="69"/>
        <v>00</v>
      </c>
      <c r="X84" s="1" t="str">
        <f t="shared" si="70"/>
        <v>x</v>
      </c>
      <c r="Y84" s="1" t="str">
        <f t="shared" si="71"/>
        <v>00</v>
      </c>
      <c r="Z84" s="1" t="str">
        <f t="shared" si="72"/>
        <v>20</v>
      </c>
      <c r="AA84" s="1" t="str">
        <f t="shared" si="73"/>
        <v>20</v>
      </c>
      <c r="AB84" s="1" t="str">
        <f t="shared" si="74"/>
        <v>x</v>
      </c>
      <c r="AC84" s="1" t="str">
        <f t="shared" si="75"/>
        <v>00</v>
      </c>
      <c r="AD84" s="1" t="str">
        <f t="shared" si="76"/>
        <v>082</v>
      </c>
      <c r="AF84" s="1">
        <f>IFERROR(IF(((LEFT(Plan1!$B$7,2)=V84)),1,IF(V84&lt;&gt;"x",-10,0)),0)</f>
        <v>0</v>
      </c>
      <c r="AG84" s="1">
        <f>IFERROR(IF((RIGHT(LEFT(Plan1!$B$7,4),2)-X84)=0,1,IF(X84&lt;&gt;"x",-10,0)),0)</f>
        <v>0</v>
      </c>
      <c r="AH84" s="1">
        <f>IFERROR(IF((LEFT(RIGHT(Plan1!$B$7,4),2)-Z84)=0,1,IF(Z84&lt;&gt;"x",-10,0)),0)</f>
        <v>-10</v>
      </c>
      <c r="AI84" s="1">
        <f>IFERROR(IF((RIGHT(Plan1!$B$7,2)-AB84)=0,1,IF(AB84&lt;&gt;"x",-10,0)),0)</f>
        <v>0</v>
      </c>
      <c r="AK84" s="1">
        <f>IFERROR(IF(Plan1!$B$5-Plan2!J84=0,5,IF(J84&lt;&gt;"x",-10,0)),0)</f>
        <v>0</v>
      </c>
      <c r="AL84" s="1">
        <f>IFERROR(IF(Plan1!$B$4-Plan2!S84=0,5,IF(S84&lt;&gt;"x",-10,0)),0)</f>
        <v>0</v>
      </c>
      <c r="AM84" s="1">
        <f>IFERROR(IF(Plan1!$B$3-Plan2!P84=0,5,IF(P84&lt;&gt;"x",-10,0)),0)</f>
        <v>0</v>
      </c>
      <c r="AO84" s="1">
        <f t="shared" si="77"/>
        <v>-10</v>
      </c>
      <c r="AP84" s="1" t="str">
        <f t="shared" si="78"/>
        <v>082</v>
      </c>
    </row>
    <row r="85" spans="2:42" ht="13.5" customHeight="1" x14ac:dyDescent="0.25">
      <c r="B85" s="20" t="s">
        <v>2679</v>
      </c>
      <c r="C85" s="21">
        <f t="shared" si="60"/>
        <v>96</v>
      </c>
      <c r="D85" s="22" t="s">
        <v>2680</v>
      </c>
      <c r="E85" s="21" t="s">
        <v>2772</v>
      </c>
      <c r="F85" s="20" t="s">
        <v>2681</v>
      </c>
      <c r="G85" s="21"/>
      <c r="H85" s="23" t="s">
        <v>7040</v>
      </c>
      <c r="J85" s="1" t="str">
        <f t="shared" si="61"/>
        <v>x</v>
      </c>
      <c r="K85" s="3" t="str">
        <f t="shared" si="56"/>
        <v>x</v>
      </c>
      <c r="L85" s="3" t="str">
        <f t="shared" si="57"/>
        <v>107</v>
      </c>
      <c r="M85" s="3" t="str">
        <f t="shared" si="62"/>
        <v>x</v>
      </c>
      <c r="N85" s="2" t="str">
        <f t="shared" si="58"/>
        <v>x</v>
      </c>
      <c r="O85" s="2" t="str">
        <f t="shared" si="63"/>
        <v>107</v>
      </c>
      <c r="P85" s="2" t="str">
        <f t="shared" si="64"/>
        <v>x</v>
      </c>
      <c r="Q85" s="1" t="str">
        <f t="shared" si="65"/>
        <v>x</v>
      </c>
      <c r="R85" s="1" t="str">
        <f t="shared" si="66"/>
        <v>107</v>
      </c>
      <c r="S85" s="1" t="str">
        <f t="shared" si="67"/>
        <v>x</v>
      </c>
      <c r="T85" s="1" t="str">
        <f t="shared" si="68"/>
        <v>x</v>
      </c>
      <c r="U85" s="2" t="str">
        <f t="shared" si="59"/>
        <v>107</v>
      </c>
      <c r="V85" s="1" t="str">
        <f t="shared" si="80"/>
        <v>x</v>
      </c>
      <c r="W85" s="1" t="str">
        <f t="shared" si="69"/>
        <v>00</v>
      </c>
      <c r="X85" s="1" t="str">
        <f t="shared" si="70"/>
        <v>x</v>
      </c>
      <c r="Y85" s="1" t="str">
        <f t="shared" si="71"/>
        <v>00</v>
      </c>
      <c r="Z85" s="1" t="str">
        <f t="shared" si="72"/>
        <v>37</v>
      </c>
      <c r="AA85" s="1" t="str">
        <f t="shared" si="73"/>
        <v>37</v>
      </c>
      <c r="AB85" s="1" t="str">
        <f t="shared" si="74"/>
        <v>x</v>
      </c>
      <c r="AC85" s="1" t="str">
        <f t="shared" si="75"/>
        <v>00</v>
      </c>
      <c r="AD85" s="1" t="str">
        <f t="shared" si="76"/>
        <v>107</v>
      </c>
      <c r="AF85" s="1">
        <f>IFERROR(IF(((LEFT(Plan1!$B$7,2)=V85)),1,IF(V85&lt;&gt;"x",-10,0)),0)</f>
        <v>0</v>
      </c>
      <c r="AG85" s="1">
        <f>IFERROR(IF((RIGHT(LEFT(Plan1!$B$7,4),2)-X85)=0,1,IF(X85&lt;&gt;"x",-10,0)),0)</f>
        <v>0</v>
      </c>
      <c r="AH85" s="1">
        <f>IFERROR(IF((LEFT(RIGHT(Plan1!$B$7,4),2)-Z85)=0,1,IF(Z85&lt;&gt;"x",-10,0)),0)</f>
        <v>-10</v>
      </c>
      <c r="AI85" s="1">
        <f>IFERROR(IF((RIGHT(Plan1!$B$7,2)-AB85)=0,1,IF(AB85&lt;&gt;"x",-10,0)),0)</f>
        <v>0</v>
      </c>
      <c r="AK85" s="1">
        <f>IFERROR(IF(Plan1!$B$5-Plan2!J85=0,5,IF(J85&lt;&gt;"x",-10,0)),0)</f>
        <v>0</v>
      </c>
      <c r="AL85" s="1">
        <f>IFERROR(IF(Plan1!$B$4-Plan2!S85=0,5,IF(S85&lt;&gt;"x",-10,0)),0)</f>
        <v>0</v>
      </c>
      <c r="AM85" s="1">
        <f>IFERROR(IF(Plan1!$B$3-Plan2!P85=0,5,IF(P85&lt;&gt;"x",-10,0)),0)</f>
        <v>0</v>
      </c>
      <c r="AO85" s="1">
        <f t="shared" si="77"/>
        <v>-10</v>
      </c>
      <c r="AP85" s="1" t="str">
        <f t="shared" si="78"/>
        <v>107</v>
      </c>
    </row>
    <row r="86" spans="2:42" ht="13.5" customHeight="1" x14ac:dyDescent="0.25">
      <c r="B86" s="20" t="s">
        <v>6337</v>
      </c>
      <c r="C86" s="21">
        <f t="shared" si="60"/>
        <v>150</v>
      </c>
      <c r="D86" s="22" t="s">
        <v>6322</v>
      </c>
      <c r="E86" s="21" t="s">
        <v>2772</v>
      </c>
      <c r="F86" s="20" t="s">
        <v>6305</v>
      </c>
      <c r="G86" s="21"/>
      <c r="H86" s="23" t="s">
        <v>6281</v>
      </c>
      <c r="J86" s="1" t="str">
        <f t="shared" si="61"/>
        <v>x</v>
      </c>
      <c r="K86" s="3" t="str">
        <f t="shared" si="56"/>
        <v>x</v>
      </c>
      <c r="L86" s="3" t="str">
        <f t="shared" si="57"/>
        <v>108</v>
      </c>
      <c r="M86" s="3" t="str">
        <f t="shared" si="62"/>
        <v>x</v>
      </c>
      <c r="N86" s="2" t="str">
        <f t="shared" si="58"/>
        <v>x</v>
      </c>
      <c r="O86" s="2" t="str">
        <f t="shared" si="63"/>
        <v>108</v>
      </c>
      <c r="P86" s="2" t="str">
        <f t="shared" si="64"/>
        <v>x</v>
      </c>
      <c r="Q86" s="1" t="str">
        <f t="shared" si="65"/>
        <v>x</v>
      </c>
      <c r="R86" s="1" t="str">
        <f t="shared" si="66"/>
        <v>108</v>
      </c>
      <c r="S86" s="1" t="str">
        <f t="shared" si="67"/>
        <v>x</v>
      </c>
      <c r="T86" s="1" t="str">
        <f t="shared" si="68"/>
        <v>x</v>
      </c>
      <c r="U86" s="2" t="str">
        <f t="shared" si="59"/>
        <v>108</v>
      </c>
      <c r="V86" s="1" t="str">
        <f t="shared" si="80"/>
        <v>33</v>
      </c>
      <c r="W86" s="1" t="str">
        <f t="shared" si="69"/>
        <v>33</v>
      </c>
      <c r="X86" s="1" t="str">
        <f t="shared" si="70"/>
        <v>90</v>
      </c>
      <c r="Y86" s="1" t="str">
        <f t="shared" si="71"/>
        <v>90</v>
      </c>
      <c r="Z86" s="1" t="str">
        <f t="shared" si="72"/>
        <v>92</v>
      </c>
      <c r="AA86" s="1" t="str">
        <f t="shared" si="73"/>
        <v>92</v>
      </c>
      <c r="AB86" s="1" t="str">
        <f t="shared" si="74"/>
        <v>37</v>
      </c>
      <c r="AC86" s="1" t="str">
        <f t="shared" si="75"/>
        <v>37</v>
      </c>
      <c r="AD86" s="1" t="str">
        <f t="shared" si="76"/>
        <v>108</v>
      </c>
      <c r="AF86" s="1">
        <f>IFERROR(IF(((LEFT(Plan1!$B$7,2)=V86)),1,IF(V86&lt;&gt;"x",-10,0)),0)</f>
        <v>-10</v>
      </c>
      <c r="AG86" s="1">
        <f>IFERROR(IF((RIGHT(LEFT(Plan1!$B$7,4),2)-X86)=0,1,IF(X86&lt;&gt;"x",-10,0)),0)</f>
        <v>-10</v>
      </c>
      <c r="AH86" s="1">
        <f>IFERROR(IF((LEFT(RIGHT(Plan1!$B$7,4),2)-Z86)=0,1,IF(Z86&lt;&gt;"x",-10,0)),0)</f>
        <v>-10</v>
      </c>
      <c r="AI86" s="1">
        <f>IFERROR(IF((RIGHT(Plan1!$B$7,2)-AB86)=0,1,IF(AB86&lt;&gt;"x",-10,0)),0)</f>
        <v>-10</v>
      </c>
      <c r="AK86" s="1">
        <f>IFERROR(IF(Plan1!$B$5-Plan2!J86=0,5,IF(J86&lt;&gt;"x",-10,0)),0)</f>
        <v>0</v>
      </c>
      <c r="AL86" s="1">
        <f>IFERROR(IF(Plan1!$B$4-Plan2!S86=0,5,IF(S86&lt;&gt;"x",-10,0)),0)</f>
        <v>0</v>
      </c>
      <c r="AM86" s="1">
        <f>IFERROR(IF(Plan1!$B$3-Plan2!P86=0,5,IF(P86&lt;&gt;"x",-10,0)),0)</f>
        <v>0</v>
      </c>
      <c r="AO86" s="1">
        <f t="shared" si="77"/>
        <v>-40</v>
      </c>
      <c r="AP86" s="1" t="str">
        <f t="shared" si="78"/>
        <v>108</v>
      </c>
    </row>
    <row r="87" spans="2:42" ht="13.5" customHeight="1" x14ac:dyDescent="0.25">
      <c r="B87" s="20" t="s">
        <v>2683</v>
      </c>
      <c r="C87" s="21">
        <f t="shared" si="60"/>
        <v>151</v>
      </c>
      <c r="D87" s="22" t="s">
        <v>2684</v>
      </c>
      <c r="E87" s="21" t="s">
        <v>2772</v>
      </c>
      <c r="F87" s="20" t="s">
        <v>2685</v>
      </c>
      <c r="G87" s="21"/>
      <c r="H87" s="23" t="s">
        <v>6282</v>
      </c>
      <c r="J87" s="1" t="str">
        <f t="shared" si="61"/>
        <v>x</v>
      </c>
      <c r="K87" s="3" t="str">
        <f t="shared" si="56"/>
        <v>x</v>
      </c>
      <c r="L87" s="3" t="str">
        <f t="shared" si="57"/>
        <v>198</v>
      </c>
      <c r="M87" s="3" t="str">
        <f t="shared" si="62"/>
        <v>x</v>
      </c>
      <c r="N87" s="2" t="str">
        <f t="shared" si="58"/>
        <v>x</v>
      </c>
      <c r="O87" s="2" t="str">
        <f t="shared" si="63"/>
        <v>198</v>
      </c>
      <c r="P87" s="2" t="str">
        <f t="shared" si="64"/>
        <v>x</v>
      </c>
      <c r="Q87" s="1" t="str">
        <f t="shared" si="65"/>
        <v>x</v>
      </c>
      <c r="R87" s="1" t="str">
        <f t="shared" si="66"/>
        <v>198</v>
      </c>
      <c r="S87" s="1" t="str">
        <f t="shared" si="67"/>
        <v>x</v>
      </c>
      <c r="T87" s="1" t="str">
        <f t="shared" si="68"/>
        <v>x</v>
      </c>
      <c r="U87" s="2" t="str">
        <f t="shared" si="59"/>
        <v>198</v>
      </c>
      <c r="V87" s="1" t="str">
        <f>IF((IF(W87="00","x",W87))="30","33",(IF(W87="00","x",W87)))</f>
        <v>44</v>
      </c>
      <c r="W87" s="1" t="str">
        <f t="shared" si="69"/>
        <v>44</v>
      </c>
      <c r="X87" s="1" t="str">
        <f t="shared" si="70"/>
        <v>x</v>
      </c>
      <c r="Y87" s="1" t="str">
        <f t="shared" si="71"/>
        <v>00</v>
      </c>
      <c r="Z87" s="1" t="str">
        <f t="shared" si="72"/>
        <v>91</v>
      </c>
      <c r="AA87" s="1" t="str">
        <f t="shared" si="73"/>
        <v>91</v>
      </c>
      <c r="AB87" s="1" t="str">
        <f t="shared" si="74"/>
        <v>x</v>
      </c>
      <c r="AC87" s="1" t="str">
        <f t="shared" si="75"/>
        <v>00</v>
      </c>
      <c r="AD87" s="1" t="str">
        <f t="shared" si="76"/>
        <v>198</v>
      </c>
      <c r="AF87" s="1">
        <f>IFERROR(IF(((LEFT(Plan1!$B$7,2)=V87)),1,IF(V87&lt;&gt;"x",-10,0)),0)</f>
        <v>-10</v>
      </c>
      <c r="AG87" s="1">
        <f>IFERROR(IF((RIGHT(LEFT(Plan1!$B$7,4),2)-X87)=0,1,IF(X87&lt;&gt;"x",-10,0)),0)</f>
        <v>0</v>
      </c>
      <c r="AH87" s="1">
        <f>IFERROR(IF((LEFT(RIGHT(Plan1!$B$7,4),2)-Z87)=0,1,IF(Z87&lt;&gt;"x",-10,0)),0)</f>
        <v>-10</v>
      </c>
      <c r="AI87" s="1">
        <f>IFERROR(IF((RIGHT(Plan1!$B$7,2)-AB87)=0,1,IF(AB87&lt;&gt;"x",-10,0)),0)</f>
        <v>0</v>
      </c>
      <c r="AK87" s="1">
        <f>IFERROR(IF(Plan1!$B$5-Plan2!J87=0,5,IF(J87&lt;&gt;"x",-10,0)),0)</f>
        <v>0</v>
      </c>
      <c r="AL87" s="1">
        <f>IFERROR(IF(Plan1!$B$4-Plan2!S87=0,5,IF(S87&lt;&gt;"x",-10,0)),0)</f>
        <v>0</v>
      </c>
      <c r="AM87" s="1">
        <f>IFERROR(IF(Plan1!$B$3-Plan2!P87=0,5,IF(P87&lt;&gt;"x",-10,0)),0)</f>
        <v>0</v>
      </c>
      <c r="AO87" s="1">
        <f t="shared" si="77"/>
        <v>-20</v>
      </c>
      <c r="AP87" s="1" t="str">
        <f t="shared" si="78"/>
        <v>198</v>
      </c>
    </row>
    <row r="88" spans="2:42" ht="13.5" customHeight="1" x14ac:dyDescent="0.25">
      <c r="B88" s="20" t="s">
        <v>2687</v>
      </c>
      <c r="C88" s="21">
        <f t="shared" si="60"/>
        <v>153</v>
      </c>
      <c r="D88" s="22" t="s">
        <v>2688</v>
      </c>
      <c r="E88" s="21" t="s">
        <v>2772</v>
      </c>
      <c r="F88" s="20" t="s">
        <v>2689</v>
      </c>
      <c r="G88" s="21"/>
      <c r="H88" s="23" t="s">
        <v>6283</v>
      </c>
      <c r="J88" s="1" t="str">
        <f t="shared" si="61"/>
        <v>x</v>
      </c>
      <c r="K88" s="3" t="str">
        <f t="shared" si="56"/>
        <v>x</v>
      </c>
      <c r="L88" s="3" t="str">
        <f t="shared" si="57"/>
        <v>199</v>
      </c>
      <c r="M88" s="3" t="str">
        <f t="shared" si="62"/>
        <v>x</v>
      </c>
      <c r="N88" s="2" t="str">
        <f t="shared" si="58"/>
        <v>x</v>
      </c>
      <c r="O88" s="2" t="str">
        <f t="shared" si="63"/>
        <v>199</v>
      </c>
      <c r="P88" s="2" t="str">
        <f t="shared" si="64"/>
        <v>x</v>
      </c>
      <c r="Q88" s="1" t="str">
        <f t="shared" si="65"/>
        <v>x</v>
      </c>
      <c r="R88" s="1" t="str">
        <f t="shared" si="66"/>
        <v>199</v>
      </c>
      <c r="S88" s="1" t="str">
        <f t="shared" si="67"/>
        <v>x</v>
      </c>
      <c r="T88" s="1" t="str">
        <f t="shared" si="68"/>
        <v>x</v>
      </c>
      <c r="U88" s="2" t="str">
        <f t="shared" si="59"/>
        <v>199</v>
      </c>
      <c r="V88" s="1" t="str">
        <f t="shared" ref="V88:V92" si="81">IF((IF(W88="00","x",W88))="30","33",(IF(W88="00","x",W88)))</f>
        <v>31</v>
      </c>
      <c r="W88" s="1" t="str">
        <f t="shared" si="69"/>
        <v>31</v>
      </c>
      <c r="X88" s="1" t="str">
        <f t="shared" si="70"/>
        <v>x</v>
      </c>
      <c r="Y88" s="1" t="str">
        <f t="shared" si="71"/>
        <v>00</v>
      </c>
      <c r="Z88" s="1" t="str">
        <f t="shared" si="72"/>
        <v>91</v>
      </c>
      <c r="AA88" s="1" t="str">
        <f t="shared" si="73"/>
        <v>91</v>
      </c>
      <c r="AB88" s="1" t="str">
        <f t="shared" si="74"/>
        <v>x</v>
      </c>
      <c r="AC88" s="1" t="str">
        <f t="shared" si="75"/>
        <v>00</v>
      </c>
      <c r="AD88" s="1" t="str">
        <f t="shared" si="76"/>
        <v>199</v>
      </c>
      <c r="AF88" s="1">
        <f>IFERROR(IF(((LEFT(Plan1!$B$7,2)=V88)),1,IF(V88&lt;&gt;"x",-10,0)),0)</f>
        <v>-10</v>
      </c>
      <c r="AG88" s="1">
        <f>IFERROR(IF((RIGHT(LEFT(Plan1!$B$7,4),2)-X88)=0,1,IF(X88&lt;&gt;"x",-10,0)),0)</f>
        <v>0</v>
      </c>
      <c r="AH88" s="1">
        <f>IFERROR(IF((LEFT(RIGHT(Plan1!$B$7,4),2)-Z88)=0,1,IF(Z88&lt;&gt;"x",-10,0)),0)</f>
        <v>-10</v>
      </c>
      <c r="AI88" s="1">
        <f>IFERROR(IF((RIGHT(Plan1!$B$7,2)-AB88)=0,1,IF(AB88&lt;&gt;"x",-10,0)),0)</f>
        <v>0</v>
      </c>
      <c r="AK88" s="1">
        <f>IFERROR(IF(Plan1!$B$5-Plan2!J88=0,5,IF(J88&lt;&gt;"x",-10,0)),0)</f>
        <v>0</v>
      </c>
      <c r="AL88" s="1">
        <f>IFERROR(IF(Plan1!$B$4-Plan2!S88=0,5,IF(S88&lt;&gt;"x",-10,0)),0)</f>
        <v>0</v>
      </c>
      <c r="AM88" s="1">
        <f>IFERROR(IF(Plan1!$B$3-Plan2!P88=0,5,IF(P88&lt;&gt;"x",-10,0)),0)</f>
        <v>0</v>
      </c>
      <c r="AO88" s="1">
        <f t="shared" si="77"/>
        <v>-20</v>
      </c>
      <c r="AP88" s="1" t="str">
        <f t="shared" si="78"/>
        <v>199</v>
      </c>
    </row>
    <row r="89" spans="2:42" ht="13.5" customHeight="1" x14ac:dyDescent="0.25">
      <c r="B89" s="20" t="s">
        <v>2691</v>
      </c>
      <c r="C89" s="21">
        <f t="shared" si="60"/>
        <v>191</v>
      </c>
      <c r="D89" s="22" t="s">
        <v>2692</v>
      </c>
      <c r="E89" s="21" t="s">
        <v>2772</v>
      </c>
      <c r="F89" s="20" t="s">
        <v>2693</v>
      </c>
      <c r="G89" s="21"/>
      <c r="H89" s="23" t="s">
        <v>6284</v>
      </c>
      <c r="J89" s="1" t="str">
        <f t="shared" si="61"/>
        <v>x</v>
      </c>
      <c r="K89" s="3" t="str">
        <f t="shared" si="56"/>
        <v>x</v>
      </c>
      <c r="L89" s="3" t="str">
        <f t="shared" si="57"/>
        <v>200</v>
      </c>
      <c r="M89" s="3" t="str">
        <f t="shared" si="62"/>
        <v>x</v>
      </c>
      <c r="N89" s="2" t="str">
        <f t="shared" si="58"/>
        <v>x</v>
      </c>
      <c r="O89" s="2" t="str">
        <f t="shared" si="63"/>
        <v>200</v>
      </c>
      <c r="P89" s="2" t="str">
        <f t="shared" si="64"/>
        <v>x</v>
      </c>
      <c r="Q89" s="1" t="str">
        <f t="shared" si="65"/>
        <v>x</v>
      </c>
      <c r="R89" s="1" t="str">
        <f t="shared" si="66"/>
        <v>200</v>
      </c>
      <c r="S89" s="1" t="str">
        <f t="shared" si="67"/>
        <v>x</v>
      </c>
      <c r="T89" s="1" t="str">
        <f t="shared" si="68"/>
        <v>x</v>
      </c>
      <c r="U89" s="2" t="str">
        <f t="shared" si="59"/>
        <v>200</v>
      </c>
      <c r="V89" s="1" t="str">
        <f t="shared" si="81"/>
        <v>33</v>
      </c>
      <c r="W89" s="1" t="str">
        <f t="shared" si="69"/>
        <v>33</v>
      </c>
      <c r="X89" s="1" t="str">
        <f t="shared" si="70"/>
        <v>x</v>
      </c>
      <c r="Y89" s="1" t="str">
        <f t="shared" si="71"/>
        <v>00</v>
      </c>
      <c r="Z89" s="1" t="str">
        <f t="shared" si="72"/>
        <v>91</v>
      </c>
      <c r="AA89" s="1" t="str">
        <f t="shared" si="73"/>
        <v>91</v>
      </c>
      <c r="AB89" s="1" t="str">
        <f t="shared" si="74"/>
        <v>x</v>
      </c>
      <c r="AC89" s="1" t="str">
        <f t="shared" si="75"/>
        <v>00</v>
      </c>
      <c r="AD89" s="1" t="str">
        <f t="shared" si="76"/>
        <v>200</v>
      </c>
      <c r="AF89" s="1">
        <f>IFERROR(IF(((LEFT(Plan1!$B$7,2)=V89)),1,IF(V89&lt;&gt;"x",-10,0)),0)</f>
        <v>-10</v>
      </c>
      <c r="AG89" s="1">
        <f>IFERROR(IF((RIGHT(LEFT(Plan1!$B$7,4),2)-X89)=0,1,IF(X89&lt;&gt;"x",-10,0)),0)</f>
        <v>0</v>
      </c>
      <c r="AH89" s="1">
        <f>IFERROR(IF((LEFT(RIGHT(Plan1!$B$7,4),2)-Z89)=0,1,IF(Z89&lt;&gt;"x",-10,0)),0)</f>
        <v>-10</v>
      </c>
      <c r="AI89" s="1">
        <f>IFERROR(IF((RIGHT(Plan1!$B$7,2)-AB89)=0,1,IF(AB89&lt;&gt;"x",-10,0)),0)</f>
        <v>0</v>
      </c>
      <c r="AK89" s="1">
        <f>IFERROR(IF(Plan1!$B$5-Plan2!J89=0,5,IF(J89&lt;&gt;"x",-10,0)),0)</f>
        <v>0</v>
      </c>
      <c r="AL89" s="1">
        <f>IFERROR(IF(Plan1!$B$4-Plan2!S89=0,5,IF(S89&lt;&gt;"x",-10,0)),0)</f>
        <v>0</v>
      </c>
      <c r="AM89" s="1">
        <f>IFERROR(IF(Plan1!$B$3-Plan2!P89=0,5,IF(P89&lt;&gt;"x",-10,0)),0)</f>
        <v>0</v>
      </c>
      <c r="AO89" s="1">
        <f t="shared" si="77"/>
        <v>-20</v>
      </c>
      <c r="AP89" s="1" t="str">
        <f t="shared" si="78"/>
        <v>200</v>
      </c>
    </row>
    <row r="90" spans="2:42" ht="13.5" customHeight="1" x14ac:dyDescent="0.25">
      <c r="B90" s="20" t="s">
        <v>2695</v>
      </c>
      <c r="C90" s="21">
        <f t="shared" si="60"/>
        <v>192</v>
      </c>
      <c r="D90" s="22" t="s">
        <v>2696</v>
      </c>
      <c r="E90" s="21" t="s">
        <v>2772</v>
      </c>
      <c r="F90" s="20" t="s">
        <v>2697</v>
      </c>
      <c r="G90" s="21"/>
      <c r="H90" s="23" t="s">
        <v>6285</v>
      </c>
      <c r="I90" s="2"/>
      <c r="J90" s="1" t="str">
        <f t="shared" si="61"/>
        <v>x</v>
      </c>
      <c r="K90" s="3" t="str">
        <f t="shared" si="56"/>
        <v>x</v>
      </c>
      <c r="L90" s="3" t="str">
        <f t="shared" si="57"/>
        <v>102</v>
      </c>
      <c r="M90" s="3" t="str">
        <f t="shared" si="62"/>
        <v>x</v>
      </c>
      <c r="N90" s="2" t="str">
        <f t="shared" si="58"/>
        <v>x</v>
      </c>
      <c r="O90" s="2" t="str">
        <f t="shared" si="63"/>
        <v>102</v>
      </c>
      <c r="P90" s="2" t="str">
        <f t="shared" si="64"/>
        <v>x</v>
      </c>
      <c r="Q90" s="1" t="str">
        <f t="shared" si="65"/>
        <v>x</v>
      </c>
      <c r="R90" s="1" t="str">
        <f t="shared" si="66"/>
        <v>102</v>
      </c>
      <c r="S90" s="1" t="str">
        <f t="shared" si="67"/>
        <v>x</v>
      </c>
      <c r="T90" s="1" t="str">
        <f t="shared" si="68"/>
        <v>x</v>
      </c>
      <c r="U90" s="2" t="str">
        <f t="shared" si="59"/>
        <v>102</v>
      </c>
      <c r="V90" s="1" t="str">
        <f t="shared" si="81"/>
        <v>x</v>
      </c>
      <c r="W90" s="1" t="str">
        <f t="shared" si="69"/>
        <v>00</v>
      </c>
      <c r="X90" s="1" t="str">
        <f t="shared" si="70"/>
        <v>x</v>
      </c>
      <c r="Y90" s="1" t="str">
        <f t="shared" si="71"/>
        <v>00</v>
      </c>
      <c r="Z90" s="1" t="str">
        <f t="shared" si="72"/>
        <v>96</v>
      </c>
      <c r="AA90" s="1" t="str">
        <f t="shared" si="73"/>
        <v>96</v>
      </c>
      <c r="AB90" s="1" t="str">
        <f t="shared" si="74"/>
        <v>x</v>
      </c>
      <c r="AC90" s="1" t="str">
        <f t="shared" si="75"/>
        <v>00</v>
      </c>
      <c r="AD90" s="1" t="str">
        <f t="shared" si="76"/>
        <v>102</v>
      </c>
      <c r="AF90" s="1">
        <f>IFERROR(IF(((LEFT(Plan1!$B$7,2)=V90)),1,IF(V90&lt;&gt;"x",-10,0)),0)</f>
        <v>0</v>
      </c>
      <c r="AG90" s="1">
        <f>IFERROR(IF((RIGHT(LEFT(Plan1!$B$7,4),2)-X90)=0,1,IF(X90&lt;&gt;"x",-10,0)),0)</f>
        <v>0</v>
      </c>
      <c r="AH90" s="1">
        <f>IFERROR(IF((LEFT(RIGHT(Plan1!$B$7,4),2)-Z90)=0,1,IF(Z90&lt;&gt;"x",-10,0)),0)</f>
        <v>-10</v>
      </c>
      <c r="AI90" s="1">
        <f>IFERROR(IF((RIGHT(Plan1!$B$7,2)-AB90)=0,1,IF(AB90&lt;&gt;"x",-10,0)),0)</f>
        <v>0</v>
      </c>
      <c r="AK90" s="1">
        <f>IFERROR(IF(Plan1!$B$5-Plan2!J90=0,5,IF(J90&lt;&gt;"x",-10,0)),0)</f>
        <v>0</v>
      </c>
      <c r="AL90" s="1">
        <f>IFERROR(IF(Plan1!$B$4-Plan2!S90=0,5,IF(S90&lt;&gt;"x",-10,0)),0)</f>
        <v>0</v>
      </c>
      <c r="AM90" s="1">
        <f>IFERROR(IF(Plan1!$B$3-Plan2!P90=0,5,IF(P90&lt;&gt;"x",-10,0)),0)</f>
        <v>0</v>
      </c>
      <c r="AO90" s="1">
        <f t="shared" si="77"/>
        <v>-10</v>
      </c>
      <c r="AP90" s="1" t="str">
        <f t="shared" si="78"/>
        <v>102</v>
      </c>
    </row>
    <row r="91" spans="2:42" ht="13.5" customHeight="1" x14ac:dyDescent="0.25">
      <c r="B91" s="20" t="s">
        <v>6336</v>
      </c>
      <c r="C91" s="21">
        <f t="shared" si="60"/>
        <v>193</v>
      </c>
      <c r="D91" s="22" t="s">
        <v>6321</v>
      </c>
      <c r="E91" s="21" t="s">
        <v>2772</v>
      </c>
      <c r="F91" s="20" t="s">
        <v>6304</v>
      </c>
      <c r="G91" s="21"/>
      <c r="H91" s="23" t="s">
        <v>6286</v>
      </c>
      <c r="I91" s="2"/>
      <c r="J91" s="1" t="str">
        <f t="shared" si="61"/>
        <v>x</v>
      </c>
      <c r="K91" s="3" t="str">
        <f t="shared" si="56"/>
        <v>x</v>
      </c>
      <c r="L91" s="3" t="str">
        <f t="shared" si="57"/>
        <v>103</v>
      </c>
      <c r="M91" s="3" t="str">
        <f t="shared" si="62"/>
        <v>x</v>
      </c>
      <c r="N91" s="2" t="str">
        <f t="shared" si="58"/>
        <v>x</v>
      </c>
      <c r="O91" s="2" t="str">
        <f t="shared" si="63"/>
        <v>103</v>
      </c>
      <c r="P91" s="2" t="str">
        <f t="shared" si="64"/>
        <v>x</v>
      </c>
      <c r="Q91" s="1" t="str">
        <f t="shared" si="65"/>
        <v>x</v>
      </c>
      <c r="R91" s="1" t="str">
        <f t="shared" si="66"/>
        <v>103</v>
      </c>
      <c r="S91" s="1" t="str">
        <f t="shared" si="67"/>
        <v>x</v>
      </c>
      <c r="T91" s="1" t="str">
        <f t="shared" si="68"/>
        <v>x</v>
      </c>
      <c r="U91" s="2" t="str">
        <f t="shared" si="59"/>
        <v>103</v>
      </c>
      <c r="V91" s="1" t="str">
        <f t="shared" si="81"/>
        <v>31</v>
      </c>
      <c r="W91" s="1" t="str">
        <f t="shared" si="69"/>
        <v>31</v>
      </c>
      <c r="X91" s="1" t="str">
        <f t="shared" si="70"/>
        <v>90</v>
      </c>
      <c r="Y91" s="1" t="str">
        <f t="shared" si="71"/>
        <v>90</v>
      </c>
      <c r="Z91" s="1" t="str">
        <f t="shared" si="72"/>
        <v>92</v>
      </c>
      <c r="AA91" s="1" t="str">
        <f t="shared" si="73"/>
        <v>92</v>
      </c>
      <c r="AB91" s="1" t="str">
        <f t="shared" si="74"/>
        <v>96</v>
      </c>
      <c r="AC91" s="1" t="str">
        <f t="shared" si="75"/>
        <v>96</v>
      </c>
      <c r="AD91" s="1" t="str">
        <f t="shared" si="76"/>
        <v>103</v>
      </c>
      <c r="AF91" s="1">
        <f>IFERROR(IF(((LEFT(Plan1!$B$7,2)=V91)),1,IF(V91&lt;&gt;"x",-10,0)),0)</f>
        <v>-10</v>
      </c>
      <c r="AG91" s="1">
        <f>IFERROR(IF((RIGHT(LEFT(Plan1!$B$7,4),2)-X91)=0,1,IF(X91&lt;&gt;"x",-10,0)),0)</f>
        <v>-10</v>
      </c>
      <c r="AH91" s="1">
        <f>IFERROR(IF((LEFT(RIGHT(Plan1!$B$7,4),2)-Z91)=0,1,IF(Z91&lt;&gt;"x",-10,0)),0)</f>
        <v>-10</v>
      </c>
      <c r="AI91" s="1">
        <f>IFERROR(IF((RIGHT(Plan1!$B$7,2)-AB91)=0,1,IF(AB91&lt;&gt;"x",-10,0)),0)</f>
        <v>-10</v>
      </c>
      <c r="AK91" s="1">
        <f>IFERROR(IF(Plan1!$B$5-Plan2!J91=0,5,IF(J91&lt;&gt;"x",-10,0)),0)</f>
        <v>0</v>
      </c>
      <c r="AL91" s="1">
        <f>IFERROR(IF(Plan1!$B$4-Plan2!S91=0,5,IF(S91&lt;&gt;"x",-10,0)),0)</f>
        <v>0</v>
      </c>
      <c r="AM91" s="1">
        <f>IFERROR(IF(Plan1!$B$3-Plan2!P91=0,5,IF(P91&lt;&gt;"x",-10,0)),0)</f>
        <v>0</v>
      </c>
      <c r="AO91" s="1">
        <f t="shared" si="77"/>
        <v>-40</v>
      </c>
      <c r="AP91" s="1" t="str">
        <f t="shared" si="78"/>
        <v>103</v>
      </c>
    </row>
    <row r="92" spans="2:42" ht="13.5" customHeight="1" x14ac:dyDescent="0.25">
      <c r="B92" s="20" t="s">
        <v>2703</v>
      </c>
      <c r="C92" s="21">
        <f t="shared" si="60"/>
        <v>194</v>
      </c>
      <c r="D92" s="22" t="s">
        <v>2704</v>
      </c>
      <c r="E92" s="21" t="s">
        <v>2772</v>
      </c>
      <c r="F92" s="20" t="s">
        <v>2701</v>
      </c>
      <c r="G92" s="21"/>
      <c r="H92" s="23" t="s">
        <v>6287</v>
      </c>
      <c r="I92" s="2"/>
      <c r="J92" s="1" t="str">
        <f t="shared" si="61"/>
        <v>x</v>
      </c>
      <c r="K92" s="3" t="str">
        <f t="shared" si="56"/>
        <v>x</v>
      </c>
      <c r="L92" s="3" t="str">
        <f t="shared" si="57"/>
        <v>193</v>
      </c>
      <c r="M92" s="3" t="str">
        <f t="shared" si="62"/>
        <v>x</v>
      </c>
      <c r="N92" s="2" t="str">
        <f t="shared" si="58"/>
        <v>x</v>
      </c>
      <c r="O92" s="2" t="str">
        <f t="shared" si="63"/>
        <v>193</v>
      </c>
      <c r="P92" s="2" t="str">
        <f t="shared" si="64"/>
        <v>x</v>
      </c>
      <c r="Q92" s="1" t="str">
        <f t="shared" si="65"/>
        <v>x</v>
      </c>
      <c r="R92" s="1" t="str">
        <f t="shared" si="66"/>
        <v>193</v>
      </c>
      <c r="S92" s="1" t="str">
        <f t="shared" si="67"/>
        <v>x</v>
      </c>
      <c r="T92" s="1" t="str">
        <f t="shared" si="68"/>
        <v>x</v>
      </c>
      <c r="U92" s="2" t="str">
        <f t="shared" si="59"/>
        <v>193</v>
      </c>
      <c r="V92" s="1" t="str">
        <f t="shared" si="81"/>
        <v>x</v>
      </c>
      <c r="W92" s="1" t="str">
        <f t="shared" si="69"/>
        <v>00</v>
      </c>
      <c r="X92" s="1" t="str">
        <f t="shared" si="70"/>
        <v>41</v>
      </c>
      <c r="Y92" s="1" t="str">
        <f t="shared" si="71"/>
        <v>41</v>
      </c>
      <c r="Z92" s="1" t="str">
        <f t="shared" si="72"/>
        <v>x</v>
      </c>
      <c r="AA92" s="1" t="str">
        <f t="shared" si="73"/>
        <v>00</v>
      </c>
      <c r="AB92" s="1" t="str">
        <f t="shared" si="74"/>
        <v>x</v>
      </c>
      <c r="AC92" s="1" t="str">
        <f t="shared" si="75"/>
        <v>00</v>
      </c>
      <c r="AD92" s="1" t="str">
        <f t="shared" si="76"/>
        <v>193</v>
      </c>
      <c r="AF92" s="1">
        <f>IFERROR(IF(((LEFT(Plan1!$B$7,2)=V92)),1,IF(V92&lt;&gt;"x",-10,0)),0)</f>
        <v>0</v>
      </c>
      <c r="AG92" s="1">
        <f>IFERROR(IF((RIGHT(LEFT(Plan1!$B$7,4),2)-X92)=0,1,IF(X92&lt;&gt;"x",-10,0)),0)</f>
        <v>-10</v>
      </c>
      <c r="AH92" s="1">
        <f>IFERROR(IF((LEFT(RIGHT(Plan1!$B$7,4),2)-Z92)=0,1,IF(Z92&lt;&gt;"x",-10,0)),0)</f>
        <v>0</v>
      </c>
      <c r="AI92" s="1">
        <f>IFERROR(IF((RIGHT(Plan1!$B$7,2)-AB92)=0,1,IF(AB92&lt;&gt;"x",-10,0)),0)</f>
        <v>0</v>
      </c>
      <c r="AK92" s="1">
        <f>IFERROR(IF(Plan1!$B$5-Plan2!J92=0,5,IF(J92&lt;&gt;"x",-10,0)),0)</f>
        <v>0</v>
      </c>
      <c r="AL92" s="1">
        <f>IFERROR(IF(Plan1!$B$4-Plan2!S92=0,5,IF(S92&lt;&gt;"x",-10,0)),0)</f>
        <v>0</v>
      </c>
      <c r="AM92" s="1">
        <f>IFERROR(IF(Plan1!$B$3-Plan2!P92=0,5,IF(P92&lt;&gt;"x",-10,0)),0)</f>
        <v>0</v>
      </c>
      <c r="AO92" s="1">
        <f t="shared" si="77"/>
        <v>-10</v>
      </c>
      <c r="AP92" s="1" t="str">
        <f t="shared" si="78"/>
        <v>193</v>
      </c>
    </row>
    <row r="93" spans="2:42" ht="13.5" customHeight="1" x14ac:dyDescent="0.25">
      <c r="B93" s="20" t="s">
        <v>2706</v>
      </c>
      <c r="C93" s="21">
        <f t="shared" si="60"/>
        <v>195</v>
      </c>
      <c r="D93" s="22" t="s">
        <v>2707</v>
      </c>
      <c r="E93" s="21" t="s">
        <v>2772</v>
      </c>
      <c r="F93" s="20" t="s">
        <v>6297</v>
      </c>
      <c r="G93" s="21"/>
      <c r="H93" s="23" t="s">
        <v>6288</v>
      </c>
      <c r="I93" s="2"/>
      <c r="J93" s="1" t="str">
        <f t="shared" si="61"/>
        <v>x</v>
      </c>
      <c r="K93" s="3" t="str">
        <f t="shared" si="56"/>
        <v>x</v>
      </c>
      <c r="L93" s="3" t="str">
        <f t="shared" si="57"/>
        <v>187</v>
      </c>
      <c r="M93" s="3" t="str">
        <f t="shared" si="62"/>
        <v>x</v>
      </c>
      <c r="N93" s="2" t="str">
        <f t="shared" si="58"/>
        <v>x</v>
      </c>
      <c r="O93" s="2" t="str">
        <f t="shared" si="63"/>
        <v>187</v>
      </c>
      <c r="P93" s="2" t="str">
        <f t="shared" si="64"/>
        <v>x</v>
      </c>
      <c r="Q93" s="1" t="str">
        <f t="shared" si="65"/>
        <v>x</v>
      </c>
      <c r="R93" s="1" t="str">
        <f t="shared" si="66"/>
        <v>187</v>
      </c>
      <c r="S93" s="1" t="str">
        <f t="shared" si="67"/>
        <v>x</v>
      </c>
      <c r="T93" s="1" t="str">
        <f t="shared" si="68"/>
        <v>x</v>
      </c>
      <c r="U93" s="2" t="str">
        <f t="shared" si="59"/>
        <v>187</v>
      </c>
      <c r="V93" s="1" t="str">
        <f>IF((IF(W93="00","x",W93))="30","33",(IF(W93="00","x",W93)))</f>
        <v>33</v>
      </c>
      <c r="W93" s="1" t="str">
        <f t="shared" si="69"/>
        <v>30</v>
      </c>
      <c r="X93" s="1" t="str">
        <f t="shared" si="70"/>
        <v>40</v>
      </c>
      <c r="Y93" s="1" t="str">
        <f t="shared" si="71"/>
        <v>40</v>
      </c>
      <c r="Z93" s="1" t="str">
        <f t="shared" si="72"/>
        <v>x</v>
      </c>
      <c r="AA93" s="1" t="str">
        <f t="shared" si="73"/>
        <v>00</v>
      </c>
      <c r="AB93" s="1" t="str">
        <f t="shared" si="74"/>
        <v>x</v>
      </c>
      <c r="AC93" s="1" t="str">
        <f t="shared" si="75"/>
        <v>00</v>
      </c>
      <c r="AD93" s="1" t="str">
        <f t="shared" si="76"/>
        <v>187</v>
      </c>
      <c r="AF93" s="1">
        <f>IFERROR(IF(((LEFT(Plan1!$B$7,2)=V93)),1,IF(V93&lt;&gt;"x",-10,0)),0)</f>
        <v>-10</v>
      </c>
      <c r="AG93" s="1">
        <f>IFERROR(IF((RIGHT(LEFT(Plan1!$B$7,4),2)-X93)=0,1,IF(X93&lt;&gt;"x",-10,0)),0)</f>
        <v>-10</v>
      </c>
      <c r="AH93" s="1">
        <f>IFERROR(IF((LEFT(RIGHT(Plan1!$B$7,4),2)-Z93)=0,1,IF(Z93&lt;&gt;"x",-10,0)),0)</f>
        <v>0</v>
      </c>
      <c r="AI93" s="1">
        <f>IFERROR(IF((RIGHT(Plan1!$B$7,2)-AB93)=0,1,IF(AB93&lt;&gt;"x",-10,0)),0)</f>
        <v>0</v>
      </c>
      <c r="AK93" s="1">
        <f>IFERROR(IF(Plan1!$B$5-Plan2!J93=0,5,IF(J93&lt;&gt;"x",-10,0)),0)</f>
        <v>0</v>
      </c>
      <c r="AL93" s="1">
        <f>IFERROR(IF(Plan1!$B$4-Plan2!S93=0,5,IF(S93&lt;&gt;"x",-10,0)),0)</f>
        <v>0</v>
      </c>
      <c r="AM93" s="1">
        <f>IFERROR(IF(Plan1!$B$3-Plan2!P93=0,5,IF(P93&lt;&gt;"x",-10,0)),0)</f>
        <v>0</v>
      </c>
      <c r="AO93" s="1">
        <f t="shared" si="77"/>
        <v>-20</v>
      </c>
      <c r="AP93" s="1" t="str">
        <f t="shared" si="78"/>
        <v>187</v>
      </c>
    </row>
    <row r="94" spans="2:42" ht="13.5" customHeight="1" x14ac:dyDescent="0.25">
      <c r="B94" s="20" t="s">
        <v>2709</v>
      </c>
      <c r="C94" s="21">
        <f t="shared" si="60"/>
        <v>198</v>
      </c>
      <c r="D94" s="22" t="s">
        <v>2710</v>
      </c>
      <c r="E94" s="21" t="s">
        <v>2772</v>
      </c>
      <c r="F94" s="20" t="s">
        <v>7652</v>
      </c>
      <c r="G94" s="21"/>
      <c r="H94" s="23" t="s">
        <v>6289</v>
      </c>
      <c r="I94" s="2"/>
      <c r="J94" s="1" t="str">
        <f t="shared" si="61"/>
        <v>x</v>
      </c>
      <c r="K94" s="3" t="str">
        <f t="shared" si="56"/>
        <v>x</v>
      </c>
      <c r="L94" s="3" t="str">
        <f t="shared" si="57"/>
        <v>188</v>
      </c>
      <c r="M94" s="3" t="str">
        <f t="shared" si="62"/>
        <v>x</v>
      </c>
      <c r="N94" s="2" t="str">
        <f t="shared" si="58"/>
        <v>x</v>
      </c>
      <c r="O94" s="2" t="str">
        <f t="shared" si="63"/>
        <v>188</v>
      </c>
      <c r="P94" s="2" t="str">
        <f t="shared" si="64"/>
        <v>x</v>
      </c>
      <c r="Q94" s="1" t="str">
        <f t="shared" si="65"/>
        <v>x</v>
      </c>
      <c r="R94" s="1" t="str">
        <f t="shared" si="66"/>
        <v>188</v>
      </c>
      <c r="S94" s="1" t="str">
        <f t="shared" si="67"/>
        <v>x</v>
      </c>
      <c r="T94" s="1" t="str">
        <f t="shared" si="68"/>
        <v>x</v>
      </c>
      <c r="U94" s="2" t="str">
        <f t="shared" si="59"/>
        <v>188</v>
      </c>
      <c r="V94" s="1" t="str">
        <f>IF((IF(W94="00","x",W94))="30","33",(IF(W94="00","x",W94)))</f>
        <v>33</v>
      </c>
      <c r="W94" s="1" t="str">
        <f t="shared" si="69"/>
        <v>33</v>
      </c>
      <c r="X94" s="1" t="str">
        <f t="shared" si="70"/>
        <v>50</v>
      </c>
      <c r="Y94" s="1" t="str">
        <f t="shared" si="71"/>
        <v>50</v>
      </c>
      <c r="Z94" s="1" t="str">
        <f t="shared" si="72"/>
        <v>x</v>
      </c>
      <c r="AA94" s="1" t="str">
        <f t="shared" si="73"/>
        <v>00</v>
      </c>
      <c r="AB94" s="1" t="str">
        <f t="shared" si="74"/>
        <v>x</v>
      </c>
      <c r="AC94" s="1" t="str">
        <f t="shared" si="75"/>
        <v>00</v>
      </c>
      <c r="AD94" s="1" t="str">
        <f t="shared" si="76"/>
        <v>188</v>
      </c>
      <c r="AF94" s="1">
        <f>IFERROR(IF(((LEFT(Plan1!$B$7,2)=V94)),1,IF(V94&lt;&gt;"x",-10,0)),0)</f>
        <v>-10</v>
      </c>
      <c r="AG94" s="1">
        <f>IFERROR(IF((RIGHT(LEFT(Plan1!$B$7,4),2)-X94)=0,1,IF(X94&lt;&gt;"x",-10,0)),0)</f>
        <v>-10</v>
      </c>
      <c r="AH94" s="1">
        <f>IFERROR(IF((LEFT(RIGHT(Plan1!$B$7,4),2)-Z94)=0,1,IF(Z94&lt;&gt;"x",-10,0)),0)</f>
        <v>0</v>
      </c>
      <c r="AI94" s="1">
        <f>IFERROR(IF((RIGHT(Plan1!$B$7,2)-AB94)=0,1,IF(AB94&lt;&gt;"x",-10,0)),0)</f>
        <v>0</v>
      </c>
      <c r="AK94" s="1">
        <f>IFERROR(IF(Plan1!$B$5-Plan2!J94=0,5,IF(J94&lt;&gt;"x",-10,0)),0)</f>
        <v>0</v>
      </c>
      <c r="AL94" s="1">
        <f>IFERROR(IF(Plan1!$B$4-Plan2!S94=0,5,IF(S94&lt;&gt;"x",-10,0)),0)</f>
        <v>0</v>
      </c>
      <c r="AM94" s="1">
        <f>IFERROR(IF(Plan1!$B$3-Plan2!P94=0,5,IF(P94&lt;&gt;"x",-10,0)),0)</f>
        <v>0</v>
      </c>
      <c r="AO94" s="1">
        <f t="shared" si="77"/>
        <v>-20</v>
      </c>
      <c r="AP94" s="1" t="str">
        <f t="shared" si="78"/>
        <v>188</v>
      </c>
    </row>
    <row r="95" spans="2:42" ht="13.5" customHeight="1" x14ac:dyDescent="0.25">
      <c r="B95" s="20" t="s">
        <v>2712</v>
      </c>
      <c r="C95" s="21">
        <f t="shared" si="60"/>
        <v>199</v>
      </c>
      <c r="D95" s="22" t="s">
        <v>2713</v>
      </c>
      <c r="E95" s="21" t="s">
        <v>2772</v>
      </c>
      <c r="F95" s="20" t="s">
        <v>2714</v>
      </c>
      <c r="G95" s="21"/>
      <c r="H95" s="23" t="s">
        <v>6290</v>
      </c>
      <c r="I95" s="2"/>
      <c r="J95" s="1" t="str">
        <f t="shared" si="61"/>
        <v>x</v>
      </c>
      <c r="K95" s="3" t="str">
        <f t="shared" si="56"/>
        <v>x</v>
      </c>
      <c r="L95" s="3" t="str">
        <f t="shared" si="57"/>
        <v>008</v>
      </c>
      <c r="M95" s="3" t="str">
        <f t="shared" si="62"/>
        <v>x</v>
      </c>
      <c r="N95" s="2" t="str">
        <f t="shared" si="58"/>
        <v>x</v>
      </c>
      <c r="O95" s="2" t="str">
        <f t="shared" si="63"/>
        <v>8</v>
      </c>
      <c r="P95" s="2" t="str">
        <f t="shared" si="64"/>
        <v>x</v>
      </c>
      <c r="Q95" s="1" t="str">
        <f t="shared" si="65"/>
        <v>x</v>
      </c>
      <c r="R95" s="1" t="str">
        <f t="shared" si="66"/>
        <v>8</v>
      </c>
      <c r="S95" s="1" t="str">
        <f t="shared" si="67"/>
        <v>x</v>
      </c>
      <c r="T95" s="1" t="str">
        <f t="shared" si="68"/>
        <v>x</v>
      </c>
      <c r="U95" s="2" t="str">
        <f t="shared" si="59"/>
        <v>008</v>
      </c>
      <c r="V95" s="1" t="str">
        <f t="shared" ref="V95:V98" si="82">IF((IF(W95="00","x",W95))="30","33",(IF(W95="00","x",W95)))</f>
        <v>x</v>
      </c>
      <c r="W95" s="1" t="str">
        <f t="shared" si="69"/>
        <v>00</v>
      </c>
      <c r="X95" s="1" t="str">
        <f t="shared" si="70"/>
        <v>40</v>
      </c>
      <c r="Y95" s="1" t="str">
        <f t="shared" si="71"/>
        <v>40</v>
      </c>
      <c r="Z95" s="1" t="str">
        <f t="shared" si="72"/>
        <v>x</v>
      </c>
      <c r="AA95" s="1" t="str">
        <f t="shared" si="73"/>
        <v>00</v>
      </c>
      <c r="AB95" s="1" t="str">
        <f t="shared" si="74"/>
        <v>x</v>
      </c>
      <c r="AC95" s="1" t="str">
        <f t="shared" si="75"/>
        <v>00</v>
      </c>
      <c r="AD95" s="1" t="str">
        <f t="shared" si="76"/>
        <v>008</v>
      </c>
      <c r="AF95" s="1">
        <f>IFERROR(IF(((LEFT(Plan1!$B$7,2)=V95)),1,IF(V95&lt;&gt;"x",-10,0)),0)</f>
        <v>0</v>
      </c>
      <c r="AG95" s="1">
        <f>IFERROR(IF((RIGHT(LEFT(Plan1!$B$7,4),2)-X95)=0,1,IF(X95&lt;&gt;"x",-10,0)),0)</f>
        <v>-10</v>
      </c>
      <c r="AH95" s="1">
        <f>IFERROR(IF((LEFT(RIGHT(Plan1!$B$7,4),2)-Z95)=0,1,IF(Z95&lt;&gt;"x",-10,0)),0)</f>
        <v>0</v>
      </c>
      <c r="AI95" s="1">
        <f>IFERROR(IF((RIGHT(Plan1!$B$7,2)-AB95)=0,1,IF(AB95&lt;&gt;"x",-10,0)),0)</f>
        <v>0</v>
      </c>
      <c r="AK95" s="1">
        <f>IFERROR(IF(Plan1!$B$5-Plan2!J95=0,5,IF(J95&lt;&gt;"x",-10,0)),0)</f>
        <v>0</v>
      </c>
      <c r="AL95" s="1">
        <f>IFERROR(IF(Plan1!$B$4-Plan2!S95=0,5,IF(S95&lt;&gt;"x",-10,0)),0)</f>
        <v>0</v>
      </c>
      <c r="AM95" s="1">
        <f>IFERROR(IF(Plan1!$B$3-Plan2!P95=0,5,IF(P95&lt;&gt;"x",-10,0)),0)</f>
        <v>0</v>
      </c>
      <c r="AO95" s="1">
        <f t="shared" si="77"/>
        <v>-10</v>
      </c>
      <c r="AP95" s="1" t="str">
        <f t="shared" si="78"/>
        <v>008</v>
      </c>
    </row>
    <row r="96" spans="2:42" ht="13.5" customHeight="1" x14ac:dyDescent="0.25">
      <c r="B96" s="20" t="s">
        <v>2499</v>
      </c>
      <c r="C96" s="21">
        <f t="shared" si="60"/>
        <v>201</v>
      </c>
      <c r="D96" s="22" t="s">
        <v>2500</v>
      </c>
      <c r="E96" s="21" t="s">
        <v>2496</v>
      </c>
      <c r="F96" s="20" t="s">
        <v>2501</v>
      </c>
      <c r="G96" s="21"/>
      <c r="H96" s="23" t="s">
        <v>6291</v>
      </c>
      <c r="I96" s="2"/>
      <c r="J96" s="1" t="str">
        <f t="shared" si="61"/>
        <v>10</v>
      </c>
      <c r="K96" s="3" t="str">
        <f t="shared" si="56"/>
        <v>10</v>
      </c>
      <c r="L96" s="3" t="str">
        <f t="shared" si="57"/>
        <v>185</v>
      </c>
      <c r="M96" s="3" t="str">
        <f t="shared" si="62"/>
        <v>x</v>
      </c>
      <c r="N96" s="2" t="str">
        <f t="shared" si="58"/>
        <v>000</v>
      </c>
      <c r="O96" s="2" t="str">
        <f t="shared" si="63"/>
        <v>185</v>
      </c>
      <c r="P96" s="2" t="str">
        <f t="shared" si="64"/>
        <v>x</v>
      </c>
      <c r="Q96" s="1" t="str">
        <f t="shared" si="65"/>
        <v>000000</v>
      </c>
      <c r="R96" s="1" t="str">
        <f t="shared" si="66"/>
        <v>185</v>
      </c>
      <c r="S96" s="1" t="str">
        <f t="shared" si="67"/>
        <v>x</v>
      </c>
      <c r="T96" s="1" t="str">
        <f t="shared" si="68"/>
        <v>0000</v>
      </c>
      <c r="U96" s="2" t="str">
        <f t="shared" si="59"/>
        <v>185</v>
      </c>
      <c r="V96" s="1" t="str">
        <f t="shared" si="82"/>
        <v>x</v>
      </c>
      <c r="W96" s="1" t="str">
        <f t="shared" si="69"/>
        <v>00</v>
      </c>
      <c r="X96" s="1" t="str">
        <f t="shared" si="70"/>
        <v>x</v>
      </c>
      <c r="Y96" s="1" t="str">
        <f t="shared" si="71"/>
        <v>00</v>
      </c>
      <c r="Z96" s="1" t="str">
        <f t="shared" si="72"/>
        <v>39</v>
      </c>
      <c r="AA96" s="1" t="str">
        <f t="shared" si="73"/>
        <v>39</v>
      </c>
      <c r="AB96" s="1" t="str">
        <f t="shared" si="74"/>
        <v>x</v>
      </c>
      <c r="AC96" s="1" t="str">
        <f t="shared" si="75"/>
        <v>00</v>
      </c>
      <c r="AD96" s="1" t="str">
        <f t="shared" si="76"/>
        <v>185</v>
      </c>
      <c r="AF96" s="1">
        <f>IFERROR(IF(((LEFT(Plan1!$B$7,2)=V96)),1,IF(V96&lt;&gt;"x",-10,0)),0)</f>
        <v>0</v>
      </c>
      <c r="AG96" s="1">
        <f>IFERROR(IF((RIGHT(LEFT(Plan1!$B$7,4),2)-X96)=0,1,IF(X96&lt;&gt;"x",-10,0)),0)</f>
        <v>0</v>
      </c>
      <c r="AH96" s="1">
        <f>IFERROR(IF((LEFT(RIGHT(Plan1!$B$7,4),2)-Z96)=0,1,IF(Z96&lt;&gt;"x",-10,0)),0)</f>
        <v>-10</v>
      </c>
      <c r="AI96" s="1">
        <f>IFERROR(IF((RIGHT(Plan1!$B$7,2)-AB96)=0,1,IF(AB96&lt;&gt;"x",-10,0)),0)</f>
        <v>0</v>
      </c>
      <c r="AK96" s="1">
        <f>IFERROR(IF(Plan1!$B$5-Plan2!J96=0,5,IF(J96&lt;&gt;"x",-10,0)),0)</f>
        <v>-10</v>
      </c>
      <c r="AL96" s="1">
        <f>IFERROR(IF(Plan1!$B$4-Plan2!S96=0,5,IF(S96&lt;&gt;"x",-10,0)),0)</f>
        <v>0</v>
      </c>
      <c r="AM96" s="1">
        <f>IFERROR(IF(Plan1!$B$3-Plan2!P96=0,5,IF(P96&lt;&gt;"x",-10,0)),0)</f>
        <v>0</v>
      </c>
      <c r="AO96" s="1">
        <f t="shared" si="77"/>
        <v>-20</v>
      </c>
      <c r="AP96" s="1" t="str">
        <f t="shared" si="78"/>
        <v>185</v>
      </c>
    </row>
    <row r="97" spans="2:42" ht="13.5" customHeight="1" x14ac:dyDescent="0.25">
      <c r="B97" s="20" t="s">
        <v>2716</v>
      </c>
      <c r="C97" s="21">
        <f t="shared" si="60"/>
        <v>228</v>
      </c>
      <c r="D97" t="s">
        <v>2717</v>
      </c>
      <c r="E97" s="21" t="s">
        <v>2772</v>
      </c>
      <c r="F97" t="s">
        <v>2451</v>
      </c>
      <c r="H97" s="23" t="s">
        <v>6292</v>
      </c>
      <c r="J97" s="1" t="str">
        <f t="shared" ref="J97:J103" si="83">IF(K97="00","x",K97)</f>
        <v>x</v>
      </c>
      <c r="K97" s="3" t="str">
        <f t="shared" ref="K97:K103" si="84">LEFT(E97,2)</f>
        <v>x</v>
      </c>
      <c r="L97" s="3" t="str">
        <f t="shared" ref="L97:L103" si="85">U97</f>
        <v>009</v>
      </c>
      <c r="M97" s="3" t="str">
        <f t="shared" ref="M97:M103" si="86">IF(N97="000","x",N97)</f>
        <v>x</v>
      </c>
      <c r="N97" s="2" t="str">
        <f t="shared" ref="N97:N103" si="87">RIGHT(LEFT(E97,6),3)</f>
        <v>x</v>
      </c>
      <c r="O97" s="2" t="str">
        <f t="shared" ref="O97:O103" si="88">TEXT(L97,0)</f>
        <v>9</v>
      </c>
      <c r="P97" s="2" t="str">
        <f t="shared" ref="P97:P103" si="89">IF(Q97="000000","x",Q97)</f>
        <v>x</v>
      </c>
      <c r="Q97" s="1" t="str">
        <f t="shared" ref="Q97:Q103" si="90">RIGHT(E97,6)</f>
        <v>x</v>
      </c>
      <c r="R97" s="1" t="str">
        <f t="shared" ref="R97:R103" si="91">+O97</f>
        <v>9</v>
      </c>
      <c r="S97" s="1" t="str">
        <f t="shared" ref="S97:S103" si="92">IF(T97="0000","x",T97)</f>
        <v>x</v>
      </c>
      <c r="T97" s="1" t="str">
        <f t="shared" ref="T97:T103" si="93">LEFT(RIGHT(E97,11),4)</f>
        <v>x</v>
      </c>
      <c r="U97" s="2" t="str">
        <f t="shared" ref="U97:U103" si="94">+B97</f>
        <v>009</v>
      </c>
      <c r="V97" s="1" t="str">
        <f t="shared" si="82"/>
        <v>x</v>
      </c>
      <c r="W97" s="1" t="str">
        <f t="shared" ref="W97:W103" si="95">LEFT(F97,2)</f>
        <v>00</v>
      </c>
      <c r="X97" s="1" t="str">
        <f t="shared" ref="X97:X103" si="96">IF(Y97="00","x",Y97)</f>
        <v>50</v>
      </c>
      <c r="Y97" s="1" t="str">
        <f t="shared" ref="Y97:Y103" si="97">RIGHT(LEFT(F97,5),2)</f>
        <v>50</v>
      </c>
      <c r="Z97" s="1" t="str">
        <f t="shared" ref="Z97:Z103" si="98">IF(AA97="00","x",AA97)</f>
        <v>x</v>
      </c>
      <c r="AA97" s="1" t="str">
        <f t="shared" ref="AA97:AA103" si="99">LEFT(RIGHT(F97,5),2)</f>
        <v>00</v>
      </c>
      <c r="AB97" s="1" t="str">
        <f t="shared" ref="AB97:AB103" si="100">IF(AC97="00","x",AC97)</f>
        <v>x</v>
      </c>
      <c r="AC97" s="1" t="str">
        <f t="shared" ref="AC97:AC103" si="101">RIGHT(F97,2)</f>
        <v>00</v>
      </c>
      <c r="AD97" s="1" t="str">
        <f t="shared" ref="AD97:AD103" si="102">+U97</f>
        <v>009</v>
      </c>
      <c r="AE97" s="1"/>
      <c r="AF97" s="1">
        <f>IFERROR(IF(((LEFT(Plan1!$B$7,2)=V97)),1,IF(V97&lt;&gt;"x",-10,0)),0)</f>
        <v>0</v>
      </c>
      <c r="AG97" s="1">
        <f>IFERROR(IF((RIGHT(LEFT(Plan1!$B$7,4),2)-X97)=0,1,IF(X97&lt;&gt;"x",-10,0)),0)</f>
        <v>-10</v>
      </c>
      <c r="AH97" s="1">
        <f>IFERROR(IF((LEFT(RIGHT(Plan1!$B$7,4),2)-Z97)=0,1,IF(Z97&lt;&gt;"x",-10,0)),0)</f>
        <v>0</v>
      </c>
      <c r="AI97" s="1">
        <f>IFERROR(IF((RIGHT(Plan1!$B$7,2)-AB97)=0,1,IF(AB97&lt;&gt;"x",-10,0)),0)</f>
        <v>0</v>
      </c>
      <c r="AJ97" s="1"/>
      <c r="AK97" s="1">
        <f>IFERROR(IF(Plan1!$B$5-Plan2!J97=0,5,IF(J97&lt;&gt;"x",-10,0)),0)</f>
        <v>0</v>
      </c>
      <c r="AL97" s="1">
        <f>IFERROR(IF(Plan1!$B$4-Plan2!S97=0,5,IF(S97&lt;&gt;"x",-10,0)),0)</f>
        <v>0</v>
      </c>
      <c r="AM97" s="1">
        <f>IFERROR(IF(Plan1!$B$3-Plan2!P97=0,5,IF(P97&lt;&gt;"x",-10,0)),0)</f>
        <v>0</v>
      </c>
      <c r="AN97" s="1"/>
      <c r="AO97" s="1">
        <f t="shared" ref="AO97:AO103" si="103">SUM(AF97:AM97)</f>
        <v>-10</v>
      </c>
      <c r="AP97" s="1" t="str">
        <f t="shared" ref="AP97:AP103" si="104">+AD97</f>
        <v>009</v>
      </c>
    </row>
    <row r="98" spans="2:42" ht="13.5" customHeight="1" x14ac:dyDescent="0.25">
      <c r="B98" s="20" t="s">
        <v>2719</v>
      </c>
      <c r="C98" s="21">
        <f t="shared" si="60"/>
        <v>229</v>
      </c>
      <c r="D98" t="s">
        <v>2720</v>
      </c>
      <c r="E98" s="21" t="s">
        <v>2772</v>
      </c>
      <c r="F98" t="s">
        <v>2721</v>
      </c>
      <c r="H98" s="23" t="s">
        <v>6293</v>
      </c>
      <c r="J98" s="1" t="str">
        <f t="shared" si="83"/>
        <v>x</v>
      </c>
      <c r="K98" s="3" t="str">
        <f t="shared" si="84"/>
        <v>x</v>
      </c>
      <c r="L98" s="3" t="str">
        <f t="shared" si="85"/>
        <v>098</v>
      </c>
      <c r="M98" s="3" t="str">
        <f t="shared" si="86"/>
        <v>x</v>
      </c>
      <c r="N98" s="2" t="str">
        <f t="shared" si="87"/>
        <v>x</v>
      </c>
      <c r="O98" s="2" t="str">
        <f t="shared" si="88"/>
        <v>98</v>
      </c>
      <c r="P98" s="2" t="str">
        <f t="shared" si="89"/>
        <v>x</v>
      </c>
      <c r="Q98" s="1" t="str">
        <f t="shared" si="90"/>
        <v>x</v>
      </c>
      <c r="R98" s="1" t="str">
        <f t="shared" si="91"/>
        <v>98</v>
      </c>
      <c r="S98" s="1" t="str">
        <f t="shared" si="92"/>
        <v>x</v>
      </c>
      <c r="T98" s="1" t="str">
        <f t="shared" si="93"/>
        <v>x</v>
      </c>
      <c r="U98" s="2" t="str">
        <f t="shared" si="94"/>
        <v>098</v>
      </c>
      <c r="V98" s="1" t="str">
        <f t="shared" si="82"/>
        <v>x</v>
      </c>
      <c r="W98" s="1" t="str">
        <f t="shared" si="95"/>
        <v>00</v>
      </c>
      <c r="X98" s="1" t="str">
        <f t="shared" si="96"/>
        <v>60</v>
      </c>
      <c r="Y98" s="1" t="str">
        <f t="shared" si="97"/>
        <v>60</v>
      </c>
      <c r="Z98" s="1" t="str">
        <f t="shared" si="98"/>
        <v>x</v>
      </c>
      <c r="AA98" s="1" t="str">
        <f t="shared" si="99"/>
        <v>00</v>
      </c>
      <c r="AB98" s="1" t="str">
        <f t="shared" si="100"/>
        <v>x</v>
      </c>
      <c r="AC98" s="1" t="str">
        <f t="shared" si="101"/>
        <v>00</v>
      </c>
      <c r="AD98" s="1" t="str">
        <f t="shared" si="102"/>
        <v>098</v>
      </c>
      <c r="AE98" s="1"/>
      <c r="AF98" s="1">
        <f>IFERROR(IF(((LEFT(Plan1!$B$7,2)=V98)),1,IF(V98&lt;&gt;"x",-10,0)),0)</f>
        <v>0</v>
      </c>
      <c r="AG98" s="1">
        <f>IFERROR(IF((RIGHT(LEFT(Plan1!$B$7,4),2)-X98)=0,1,IF(X98&lt;&gt;"x",-10,0)),0)</f>
        <v>-10</v>
      </c>
      <c r="AH98" s="1">
        <f>IFERROR(IF((LEFT(RIGHT(Plan1!$B$7,4),2)-Z98)=0,1,IF(Z98&lt;&gt;"x",-10,0)),0)</f>
        <v>0</v>
      </c>
      <c r="AI98" s="1">
        <f>IFERROR(IF((RIGHT(Plan1!$B$7,2)-AB98)=0,1,IF(AB98&lt;&gt;"x",-10,0)),0)</f>
        <v>0</v>
      </c>
      <c r="AJ98" s="1"/>
      <c r="AK98" s="1">
        <f>IFERROR(IF(Plan1!$B$5-Plan2!J98=0,5,IF(J98&lt;&gt;"x",-10,0)),0)</f>
        <v>0</v>
      </c>
      <c r="AL98" s="1">
        <f>IFERROR(IF(Plan1!$B$4-Plan2!S98=0,5,IF(S98&lt;&gt;"x",-10,0)),0)</f>
        <v>0</v>
      </c>
      <c r="AM98" s="1">
        <f>IFERROR(IF(Plan1!$B$3-Plan2!P98=0,5,IF(P98&lt;&gt;"x",-10,0)),0)</f>
        <v>0</v>
      </c>
      <c r="AN98" s="1"/>
      <c r="AO98" s="1">
        <f t="shared" si="103"/>
        <v>-10</v>
      </c>
      <c r="AP98" s="1" t="str">
        <f t="shared" si="104"/>
        <v>098</v>
      </c>
    </row>
    <row r="99" spans="2:42" ht="13.5" customHeight="1" x14ac:dyDescent="0.25">
      <c r="B99" s="20" t="s">
        <v>2723</v>
      </c>
      <c r="C99" s="21">
        <f t="shared" si="60"/>
        <v>230</v>
      </c>
      <c r="D99" t="s">
        <v>2724</v>
      </c>
      <c r="E99" s="21" t="s">
        <v>2772</v>
      </c>
      <c r="F99" t="s">
        <v>2725</v>
      </c>
      <c r="H99" s="23" t="s">
        <v>6294</v>
      </c>
      <c r="J99" s="1" t="str">
        <f t="shared" si="83"/>
        <v>x</v>
      </c>
      <c r="K99" s="3" t="str">
        <f t="shared" si="84"/>
        <v>x</v>
      </c>
      <c r="L99" s="3" t="str">
        <f t="shared" si="85"/>
        <v>122</v>
      </c>
      <c r="M99" s="3" t="str">
        <f t="shared" si="86"/>
        <v>x</v>
      </c>
      <c r="N99" s="2" t="str">
        <f t="shared" si="87"/>
        <v>x</v>
      </c>
      <c r="O99" s="2" t="str">
        <f t="shared" si="88"/>
        <v>122</v>
      </c>
      <c r="P99" s="2" t="str">
        <f t="shared" si="89"/>
        <v>x</v>
      </c>
      <c r="Q99" s="1" t="str">
        <f t="shared" si="90"/>
        <v>x</v>
      </c>
      <c r="R99" s="1" t="str">
        <f t="shared" si="91"/>
        <v>122</v>
      </c>
      <c r="S99" s="1" t="str">
        <f t="shared" si="92"/>
        <v>x</v>
      </c>
      <c r="T99" s="1" t="str">
        <f t="shared" si="93"/>
        <v>x</v>
      </c>
      <c r="U99" s="2" t="str">
        <f t="shared" si="94"/>
        <v>122</v>
      </c>
      <c r="V99" s="1" t="str">
        <f>IF((IF(W99="00","x",W99))="30","33",(IF(W99="00","x",W99)))</f>
        <v>x</v>
      </c>
      <c r="W99" s="1" t="str">
        <f t="shared" si="95"/>
        <v>00</v>
      </c>
      <c r="X99" s="1" t="str">
        <f t="shared" si="96"/>
        <v>22</v>
      </c>
      <c r="Y99" s="1" t="str">
        <f t="shared" si="97"/>
        <v>22</v>
      </c>
      <c r="Z99" s="1" t="str">
        <f t="shared" si="98"/>
        <v>x</v>
      </c>
      <c r="AA99" s="1" t="str">
        <f t="shared" si="99"/>
        <v>00</v>
      </c>
      <c r="AB99" s="1" t="str">
        <f t="shared" si="100"/>
        <v>x</v>
      </c>
      <c r="AC99" s="1" t="str">
        <f t="shared" si="101"/>
        <v>00</v>
      </c>
      <c r="AD99" s="1" t="str">
        <f t="shared" si="102"/>
        <v>122</v>
      </c>
      <c r="AE99" s="1"/>
      <c r="AF99" s="1">
        <f>IFERROR(IF(((LEFT(Plan1!$B$7,2)=V99)),1,IF(V99&lt;&gt;"x",-10,0)),0)</f>
        <v>0</v>
      </c>
      <c r="AG99" s="1">
        <f>IFERROR(IF((RIGHT(LEFT(Plan1!$B$7,4),2)-X99)=0,1,IF(X99&lt;&gt;"x",-10,0)),0)</f>
        <v>-10</v>
      </c>
      <c r="AH99" s="1">
        <f>IFERROR(IF((LEFT(RIGHT(Plan1!$B$7,4),2)-Z99)=0,1,IF(Z99&lt;&gt;"x",-10,0)),0)</f>
        <v>0</v>
      </c>
      <c r="AI99" s="1">
        <f>IFERROR(IF((RIGHT(Plan1!$B$7,2)-AB99)=0,1,IF(AB99&lt;&gt;"x",-10,0)),0)</f>
        <v>0</v>
      </c>
      <c r="AJ99" s="1"/>
      <c r="AK99" s="1">
        <f>IFERROR(IF(Plan1!$B$5-Plan2!J99=0,5,IF(J99&lt;&gt;"x",-10,0)),0)</f>
        <v>0</v>
      </c>
      <c r="AL99" s="1">
        <f>IFERROR(IF(Plan1!$B$4-Plan2!S99=0,5,IF(S99&lt;&gt;"x",-10,0)),0)</f>
        <v>0</v>
      </c>
      <c r="AM99" s="1">
        <f>IFERROR(IF(Plan1!$B$3-Plan2!P99=0,5,IF(P99&lt;&gt;"x",-10,0)),0)</f>
        <v>0</v>
      </c>
      <c r="AN99" s="1"/>
      <c r="AO99" s="1">
        <f t="shared" si="103"/>
        <v>-10</v>
      </c>
      <c r="AP99" s="1" t="str">
        <f t="shared" si="104"/>
        <v>122</v>
      </c>
    </row>
    <row r="100" spans="2:42" ht="13.5" customHeight="1" x14ac:dyDescent="0.25">
      <c r="B100" s="20" t="s">
        <v>2727</v>
      </c>
      <c r="C100" s="21">
        <f t="shared" si="60"/>
        <v>232</v>
      </c>
      <c r="D100" t="s">
        <v>2728</v>
      </c>
      <c r="E100" s="21" t="s">
        <v>2772</v>
      </c>
      <c r="F100" t="s">
        <v>2729</v>
      </c>
      <c r="H100" s="23" t="s">
        <v>6295</v>
      </c>
      <c r="J100" s="1" t="str">
        <f t="shared" si="83"/>
        <v>x</v>
      </c>
      <c r="K100" s="3" t="str">
        <f t="shared" si="84"/>
        <v>x</v>
      </c>
      <c r="L100" s="3" t="str">
        <f t="shared" si="85"/>
        <v>195</v>
      </c>
      <c r="M100" s="3" t="str">
        <f t="shared" si="86"/>
        <v>x</v>
      </c>
      <c r="N100" s="2" t="str">
        <f t="shared" si="87"/>
        <v>x</v>
      </c>
      <c r="O100" s="2" t="str">
        <f t="shared" si="88"/>
        <v>195</v>
      </c>
      <c r="P100" s="2" t="str">
        <f t="shared" si="89"/>
        <v>x</v>
      </c>
      <c r="Q100" s="1" t="str">
        <f t="shared" si="90"/>
        <v>x</v>
      </c>
      <c r="R100" s="1" t="str">
        <f t="shared" si="91"/>
        <v>195</v>
      </c>
      <c r="S100" s="1" t="str">
        <f t="shared" si="92"/>
        <v>x</v>
      </c>
      <c r="T100" s="1" t="str">
        <f t="shared" si="93"/>
        <v>x</v>
      </c>
      <c r="U100" s="2" t="str">
        <f t="shared" si="94"/>
        <v>195</v>
      </c>
      <c r="V100" s="1" t="str">
        <f>IF((IF(W100="00","x",W100))="30","33",(IF(W100="00","x",W100)))</f>
        <v>44</v>
      </c>
      <c r="W100" s="1" t="str">
        <f t="shared" si="95"/>
        <v>44</v>
      </c>
      <c r="X100" s="1" t="str">
        <f t="shared" si="96"/>
        <v>x</v>
      </c>
      <c r="Y100" s="1" t="str">
        <f t="shared" si="97"/>
        <v>00</v>
      </c>
      <c r="Z100" s="1" t="str">
        <f t="shared" si="98"/>
        <v>92</v>
      </c>
      <c r="AA100" s="1" t="str">
        <f t="shared" si="99"/>
        <v>92</v>
      </c>
      <c r="AB100" s="1" t="str">
        <f t="shared" si="100"/>
        <v>x</v>
      </c>
      <c r="AC100" s="1" t="str">
        <f t="shared" si="101"/>
        <v>00</v>
      </c>
      <c r="AD100" s="1" t="str">
        <f t="shared" si="102"/>
        <v>195</v>
      </c>
      <c r="AE100" s="1"/>
      <c r="AF100" s="1">
        <f>IFERROR(IF(((LEFT(Plan1!$B$7,2)=V100)),1,IF(V100&lt;&gt;"x",-10,0)),0)</f>
        <v>-10</v>
      </c>
      <c r="AG100" s="1">
        <f>IFERROR(IF((RIGHT(LEFT(Plan1!$B$7,4),2)-X100)=0,1,IF(X100&lt;&gt;"x",-10,0)),0)</f>
        <v>0</v>
      </c>
      <c r="AH100" s="1">
        <f>IFERROR(IF((LEFT(RIGHT(Plan1!$B$7,4),2)-Z100)=0,1,IF(Z100&lt;&gt;"x",-10,0)),0)</f>
        <v>-10</v>
      </c>
      <c r="AI100" s="1">
        <f>IFERROR(IF((RIGHT(Plan1!$B$7,2)-AB100)=0,1,IF(AB100&lt;&gt;"x",-10,0)),0)</f>
        <v>0</v>
      </c>
      <c r="AJ100" s="1"/>
      <c r="AK100" s="1">
        <f>IFERROR(IF(Plan1!$B$5-Plan2!J100=0,5,IF(J100&lt;&gt;"x",-10,0)),0)</f>
        <v>0</v>
      </c>
      <c r="AL100" s="1">
        <f>IFERROR(IF(Plan1!$B$4-Plan2!S100=0,5,IF(S100&lt;&gt;"x",-10,0)),0)</f>
        <v>0</v>
      </c>
      <c r="AM100" s="1">
        <f>IFERROR(IF(Plan1!$B$3-Plan2!P100=0,5,IF(P100&lt;&gt;"x",-10,0)),0)</f>
        <v>0</v>
      </c>
      <c r="AN100" s="1"/>
      <c r="AO100" s="1">
        <f t="shared" si="103"/>
        <v>-20</v>
      </c>
      <c r="AP100" s="1" t="str">
        <f t="shared" si="104"/>
        <v>195</v>
      </c>
    </row>
    <row r="101" spans="2:42" ht="13.5" customHeight="1" x14ac:dyDescent="0.25">
      <c r="B101" s="20" t="s">
        <v>2731</v>
      </c>
      <c r="C101" s="21">
        <f t="shared" si="60"/>
        <v>233</v>
      </c>
      <c r="D101" t="s">
        <v>2732</v>
      </c>
      <c r="E101" s="21" t="s">
        <v>2772</v>
      </c>
      <c r="F101" t="s">
        <v>2733</v>
      </c>
      <c r="H101" s="23" t="s">
        <v>6296</v>
      </c>
      <c r="J101" s="1" t="str">
        <f t="shared" si="83"/>
        <v>x</v>
      </c>
      <c r="K101" s="3" t="str">
        <f t="shared" si="84"/>
        <v>x</v>
      </c>
      <c r="L101" s="3" t="str">
        <f t="shared" si="85"/>
        <v>196</v>
      </c>
      <c r="M101" s="3" t="str">
        <f t="shared" si="86"/>
        <v>x</v>
      </c>
      <c r="N101" s="2" t="str">
        <f t="shared" si="87"/>
        <v>x</v>
      </c>
      <c r="O101" s="2" t="str">
        <f t="shared" si="88"/>
        <v>196</v>
      </c>
      <c r="P101" s="2" t="str">
        <f t="shared" si="89"/>
        <v>x</v>
      </c>
      <c r="Q101" s="1" t="str">
        <f t="shared" si="90"/>
        <v>x</v>
      </c>
      <c r="R101" s="1" t="str">
        <f t="shared" si="91"/>
        <v>196</v>
      </c>
      <c r="S101" s="1" t="str">
        <f t="shared" si="92"/>
        <v>x</v>
      </c>
      <c r="T101" s="1" t="str">
        <f t="shared" si="93"/>
        <v>x</v>
      </c>
      <c r="U101" s="2" t="str">
        <f t="shared" si="94"/>
        <v>196</v>
      </c>
      <c r="V101" s="1" t="str">
        <f t="shared" ref="V101" si="105">IF((IF(W101="00","x",W101))="30","33",(IF(W101="00","x",W101)))</f>
        <v>33</v>
      </c>
      <c r="W101" s="1" t="str">
        <f t="shared" si="95"/>
        <v>33</v>
      </c>
      <c r="X101" s="1" t="str">
        <f t="shared" si="96"/>
        <v>x</v>
      </c>
      <c r="Y101" s="1" t="str">
        <f t="shared" si="97"/>
        <v>00</v>
      </c>
      <c r="Z101" s="1" t="str">
        <f t="shared" si="98"/>
        <v>92</v>
      </c>
      <c r="AA101" s="1" t="str">
        <f t="shared" si="99"/>
        <v>92</v>
      </c>
      <c r="AB101" s="1" t="str">
        <f t="shared" si="100"/>
        <v>x</v>
      </c>
      <c r="AC101" s="1" t="str">
        <f t="shared" si="101"/>
        <v>00</v>
      </c>
      <c r="AD101" s="1" t="str">
        <f t="shared" si="102"/>
        <v>196</v>
      </c>
      <c r="AE101" s="1"/>
      <c r="AF101" s="1">
        <f>IFERROR(IF(((LEFT(Plan1!$B$7,2)=V101)),1,IF(V101&lt;&gt;"x",-10,0)),0)</f>
        <v>-10</v>
      </c>
      <c r="AG101" s="1">
        <f>IFERROR(IF((RIGHT(LEFT(Plan1!$B$7,4),2)-X101)=0,1,IF(X101&lt;&gt;"x",-10,0)),0)</f>
        <v>0</v>
      </c>
      <c r="AH101" s="1">
        <f>IFERROR(IF((LEFT(RIGHT(Plan1!$B$7,4),2)-Z101)=0,1,IF(Z101&lt;&gt;"x",-10,0)),0)</f>
        <v>-10</v>
      </c>
      <c r="AI101" s="1">
        <f>IFERROR(IF((RIGHT(Plan1!$B$7,2)-AB101)=0,1,IF(AB101&lt;&gt;"x",-10,0)),0)</f>
        <v>0</v>
      </c>
      <c r="AJ101" s="1"/>
      <c r="AK101" s="1">
        <f>IFERROR(IF(Plan1!$B$5-Plan2!J101=0,5,IF(J101&lt;&gt;"x",-10,0)),0)</f>
        <v>0</v>
      </c>
      <c r="AL101" s="1">
        <f>IFERROR(IF(Plan1!$B$4-Plan2!S101=0,5,IF(S101&lt;&gt;"x",-10,0)),0)</f>
        <v>0</v>
      </c>
      <c r="AM101" s="1">
        <f>IFERROR(IF(Plan1!$B$3-Plan2!P101=0,5,IF(P101&lt;&gt;"x",-10,0)),0)</f>
        <v>0</v>
      </c>
      <c r="AN101" s="1"/>
      <c r="AO101" s="1">
        <f t="shared" si="103"/>
        <v>-20</v>
      </c>
      <c r="AP101" s="1" t="str">
        <f t="shared" si="104"/>
        <v>196</v>
      </c>
    </row>
    <row r="102" spans="2:42" ht="13.5" customHeight="1" x14ac:dyDescent="0.25">
      <c r="B102" s="20" t="s">
        <v>2735</v>
      </c>
      <c r="C102" s="21">
        <f t="shared" si="60"/>
        <v>235</v>
      </c>
      <c r="D102" t="s">
        <v>2736</v>
      </c>
      <c r="E102" s="21" t="s">
        <v>2772</v>
      </c>
      <c r="F102" t="s">
        <v>2737</v>
      </c>
      <c r="H102" s="23" t="s">
        <v>6993</v>
      </c>
      <c r="J102" s="1" t="str">
        <f t="shared" si="83"/>
        <v>x</v>
      </c>
      <c r="K102" s="3" t="str">
        <f t="shared" si="84"/>
        <v>x</v>
      </c>
      <c r="L102" s="3" t="str">
        <f t="shared" si="85"/>
        <v>197</v>
      </c>
      <c r="M102" s="3" t="str">
        <f t="shared" si="86"/>
        <v>x</v>
      </c>
      <c r="N102" s="2" t="str">
        <f t="shared" si="87"/>
        <v>x</v>
      </c>
      <c r="O102" s="2" t="str">
        <f t="shared" si="88"/>
        <v>197</v>
      </c>
      <c r="P102" s="2" t="str">
        <f t="shared" si="89"/>
        <v>x</v>
      </c>
      <c r="Q102" s="1" t="str">
        <f t="shared" si="90"/>
        <v>x</v>
      </c>
      <c r="R102" s="1" t="str">
        <f t="shared" si="91"/>
        <v>197</v>
      </c>
      <c r="S102" s="1" t="str">
        <f t="shared" si="92"/>
        <v>x</v>
      </c>
      <c r="T102" s="1" t="str">
        <f t="shared" si="93"/>
        <v>x</v>
      </c>
      <c r="U102" s="2" t="str">
        <f t="shared" si="94"/>
        <v>197</v>
      </c>
      <c r="V102" s="1" t="str">
        <f>IF((IF(W102="00","x",W102))="30","33",(IF(W102="00","x",W102)))</f>
        <v>31</v>
      </c>
      <c r="W102" s="1" t="str">
        <f t="shared" si="95"/>
        <v>31</v>
      </c>
      <c r="X102" s="1" t="str">
        <f t="shared" si="96"/>
        <v>x</v>
      </c>
      <c r="Y102" s="1" t="str">
        <f t="shared" si="97"/>
        <v>00</v>
      </c>
      <c r="Z102" s="1" t="str">
        <f t="shared" si="98"/>
        <v>92</v>
      </c>
      <c r="AA102" s="1" t="str">
        <f t="shared" si="99"/>
        <v>92</v>
      </c>
      <c r="AB102" s="1" t="str">
        <f t="shared" si="100"/>
        <v>x</v>
      </c>
      <c r="AC102" s="1" t="str">
        <f t="shared" si="101"/>
        <v>00</v>
      </c>
      <c r="AD102" s="1" t="str">
        <f t="shared" si="102"/>
        <v>197</v>
      </c>
      <c r="AE102" s="1"/>
      <c r="AF102" s="1">
        <f>IFERROR(IF(((LEFT(Plan1!$B$7,2)=V102)),1,IF(V102&lt;&gt;"x",-10,0)),0)</f>
        <v>-10</v>
      </c>
      <c r="AG102" s="1">
        <f>IFERROR(IF((RIGHT(LEFT(Plan1!$B$7,4),2)-X102)=0,1,IF(X102&lt;&gt;"x",-10,0)),0)</f>
        <v>0</v>
      </c>
      <c r="AH102" s="1">
        <f>IFERROR(IF((LEFT(RIGHT(Plan1!$B$7,4),2)-Z102)=0,1,IF(Z102&lt;&gt;"x",-10,0)),0)</f>
        <v>-10</v>
      </c>
      <c r="AI102" s="1">
        <f>IFERROR(IF((RIGHT(Plan1!$B$7,2)-AB102)=0,1,IF(AB102&lt;&gt;"x",-10,0)),0)</f>
        <v>0</v>
      </c>
      <c r="AJ102" s="1"/>
      <c r="AK102" s="1">
        <f>IFERROR(IF(Plan1!$B$5-Plan2!J102=0,5,IF(J102&lt;&gt;"x",-10,0)),0)</f>
        <v>0</v>
      </c>
      <c r="AL102" s="1">
        <f>IFERROR(IF(Plan1!$B$4-Plan2!S102=0,5,IF(S102&lt;&gt;"x",-10,0)),0)</f>
        <v>0</v>
      </c>
      <c r="AM102" s="1">
        <f>IFERROR(IF(Plan1!$B$3-Plan2!P102=0,5,IF(P102&lt;&gt;"x",-10,0)),0)</f>
        <v>0</v>
      </c>
      <c r="AN102" s="1"/>
      <c r="AO102" s="1">
        <f t="shared" si="103"/>
        <v>-20</v>
      </c>
      <c r="AP102" s="1" t="str">
        <f t="shared" si="104"/>
        <v>197</v>
      </c>
    </row>
    <row r="103" spans="2:42" ht="13.5" customHeight="1" x14ac:dyDescent="0.25">
      <c r="B103" s="20" t="s">
        <v>2739</v>
      </c>
      <c r="C103" s="21">
        <f t="shared" si="60"/>
        <v>236</v>
      </c>
      <c r="D103" t="s">
        <v>2740</v>
      </c>
      <c r="E103" s="21" t="s">
        <v>2772</v>
      </c>
      <c r="F103" t="s">
        <v>2741</v>
      </c>
      <c r="H103" s="23" t="s">
        <v>6994</v>
      </c>
      <c r="J103" s="1" t="str">
        <f t="shared" si="83"/>
        <v>x</v>
      </c>
      <c r="K103" s="3" t="str">
        <f t="shared" si="84"/>
        <v>x</v>
      </c>
      <c r="L103" s="3" t="str">
        <f t="shared" si="85"/>
        <v>028</v>
      </c>
      <c r="M103" s="3" t="str">
        <f t="shared" si="86"/>
        <v>x</v>
      </c>
      <c r="N103" s="2" t="str">
        <f t="shared" si="87"/>
        <v>x</v>
      </c>
      <c r="O103" s="2" t="str">
        <f t="shared" si="88"/>
        <v>28</v>
      </c>
      <c r="P103" s="2" t="str">
        <f t="shared" si="89"/>
        <v>x</v>
      </c>
      <c r="Q103" s="1" t="str">
        <f t="shared" si="90"/>
        <v>x</v>
      </c>
      <c r="R103" s="1" t="str">
        <f t="shared" si="91"/>
        <v>28</v>
      </c>
      <c r="S103" s="1" t="str">
        <f t="shared" si="92"/>
        <v>x</v>
      </c>
      <c r="T103" s="1" t="str">
        <f t="shared" si="93"/>
        <v>x</v>
      </c>
      <c r="U103" s="2" t="str">
        <f t="shared" si="94"/>
        <v>028</v>
      </c>
      <c r="V103" s="1" t="str">
        <f>IF((IF(W103="00","x",W103))="30","33",(IF(W103="00","x",W103)))</f>
        <v>31</v>
      </c>
      <c r="W103" s="1" t="str">
        <f t="shared" si="95"/>
        <v>31</v>
      </c>
      <c r="X103" s="1" t="str">
        <f t="shared" si="96"/>
        <v>x</v>
      </c>
      <c r="Y103" s="1" t="str">
        <f t="shared" si="97"/>
        <v>00</v>
      </c>
      <c r="Z103" s="1" t="str">
        <f t="shared" si="98"/>
        <v>x</v>
      </c>
      <c r="AA103" s="1" t="str">
        <f t="shared" si="99"/>
        <v>00</v>
      </c>
      <c r="AB103" s="1" t="str">
        <f t="shared" si="100"/>
        <v>x</v>
      </c>
      <c r="AC103" s="1" t="str">
        <f t="shared" si="101"/>
        <v>00</v>
      </c>
      <c r="AD103" s="1" t="str">
        <f t="shared" si="102"/>
        <v>028</v>
      </c>
      <c r="AE103" s="1"/>
      <c r="AF103" s="1">
        <f>IFERROR(IF(((LEFT(Plan1!$B$7,2)=V103)),1,IF(V103&lt;&gt;"x",-10,0)),0)</f>
        <v>-10</v>
      </c>
      <c r="AG103" s="1">
        <f>IFERROR(IF((RIGHT(LEFT(Plan1!$B$7,4),2)-X103)=0,1,IF(X103&lt;&gt;"x",-10,0)),0)</f>
        <v>0</v>
      </c>
      <c r="AH103" s="1">
        <f>IFERROR(IF((LEFT(RIGHT(Plan1!$B$7,4),2)-Z103)=0,1,IF(Z103&lt;&gt;"x",-10,0)),0)</f>
        <v>0</v>
      </c>
      <c r="AI103" s="1">
        <f>IFERROR(IF((RIGHT(Plan1!$B$7,2)-AB103)=0,1,IF(AB103&lt;&gt;"x",-10,0)),0)</f>
        <v>0</v>
      </c>
      <c r="AJ103" s="1"/>
      <c r="AK103" s="1">
        <f>IFERROR(IF(Plan1!$B$5-Plan2!J103=0,5,IF(J103&lt;&gt;"x",-10,0)),0)</f>
        <v>0</v>
      </c>
      <c r="AL103" s="1">
        <f>IFERROR(IF(Plan1!$B$4-Plan2!S103=0,5,IF(S103&lt;&gt;"x",-10,0)),0)</f>
        <v>0</v>
      </c>
      <c r="AM103" s="1">
        <f>IFERROR(IF(Plan1!$B$3-Plan2!P103=0,5,IF(P103&lt;&gt;"x",-10,0)),0)</f>
        <v>0</v>
      </c>
      <c r="AN103" s="1"/>
      <c r="AO103" s="1">
        <f t="shared" si="103"/>
        <v>-10</v>
      </c>
      <c r="AP103" s="1" t="str">
        <f t="shared" si="104"/>
        <v>028</v>
      </c>
    </row>
    <row r="104" spans="2:42" ht="13.5" customHeight="1" x14ac:dyDescent="0.25">
      <c r="B104" s="20" t="s">
        <v>2743</v>
      </c>
      <c r="C104" s="21">
        <f t="shared" si="60"/>
        <v>237</v>
      </c>
      <c r="D104" t="s">
        <v>2744</v>
      </c>
      <c r="E104" s="21" t="s">
        <v>2772</v>
      </c>
      <c r="F104" t="s">
        <v>2745</v>
      </c>
      <c r="H104" s="23" t="s">
        <v>6995</v>
      </c>
      <c r="J104" s="1" t="str">
        <f t="shared" ref="J104:J117" si="106">IF(K104="00","x",K104)</f>
        <v>x</v>
      </c>
      <c r="K104" s="3" t="str">
        <f t="shared" ref="K104:K117" si="107">LEFT(E104,2)</f>
        <v>x</v>
      </c>
      <c r="L104" s="3" t="str">
        <f t="shared" ref="L104:L115" si="108">U104</f>
        <v>024</v>
      </c>
      <c r="M104" s="3" t="str">
        <f t="shared" ref="M104:M115" si="109">IF(N104="000","x",N104)</f>
        <v>x</v>
      </c>
      <c r="N104" s="2" t="str">
        <f t="shared" ref="N104:N115" si="110">RIGHT(LEFT(E104,6),3)</f>
        <v>x</v>
      </c>
      <c r="O104" s="2" t="str">
        <f t="shared" ref="O104:O115" si="111">TEXT(L104,0)</f>
        <v>24</v>
      </c>
      <c r="P104" s="2" t="str">
        <f t="shared" ref="P104:P115" si="112">IF(Q104="000000","x",Q104)</f>
        <v>x</v>
      </c>
      <c r="Q104" s="1" t="str">
        <f t="shared" ref="Q104:Q115" si="113">RIGHT(E104,6)</f>
        <v>x</v>
      </c>
      <c r="R104" s="1" t="str">
        <f t="shared" ref="R104:R115" si="114">+O104</f>
        <v>24</v>
      </c>
      <c r="S104" s="1" t="str">
        <f t="shared" ref="S104:S115" si="115">IF(T104="0000","x",T104)</f>
        <v>x</v>
      </c>
      <c r="T104" s="1" t="str">
        <f t="shared" ref="T104:T115" si="116">LEFT(RIGHT(E104,11),4)</f>
        <v>x</v>
      </c>
      <c r="U104" s="2" t="str">
        <f t="shared" ref="U104:U115" si="117">+B104</f>
        <v>024</v>
      </c>
      <c r="V104" s="1" t="str">
        <f t="shared" ref="V104:V107" si="118">IF((IF(W104="00","x",W104))="30","33",(IF(W104="00","x",W104)))</f>
        <v>45</v>
      </c>
      <c r="W104" s="1" t="str">
        <f t="shared" ref="W104:W115" si="119">LEFT(F104,2)</f>
        <v>45</v>
      </c>
      <c r="X104" s="1" t="str">
        <f t="shared" ref="X104:X115" si="120">IF(Y104="00","x",Y104)</f>
        <v>x</v>
      </c>
      <c r="Y104" s="1" t="str">
        <f t="shared" ref="Y104:Y115" si="121">RIGHT(LEFT(F104,5),2)</f>
        <v>00</v>
      </c>
      <c r="Z104" s="1" t="str">
        <f t="shared" ref="Z104:Z115" si="122">IF(AA104="00","x",AA104)</f>
        <v>x</v>
      </c>
      <c r="AA104" s="1" t="str">
        <f t="shared" ref="AA104:AA115" si="123">LEFT(RIGHT(F104,5),2)</f>
        <v>00</v>
      </c>
      <c r="AB104" s="1" t="str">
        <f t="shared" ref="AB104:AB115" si="124">IF(AC104="00","x",AC104)</f>
        <v>x</v>
      </c>
      <c r="AC104" s="1" t="str">
        <f t="shared" ref="AC104:AC115" si="125">RIGHT(F104,2)</f>
        <v>00</v>
      </c>
      <c r="AD104" s="1" t="str">
        <f t="shared" ref="AD104:AD115" si="126">+U104</f>
        <v>024</v>
      </c>
      <c r="AF104" s="1">
        <f>IFERROR(IF(((LEFT(Plan1!$B$7,2)=V104)),1,IF(V104&lt;&gt;"x",-10,0)),0)</f>
        <v>-10</v>
      </c>
      <c r="AG104" s="1">
        <f>IFERROR(IF((RIGHT(LEFT(Plan1!$B$7,4),2)-X104)=0,1,IF(X104&lt;&gt;"x",-10,0)),0)</f>
        <v>0</v>
      </c>
      <c r="AH104" s="1">
        <f>IFERROR(IF((LEFT(RIGHT(Plan1!$B$7,4),2)-Z104)=0,1,IF(Z104&lt;&gt;"x",-10,0)),0)</f>
        <v>0</v>
      </c>
      <c r="AI104" s="1">
        <f>IFERROR(IF((RIGHT(Plan1!$B$7,2)-AB104)=0,1,IF(AB104&lt;&gt;"x",-10,0)),0)</f>
        <v>0</v>
      </c>
      <c r="AJ104" s="1"/>
      <c r="AK104" s="1">
        <f>IFERROR(IF(Plan1!$B$5-Plan2!J104=0,5,IF(J104&lt;&gt;"x",-10,0)),0)</f>
        <v>0</v>
      </c>
      <c r="AL104" s="1">
        <f>IFERROR(IF(Plan1!$B$4-Plan2!S104=0,5,IF(S104&lt;&gt;"x",-10,0)),0)</f>
        <v>0</v>
      </c>
      <c r="AM104" s="1">
        <f>IFERROR(IF(Plan1!$B$3-Plan2!P104=0,5,IF(P104&lt;&gt;"x",-10,0)),0)</f>
        <v>0</v>
      </c>
      <c r="AN104" s="1"/>
      <c r="AO104" s="1">
        <f t="shared" ref="AO104:AO115" si="127">SUM(AF104:AM104)</f>
        <v>-10</v>
      </c>
      <c r="AP104" s="1" t="str">
        <f t="shared" ref="AP104:AP115" si="128">+AD104</f>
        <v>024</v>
      </c>
    </row>
    <row r="105" spans="2:42" ht="13.5" customHeight="1" x14ac:dyDescent="0.25">
      <c r="B105" s="20" t="s">
        <v>2747</v>
      </c>
      <c r="C105" s="21">
        <f t="shared" si="60"/>
        <v>238</v>
      </c>
      <c r="D105" t="s">
        <v>2748</v>
      </c>
      <c r="E105" s="21" t="s">
        <v>2772</v>
      </c>
      <c r="F105" t="s">
        <v>2749</v>
      </c>
      <c r="H105" s="23" t="s">
        <v>6996</v>
      </c>
      <c r="J105" s="1" t="str">
        <f t="shared" si="106"/>
        <v>x</v>
      </c>
      <c r="K105" s="3" t="str">
        <f t="shared" si="107"/>
        <v>x</v>
      </c>
      <c r="L105" s="3" t="str">
        <f t="shared" si="108"/>
        <v>025</v>
      </c>
      <c r="M105" s="3" t="str">
        <f t="shared" si="109"/>
        <v>x</v>
      </c>
      <c r="N105" s="2" t="str">
        <f t="shared" si="110"/>
        <v>x</v>
      </c>
      <c r="O105" s="2" t="str">
        <f t="shared" si="111"/>
        <v>25</v>
      </c>
      <c r="P105" s="2" t="str">
        <f t="shared" si="112"/>
        <v>x</v>
      </c>
      <c r="Q105" s="1" t="str">
        <f t="shared" si="113"/>
        <v>x</v>
      </c>
      <c r="R105" s="1" t="str">
        <f t="shared" si="114"/>
        <v>25</v>
      </c>
      <c r="S105" s="1" t="str">
        <f t="shared" si="115"/>
        <v>x</v>
      </c>
      <c r="T105" s="1" t="str">
        <f t="shared" si="116"/>
        <v>x</v>
      </c>
      <c r="U105" s="2" t="str">
        <f t="shared" si="117"/>
        <v>025</v>
      </c>
      <c r="V105" s="1" t="str">
        <f t="shared" si="118"/>
        <v>32</v>
      </c>
      <c r="W105" s="1" t="str">
        <f t="shared" si="119"/>
        <v>32</v>
      </c>
      <c r="X105" s="1" t="str">
        <f t="shared" si="120"/>
        <v>x</v>
      </c>
      <c r="Y105" s="1" t="str">
        <f t="shared" si="121"/>
        <v>00</v>
      </c>
      <c r="Z105" s="1" t="str">
        <f t="shared" si="122"/>
        <v>x</v>
      </c>
      <c r="AA105" s="1" t="str">
        <f t="shared" si="123"/>
        <v>00</v>
      </c>
      <c r="AB105" s="1" t="str">
        <f t="shared" si="124"/>
        <v>x</v>
      </c>
      <c r="AC105" s="1" t="str">
        <f t="shared" si="125"/>
        <v>00</v>
      </c>
      <c r="AD105" s="1" t="str">
        <f t="shared" si="126"/>
        <v>025</v>
      </c>
      <c r="AF105" s="1">
        <f>IFERROR(IF(((LEFT(Plan1!$B$7,2)=V105)),1,IF(V105&lt;&gt;"x",-10,0)),0)</f>
        <v>-10</v>
      </c>
      <c r="AG105" s="1">
        <f>IFERROR(IF((RIGHT(LEFT(Plan1!$B$7,4),2)-X105)=0,1,IF(X105&lt;&gt;"x",-10,0)),0)</f>
        <v>0</v>
      </c>
      <c r="AH105" s="1">
        <f>IFERROR(IF((LEFT(RIGHT(Plan1!$B$7,4),2)-Z105)=0,1,IF(Z105&lt;&gt;"x",-10,0)),0)</f>
        <v>0</v>
      </c>
      <c r="AI105" s="1">
        <f>IFERROR(IF((RIGHT(Plan1!$B$7,2)-AB105)=0,1,IF(AB105&lt;&gt;"x",-10,0)),0)</f>
        <v>0</v>
      </c>
      <c r="AJ105" s="1"/>
      <c r="AK105" s="1">
        <f>IFERROR(IF(Plan1!$B$5-Plan2!J105=0,5,IF(J105&lt;&gt;"x",-10,0)),0)</f>
        <v>0</v>
      </c>
      <c r="AL105" s="1">
        <f>IFERROR(IF(Plan1!$B$4-Plan2!S105=0,5,IF(S105&lt;&gt;"x",-10,0)),0)</f>
        <v>0</v>
      </c>
      <c r="AM105" s="1">
        <f>IFERROR(IF(Plan1!$B$3-Plan2!P105=0,5,IF(P105&lt;&gt;"x",-10,0)),0)</f>
        <v>0</v>
      </c>
      <c r="AN105" s="1"/>
      <c r="AO105" s="1">
        <f t="shared" si="127"/>
        <v>-10</v>
      </c>
      <c r="AP105" s="1" t="str">
        <f t="shared" si="128"/>
        <v>025</v>
      </c>
    </row>
    <row r="106" spans="2:42" ht="13.5" customHeight="1" x14ac:dyDescent="0.25">
      <c r="B106" s="20" t="s">
        <v>2751</v>
      </c>
      <c r="C106" s="21">
        <f t="shared" si="60"/>
        <v>239</v>
      </c>
      <c r="D106" t="s">
        <v>2752</v>
      </c>
      <c r="E106" s="21" t="s">
        <v>2772</v>
      </c>
      <c r="F106" t="s">
        <v>2753</v>
      </c>
      <c r="H106" s="23" t="s">
        <v>6997</v>
      </c>
      <c r="J106" s="1" t="str">
        <f t="shared" si="106"/>
        <v>x</v>
      </c>
      <c r="K106" s="3" t="str">
        <f t="shared" si="107"/>
        <v>x</v>
      </c>
      <c r="L106" s="3" t="str">
        <f t="shared" si="108"/>
        <v>026</v>
      </c>
      <c r="M106" s="3" t="str">
        <f t="shared" si="109"/>
        <v>x</v>
      </c>
      <c r="N106" s="2" t="str">
        <f t="shared" si="110"/>
        <v>x</v>
      </c>
      <c r="O106" s="2" t="str">
        <f t="shared" si="111"/>
        <v>26</v>
      </c>
      <c r="P106" s="2" t="str">
        <f t="shared" si="112"/>
        <v>x</v>
      </c>
      <c r="Q106" s="1" t="str">
        <f t="shared" si="113"/>
        <v>x</v>
      </c>
      <c r="R106" s="1" t="str">
        <f t="shared" si="114"/>
        <v>26</v>
      </c>
      <c r="S106" s="1" t="str">
        <f t="shared" si="115"/>
        <v>x</v>
      </c>
      <c r="T106" s="1" t="str">
        <f t="shared" si="116"/>
        <v>x</v>
      </c>
      <c r="U106" s="2" t="str">
        <f t="shared" si="117"/>
        <v>026</v>
      </c>
      <c r="V106" s="1" t="str">
        <f t="shared" si="118"/>
        <v>46</v>
      </c>
      <c r="W106" s="1" t="str">
        <f t="shared" si="119"/>
        <v>46</v>
      </c>
      <c r="X106" s="1" t="str">
        <f t="shared" si="120"/>
        <v>x</v>
      </c>
      <c r="Y106" s="1" t="str">
        <f t="shared" si="121"/>
        <v>00</v>
      </c>
      <c r="Z106" s="1" t="str">
        <f t="shared" si="122"/>
        <v>x</v>
      </c>
      <c r="AA106" s="1" t="str">
        <f t="shared" si="123"/>
        <v>00</v>
      </c>
      <c r="AB106" s="1" t="str">
        <f t="shared" si="124"/>
        <v>x</v>
      </c>
      <c r="AC106" s="1" t="str">
        <f t="shared" si="125"/>
        <v>00</v>
      </c>
      <c r="AD106" s="1" t="str">
        <f t="shared" si="126"/>
        <v>026</v>
      </c>
      <c r="AF106" s="1">
        <f>IFERROR(IF(((LEFT(Plan1!$B$7,2)=V106)),1,IF(V106&lt;&gt;"x",-10,0)),0)</f>
        <v>-10</v>
      </c>
      <c r="AG106" s="1">
        <f>IFERROR(IF((RIGHT(LEFT(Plan1!$B$7,4),2)-X106)=0,1,IF(X106&lt;&gt;"x",-10,0)),0)</f>
        <v>0</v>
      </c>
      <c r="AH106" s="1">
        <f>IFERROR(IF((LEFT(RIGHT(Plan1!$B$7,4),2)-Z106)=0,1,IF(Z106&lt;&gt;"x",-10,0)),0)</f>
        <v>0</v>
      </c>
      <c r="AI106" s="1">
        <f>IFERROR(IF((RIGHT(Plan1!$B$7,2)-AB106)=0,1,IF(AB106&lt;&gt;"x",-10,0)),0)</f>
        <v>0</v>
      </c>
      <c r="AJ106" s="1"/>
      <c r="AK106" s="1">
        <f>IFERROR(IF(Plan1!$B$5-Plan2!J106=0,5,IF(J106&lt;&gt;"x",-10,0)),0)</f>
        <v>0</v>
      </c>
      <c r="AL106" s="1">
        <f>IFERROR(IF(Plan1!$B$4-Plan2!S106=0,5,IF(S106&lt;&gt;"x",-10,0)),0)</f>
        <v>0</v>
      </c>
      <c r="AM106" s="1">
        <f>IFERROR(IF(Plan1!$B$3-Plan2!P106=0,5,IF(P106&lt;&gt;"x",-10,0)),0)</f>
        <v>0</v>
      </c>
      <c r="AN106" s="1"/>
      <c r="AO106" s="1">
        <f t="shared" si="127"/>
        <v>-10</v>
      </c>
      <c r="AP106" s="1" t="str">
        <f t="shared" si="128"/>
        <v>026</v>
      </c>
    </row>
    <row r="107" spans="2:42" ht="13.5" customHeight="1" x14ac:dyDescent="0.25">
      <c r="B107" s="20" t="s">
        <v>2755</v>
      </c>
      <c r="C107" s="21">
        <f t="shared" si="60"/>
        <v>240</v>
      </c>
      <c r="D107" t="s">
        <v>2756</v>
      </c>
      <c r="E107" s="21" t="s">
        <v>2772</v>
      </c>
      <c r="F107" t="s">
        <v>2757</v>
      </c>
      <c r="H107" s="23" t="s">
        <v>6998</v>
      </c>
      <c r="J107" s="1" t="str">
        <f t="shared" si="106"/>
        <v>x</v>
      </c>
      <c r="K107" s="3" t="str">
        <f t="shared" si="107"/>
        <v>x</v>
      </c>
      <c r="L107" s="3" t="str">
        <f t="shared" si="108"/>
        <v>006</v>
      </c>
      <c r="M107" s="3" t="str">
        <f t="shared" si="109"/>
        <v>x</v>
      </c>
      <c r="N107" s="2" t="str">
        <f t="shared" si="110"/>
        <v>x</v>
      </c>
      <c r="O107" s="2" t="str">
        <f t="shared" si="111"/>
        <v>6</v>
      </c>
      <c r="P107" s="2" t="str">
        <f t="shared" si="112"/>
        <v>x</v>
      </c>
      <c r="Q107" s="1" t="str">
        <f t="shared" si="113"/>
        <v>x</v>
      </c>
      <c r="R107" s="1" t="str">
        <f t="shared" si="114"/>
        <v>6</v>
      </c>
      <c r="S107" s="1" t="str">
        <f t="shared" si="115"/>
        <v>x</v>
      </c>
      <c r="T107" s="1" t="str">
        <f t="shared" si="116"/>
        <v>x</v>
      </c>
      <c r="U107" s="2" t="str">
        <f t="shared" si="117"/>
        <v>006</v>
      </c>
      <c r="V107" s="1" t="str">
        <f t="shared" si="118"/>
        <v>33</v>
      </c>
      <c r="W107" s="1" t="str">
        <f t="shared" si="119"/>
        <v>33</v>
      </c>
      <c r="X107" s="1" t="str">
        <f t="shared" si="120"/>
        <v>x</v>
      </c>
      <c r="Y107" s="1" t="str">
        <f t="shared" si="121"/>
        <v>00</v>
      </c>
      <c r="Z107" s="1" t="str">
        <f t="shared" si="122"/>
        <v>x</v>
      </c>
      <c r="AA107" s="1" t="str">
        <f t="shared" si="123"/>
        <v>00</v>
      </c>
      <c r="AB107" s="1" t="str">
        <f t="shared" si="124"/>
        <v>x</v>
      </c>
      <c r="AC107" s="1" t="str">
        <f t="shared" si="125"/>
        <v>00</v>
      </c>
      <c r="AD107" s="1" t="str">
        <f t="shared" si="126"/>
        <v>006</v>
      </c>
      <c r="AF107" s="1">
        <f>IFERROR(IF(((LEFT(Plan1!$B$7,2)=V107)),1,IF(V107&lt;&gt;"x",-10,0)),0)</f>
        <v>-10</v>
      </c>
      <c r="AG107" s="1">
        <f>IFERROR(IF((RIGHT(LEFT(Plan1!$B$7,4),2)-X107)=0,1,IF(X107&lt;&gt;"x",-10,0)),0)</f>
        <v>0</v>
      </c>
      <c r="AH107" s="1">
        <f>IFERROR(IF((LEFT(RIGHT(Plan1!$B$7,4),2)-Z107)=0,1,IF(Z107&lt;&gt;"x",-10,0)),0)</f>
        <v>0</v>
      </c>
      <c r="AI107" s="1">
        <f>IFERROR(IF((RIGHT(Plan1!$B$7,2)-AB107)=0,1,IF(AB107&lt;&gt;"x",-10,0)),0)</f>
        <v>0</v>
      </c>
      <c r="AJ107" s="1"/>
      <c r="AK107" s="1">
        <f>IFERROR(IF(Plan1!$B$5-Plan2!J107=0,5,IF(J107&lt;&gt;"x",-10,0)),0)</f>
        <v>0</v>
      </c>
      <c r="AL107" s="1">
        <f>IFERROR(IF(Plan1!$B$4-Plan2!S107=0,5,IF(S107&lt;&gt;"x",-10,0)),0)</f>
        <v>0</v>
      </c>
      <c r="AM107" s="1">
        <f>IFERROR(IF(Plan1!$B$3-Plan2!P107=0,5,IF(P107&lt;&gt;"x",-10,0)),0)</f>
        <v>0</v>
      </c>
      <c r="AN107" s="1"/>
      <c r="AO107" s="1">
        <f t="shared" si="127"/>
        <v>-10</v>
      </c>
      <c r="AP107" s="1" t="str">
        <f t="shared" si="128"/>
        <v>006</v>
      </c>
    </row>
    <row r="108" spans="2:42" ht="13.5" customHeight="1" x14ac:dyDescent="0.25">
      <c r="B108" s="20" t="s">
        <v>2759</v>
      </c>
      <c r="C108" s="21">
        <f t="shared" si="60"/>
        <v>241</v>
      </c>
      <c r="D108" t="s">
        <v>2760</v>
      </c>
      <c r="E108" s="21" t="s">
        <v>2772</v>
      </c>
      <c r="F108" t="s">
        <v>2761</v>
      </c>
      <c r="H108" s="23" t="s">
        <v>6999</v>
      </c>
      <c r="J108" s="1" t="str">
        <f t="shared" si="106"/>
        <v>x</v>
      </c>
      <c r="K108" s="3" t="str">
        <f t="shared" si="107"/>
        <v>x</v>
      </c>
      <c r="L108" s="3" t="str">
        <f t="shared" si="108"/>
        <v>010</v>
      </c>
      <c r="M108" s="3" t="str">
        <f t="shared" si="109"/>
        <v>x</v>
      </c>
      <c r="N108" s="2" t="str">
        <f t="shared" si="110"/>
        <v>x</v>
      </c>
      <c r="O108" s="2" t="str">
        <f t="shared" si="111"/>
        <v>10</v>
      </c>
      <c r="P108" s="2" t="str">
        <f t="shared" si="112"/>
        <v>x</v>
      </c>
      <c r="Q108" s="1" t="str">
        <f t="shared" si="113"/>
        <v>x</v>
      </c>
      <c r="R108" s="1" t="str">
        <f t="shared" si="114"/>
        <v>10</v>
      </c>
      <c r="S108" s="1" t="str">
        <f t="shared" si="115"/>
        <v>x</v>
      </c>
      <c r="T108" s="1" t="str">
        <f t="shared" si="116"/>
        <v>x</v>
      </c>
      <c r="U108" s="2" t="str">
        <f t="shared" si="117"/>
        <v>010</v>
      </c>
      <c r="V108" s="1" t="str">
        <f>IF((IF(W108="00","x",W108))="30","33",(IF(W108="00","x",W108)))</f>
        <v>44</v>
      </c>
      <c r="W108" s="1" t="str">
        <f t="shared" si="119"/>
        <v>44</v>
      </c>
      <c r="X108" s="1" t="str">
        <f t="shared" si="120"/>
        <v>x</v>
      </c>
      <c r="Y108" s="1" t="str">
        <f t="shared" si="121"/>
        <v>00</v>
      </c>
      <c r="Z108" s="1" t="str">
        <f t="shared" si="122"/>
        <v>x</v>
      </c>
      <c r="AA108" s="1" t="str">
        <f t="shared" si="123"/>
        <v>00</v>
      </c>
      <c r="AB108" s="1" t="str">
        <f t="shared" si="124"/>
        <v>x</v>
      </c>
      <c r="AC108" s="1" t="str">
        <f t="shared" si="125"/>
        <v>00</v>
      </c>
      <c r="AD108" s="1" t="str">
        <f t="shared" si="126"/>
        <v>010</v>
      </c>
      <c r="AF108" s="1">
        <f>IFERROR(IF(((LEFT(Plan1!$B$7,2)=V108)),1,IF(V108&lt;&gt;"x",-10,0)),0)</f>
        <v>-10</v>
      </c>
      <c r="AG108" s="1">
        <f>IFERROR(IF((RIGHT(LEFT(Plan1!$B$7,4),2)-X108)=0,1,IF(X108&lt;&gt;"x",-10,0)),0)</f>
        <v>0</v>
      </c>
      <c r="AH108" s="1">
        <f>IFERROR(IF((LEFT(RIGHT(Plan1!$B$7,4),2)-Z108)=0,1,IF(Z108&lt;&gt;"x",-10,0)),0)</f>
        <v>0</v>
      </c>
      <c r="AI108" s="1">
        <f>IFERROR(IF((RIGHT(Plan1!$B$7,2)-AB108)=0,1,IF(AB108&lt;&gt;"x",-10,0)),0)</f>
        <v>0</v>
      </c>
      <c r="AJ108" s="1"/>
      <c r="AK108" s="1">
        <f>IFERROR(IF(Plan1!$B$5-Plan2!J108=0,5,IF(J108&lt;&gt;"x",-10,0)),0)</f>
        <v>0</v>
      </c>
      <c r="AL108" s="1">
        <f>IFERROR(IF(Plan1!$B$4-Plan2!S108=0,5,IF(S108&lt;&gt;"x",-10,0)),0)</f>
        <v>0</v>
      </c>
      <c r="AM108" s="1">
        <f>IFERROR(IF(Plan1!$B$3-Plan2!P108=0,5,IF(P108&lt;&gt;"x",-10,0)),0)</f>
        <v>0</v>
      </c>
      <c r="AN108" s="1"/>
      <c r="AO108" s="1">
        <f t="shared" si="127"/>
        <v>-10</v>
      </c>
      <c r="AP108" s="1" t="str">
        <f t="shared" si="128"/>
        <v>010</v>
      </c>
    </row>
    <row r="109" spans="2:42" ht="13.5" customHeight="1" x14ac:dyDescent="0.25">
      <c r="B109" s="20" t="s">
        <v>6329</v>
      </c>
      <c r="C109" s="21">
        <f t="shared" si="60"/>
        <v>242</v>
      </c>
      <c r="D109" t="s">
        <v>6315</v>
      </c>
      <c r="E109" s="21" t="s">
        <v>2772</v>
      </c>
      <c r="F109" t="s">
        <v>6298</v>
      </c>
      <c r="H109" s="23" t="s">
        <v>7000</v>
      </c>
      <c r="J109" s="1" t="str">
        <f t="shared" si="106"/>
        <v>x</v>
      </c>
      <c r="K109" s="3" t="str">
        <f t="shared" si="107"/>
        <v>x</v>
      </c>
      <c r="L109" s="3" t="str">
        <f t="shared" si="108"/>
        <v>017</v>
      </c>
      <c r="M109" s="3" t="str">
        <f t="shared" si="109"/>
        <v>x</v>
      </c>
      <c r="N109" s="2" t="str">
        <f t="shared" si="110"/>
        <v>x</v>
      </c>
      <c r="O109" s="2" t="str">
        <f t="shared" si="111"/>
        <v>17</v>
      </c>
      <c r="P109" s="2" t="str">
        <f t="shared" si="112"/>
        <v>x</v>
      </c>
      <c r="Q109" s="1" t="str">
        <f t="shared" si="113"/>
        <v>x</v>
      </c>
      <c r="R109" s="1" t="str">
        <f t="shared" si="114"/>
        <v>17</v>
      </c>
      <c r="S109" s="1" t="str">
        <f t="shared" si="115"/>
        <v>x</v>
      </c>
      <c r="T109" s="1" t="str">
        <f t="shared" si="116"/>
        <v>x</v>
      </c>
      <c r="U109" s="2" t="str">
        <f t="shared" si="117"/>
        <v>017</v>
      </c>
      <c r="V109" s="1" t="str">
        <f>IF((IF(W109="00","x",W109))="30","33",(IF(W109="00","x",W109)))</f>
        <v>33</v>
      </c>
      <c r="W109" s="1" t="str">
        <f t="shared" si="119"/>
        <v>33</v>
      </c>
      <c r="X109" s="1" t="str">
        <f t="shared" si="120"/>
        <v>40</v>
      </c>
      <c r="Y109" s="1" t="str">
        <f t="shared" si="121"/>
        <v>40</v>
      </c>
      <c r="Z109" s="1" t="str">
        <f t="shared" si="122"/>
        <v>39</v>
      </c>
      <c r="AA109" s="1" t="str">
        <f t="shared" si="123"/>
        <v>39</v>
      </c>
      <c r="AB109" s="1" t="str">
        <f t="shared" si="124"/>
        <v>26</v>
      </c>
      <c r="AC109" s="1" t="str">
        <f t="shared" si="125"/>
        <v>26</v>
      </c>
      <c r="AD109" s="1" t="str">
        <f t="shared" si="126"/>
        <v>017</v>
      </c>
      <c r="AF109" s="1">
        <f>IFERROR(IF(((LEFT(Plan1!$B$7,2)=V109)),1,IF(V109&lt;&gt;"x",-10,0)),0)</f>
        <v>-10</v>
      </c>
      <c r="AG109" s="1">
        <f>IFERROR(IF((RIGHT(LEFT(Plan1!$B$7,4),2)-X109)=0,1,IF(X109&lt;&gt;"x",-10,0)),0)</f>
        <v>-10</v>
      </c>
      <c r="AH109" s="1">
        <f>IFERROR(IF((LEFT(RIGHT(Plan1!$B$7,4),2)-Z109)=0,1,IF(Z109&lt;&gt;"x",-10,0)),0)</f>
        <v>-10</v>
      </c>
      <c r="AI109" s="1">
        <f>IFERROR(IF((RIGHT(Plan1!$B$7,2)-AB109)=0,1,IF(AB109&lt;&gt;"x",-10,0)),0)</f>
        <v>-10</v>
      </c>
      <c r="AJ109" s="1"/>
      <c r="AK109" s="1">
        <f>IFERROR(IF(Plan1!$B$5-Plan2!J109=0,5,IF(J109&lt;&gt;"x",-10,0)),0)</f>
        <v>0</v>
      </c>
      <c r="AL109" s="1">
        <f>IFERROR(IF(Plan1!$B$4-Plan2!S109=0,5,IF(S109&lt;&gt;"x",-10,0)),0)</f>
        <v>0</v>
      </c>
      <c r="AM109" s="1">
        <f>IFERROR(IF(Plan1!$B$3-Plan2!P109=0,5,IF(P109&lt;&gt;"x",-10,0)),0)</f>
        <v>0</v>
      </c>
      <c r="AN109" s="1"/>
      <c r="AO109" s="1">
        <f t="shared" si="127"/>
        <v>-40</v>
      </c>
      <c r="AP109" s="1" t="str">
        <f t="shared" si="128"/>
        <v>017</v>
      </c>
    </row>
    <row r="110" spans="2:42" ht="13.5" customHeight="1" x14ac:dyDescent="0.25">
      <c r="B110" s="20" t="s">
        <v>6330</v>
      </c>
      <c r="C110" s="21">
        <f t="shared" si="60"/>
        <v>243</v>
      </c>
      <c r="D110" t="s">
        <v>5458</v>
      </c>
      <c r="E110" s="21" t="s">
        <v>2772</v>
      </c>
      <c r="F110" t="s">
        <v>2467</v>
      </c>
      <c r="H110" s="23" t="s">
        <v>7001</v>
      </c>
      <c r="J110" s="1" t="str">
        <f t="shared" si="106"/>
        <v>x</v>
      </c>
      <c r="K110" s="3" t="str">
        <f t="shared" si="107"/>
        <v>x</v>
      </c>
      <c r="L110" s="3" t="str">
        <f t="shared" si="108"/>
        <v>021</v>
      </c>
      <c r="M110" s="3" t="str">
        <f t="shared" si="109"/>
        <v>x</v>
      </c>
      <c r="N110" s="2" t="str">
        <f t="shared" si="110"/>
        <v>x</v>
      </c>
      <c r="O110" s="2" t="str">
        <f t="shared" si="111"/>
        <v>21</v>
      </c>
      <c r="P110" s="2" t="str">
        <f t="shared" si="112"/>
        <v>x</v>
      </c>
      <c r="Q110" s="1" t="str">
        <f t="shared" si="113"/>
        <v>x</v>
      </c>
      <c r="R110" s="1" t="str">
        <f t="shared" si="114"/>
        <v>21</v>
      </c>
      <c r="S110" s="1" t="str">
        <f t="shared" si="115"/>
        <v>x</v>
      </c>
      <c r="T110" s="1" t="str">
        <f t="shared" si="116"/>
        <v>x</v>
      </c>
      <c r="U110" s="2" t="str">
        <f t="shared" si="117"/>
        <v>021</v>
      </c>
      <c r="V110" s="1" t="str">
        <f>IF((IF(W110="00","x",W110))="30","33",(IF(W110="00","x",W110)))</f>
        <v>x</v>
      </c>
      <c r="W110" s="1" t="str">
        <f t="shared" si="119"/>
        <v>00</v>
      </c>
      <c r="X110" s="1" t="str">
        <f t="shared" si="120"/>
        <v>x</v>
      </c>
      <c r="Y110" s="1" t="str">
        <f t="shared" si="121"/>
        <v>00</v>
      </c>
      <c r="Z110" s="1" t="str">
        <f t="shared" si="122"/>
        <v>91</v>
      </c>
      <c r="AA110" s="1" t="str">
        <f t="shared" si="123"/>
        <v>91</v>
      </c>
      <c r="AB110" s="1" t="str">
        <f t="shared" si="124"/>
        <v>x</v>
      </c>
      <c r="AC110" s="1" t="str">
        <f t="shared" si="125"/>
        <v>00</v>
      </c>
      <c r="AD110" s="1" t="str">
        <f t="shared" si="126"/>
        <v>021</v>
      </c>
      <c r="AF110" s="1">
        <f>IFERROR(IF(((LEFT(Plan1!$B$7,2)=V110)),1,IF(V110&lt;&gt;"x",-10,0)),0)</f>
        <v>0</v>
      </c>
      <c r="AG110" s="1">
        <f>IFERROR(IF((RIGHT(LEFT(Plan1!$B$7,4),2)-X110)=0,1,IF(X110&lt;&gt;"x",-10,0)),0)</f>
        <v>0</v>
      </c>
      <c r="AH110" s="1">
        <f>IFERROR(IF((LEFT(RIGHT(Plan1!$B$7,4),2)-Z110)=0,1,IF(Z110&lt;&gt;"x",-10,0)),0)</f>
        <v>-10</v>
      </c>
      <c r="AI110" s="1">
        <f>IFERROR(IF((RIGHT(Plan1!$B$7,2)-AB110)=0,1,IF(AB110&lt;&gt;"x",-10,0)),0)</f>
        <v>0</v>
      </c>
      <c r="AJ110" s="1"/>
      <c r="AK110" s="1">
        <f>IFERROR(IF(Plan1!$B$5-Plan2!J110=0,5,IF(J110&lt;&gt;"x",-10,0)),0)</f>
        <v>0</v>
      </c>
      <c r="AL110" s="1">
        <f>IFERROR(IF(Plan1!$B$4-Plan2!S110=0,5,IF(S110&lt;&gt;"x",-10,0)),0)</f>
        <v>0</v>
      </c>
      <c r="AM110" s="1">
        <f>IFERROR(IF(Plan1!$B$3-Plan2!P110=0,5,IF(P110&lt;&gt;"x",-10,0)),0)</f>
        <v>0</v>
      </c>
      <c r="AN110" s="1"/>
      <c r="AO110" s="1">
        <f t="shared" si="127"/>
        <v>-10</v>
      </c>
      <c r="AP110" s="1" t="str">
        <f t="shared" si="128"/>
        <v>021</v>
      </c>
    </row>
    <row r="111" spans="2:42" ht="13.5" customHeight="1" x14ac:dyDescent="0.25">
      <c r="B111" s="20" t="s">
        <v>6331</v>
      </c>
      <c r="C111" s="21">
        <f t="shared" si="60"/>
        <v>244</v>
      </c>
      <c r="D111" t="s">
        <v>6316</v>
      </c>
      <c r="E111" s="21" t="s">
        <v>2772</v>
      </c>
      <c r="F111" t="s">
        <v>6299</v>
      </c>
      <c r="H111" s="23" t="s">
        <v>7002</v>
      </c>
      <c r="J111" s="1" t="str">
        <f t="shared" si="106"/>
        <v>x</v>
      </c>
      <c r="K111" s="3" t="str">
        <f t="shared" si="107"/>
        <v>x</v>
      </c>
      <c r="L111" s="3" t="str">
        <f t="shared" si="108"/>
        <v>019</v>
      </c>
      <c r="M111" s="3" t="str">
        <f t="shared" si="109"/>
        <v>x</v>
      </c>
      <c r="N111" s="2" t="str">
        <f t="shared" si="110"/>
        <v>x</v>
      </c>
      <c r="O111" s="2" t="str">
        <f t="shared" si="111"/>
        <v>19</v>
      </c>
      <c r="P111" s="2" t="str">
        <f t="shared" si="112"/>
        <v>x</v>
      </c>
      <c r="Q111" s="1" t="str">
        <f t="shared" si="113"/>
        <v>x</v>
      </c>
      <c r="R111" s="1" t="str">
        <f t="shared" si="114"/>
        <v>19</v>
      </c>
      <c r="S111" s="1" t="str">
        <f t="shared" si="115"/>
        <v>x</v>
      </c>
      <c r="T111" s="1" t="str">
        <f t="shared" si="116"/>
        <v>x</v>
      </c>
      <c r="U111" s="2" t="str">
        <f t="shared" si="117"/>
        <v>019</v>
      </c>
      <c r="V111" s="1" t="str">
        <f t="shared" ref="V111:V112" si="129">IF((IF(W111="00","x",W111))="30","33",(IF(W111="00","x",W111)))</f>
        <v>x</v>
      </c>
      <c r="W111" s="1" t="str">
        <f t="shared" si="119"/>
        <v>00</v>
      </c>
      <c r="X111" s="1" t="str">
        <f t="shared" si="120"/>
        <v>x</v>
      </c>
      <c r="Y111" s="1" t="str">
        <f t="shared" si="121"/>
        <v>00</v>
      </c>
      <c r="Z111" s="1" t="str">
        <f t="shared" si="122"/>
        <v>92</v>
      </c>
      <c r="AA111" s="1" t="str">
        <f t="shared" si="123"/>
        <v>92</v>
      </c>
      <c r="AB111" s="1" t="str">
        <f t="shared" si="124"/>
        <v>x</v>
      </c>
      <c r="AC111" s="1" t="str">
        <f t="shared" si="125"/>
        <v>00</v>
      </c>
      <c r="AD111" s="1" t="str">
        <f t="shared" si="126"/>
        <v>019</v>
      </c>
      <c r="AF111" s="1">
        <f>IFERROR(IF(((LEFT(Plan1!$B$7,2)=V111)),1,IF(V111&lt;&gt;"x",-10,0)),0)</f>
        <v>0</v>
      </c>
      <c r="AG111" s="1">
        <f>IFERROR(IF((RIGHT(LEFT(Plan1!$B$7,4),2)-X111)=0,1,IF(X111&lt;&gt;"x",-10,0)),0)</f>
        <v>0</v>
      </c>
      <c r="AH111" s="1">
        <f>IFERROR(IF((LEFT(RIGHT(Plan1!$B$7,4),2)-Z111)=0,1,IF(Z111&lt;&gt;"x",-10,0)),0)</f>
        <v>-10</v>
      </c>
      <c r="AI111" s="1">
        <f>IFERROR(IF((RIGHT(Plan1!$B$7,2)-AB111)=0,1,IF(AB111&lt;&gt;"x",-10,0)),0)</f>
        <v>0</v>
      </c>
      <c r="AJ111" s="1"/>
      <c r="AK111" s="1">
        <f>IFERROR(IF(Plan1!$B$5-Plan2!J111=0,5,IF(J111&lt;&gt;"x",-10,0)),0)</f>
        <v>0</v>
      </c>
      <c r="AL111" s="1">
        <f>IFERROR(IF(Plan1!$B$4-Plan2!S111=0,5,IF(S111&lt;&gt;"x",-10,0)),0)</f>
        <v>0</v>
      </c>
      <c r="AM111" s="1">
        <f>IFERROR(IF(Plan1!$B$3-Plan2!P111=0,5,IF(P111&lt;&gt;"x",-10,0)),0)</f>
        <v>0</v>
      </c>
      <c r="AN111" s="1"/>
      <c r="AO111" s="1">
        <f t="shared" si="127"/>
        <v>-10</v>
      </c>
      <c r="AP111" s="1" t="str">
        <f t="shared" si="128"/>
        <v>019</v>
      </c>
    </row>
    <row r="112" spans="2:42" ht="13.5" customHeight="1" x14ac:dyDescent="0.25">
      <c r="B112" s="20" t="s">
        <v>6332</v>
      </c>
      <c r="C112" s="21">
        <f t="shared" si="60"/>
        <v>245</v>
      </c>
      <c r="D112" t="s">
        <v>6317</v>
      </c>
      <c r="E112" s="21" t="s">
        <v>2772</v>
      </c>
      <c r="F112" t="s">
        <v>6300</v>
      </c>
      <c r="H112" s="23" t="s">
        <v>7003</v>
      </c>
      <c r="J112" s="1" t="str">
        <f t="shared" si="106"/>
        <v>x</v>
      </c>
      <c r="K112" s="3" t="str">
        <f t="shared" si="107"/>
        <v>x</v>
      </c>
      <c r="L112" s="3" t="str">
        <f t="shared" si="108"/>
        <v>007</v>
      </c>
      <c r="M112" s="3" t="str">
        <f t="shared" si="109"/>
        <v>x</v>
      </c>
      <c r="N112" s="2" t="str">
        <f t="shared" si="110"/>
        <v>x</v>
      </c>
      <c r="O112" s="2" t="str">
        <f t="shared" si="111"/>
        <v>7</v>
      </c>
      <c r="P112" s="2" t="str">
        <f t="shared" si="112"/>
        <v>x</v>
      </c>
      <c r="Q112" s="1" t="str">
        <f t="shared" si="113"/>
        <v>x</v>
      </c>
      <c r="R112" s="1" t="str">
        <f t="shared" si="114"/>
        <v>7</v>
      </c>
      <c r="S112" s="1" t="str">
        <f t="shared" si="115"/>
        <v>x</v>
      </c>
      <c r="T112" s="1" t="str">
        <f t="shared" si="116"/>
        <v>x</v>
      </c>
      <c r="U112" s="2" t="str">
        <f t="shared" si="117"/>
        <v>007</v>
      </c>
      <c r="V112" s="1" t="str">
        <f t="shared" si="129"/>
        <v>31</v>
      </c>
      <c r="W112" s="1" t="str">
        <f t="shared" si="119"/>
        <v>31</v>
      </c>
      <c r="X112" s="1" t="str">
        <f t="shared" si="120"/>
        <v>90</v>
      </c>
      <c r="Y112" s="1" t="str">
        <f t="shared" si="121"/>
        <v>90</v>
      </c>
      <c r="Z112" s="1" t="str">
        <f t="shared" si="122"/>
        <v>34</v>
      </c>
      <c r="AA112" s="1" t="str">
        <f t="shared" si="123"/>
        <v>34</v>
      </c>
      <c r="AB112" s="1" t="str">
        <f t="shared" si="124"/>
        <v>x</v>
      </c>
      <c r="AC112" s="1" t="str">
        <f t="shared" si="125"/>
        <v>00</v>
      </c>
      <c r="AD112" s="1" t="str">
        <f t="shared" si="126"/>
        <v>007</v>
      </c>
      <c r="AF112" s="1">
        <f>IFERROR(IF(((LEFT(Plan1!$B$7,2)=V112)),1,IF(V112&lt;&gt;"x",-10,0)),0)</f>
        <v>-10</v>
      </c>
      <c r="AG112" s="1">
        <f>IFERROR(IF((RIGHT(LEFT(Plan1!$B$7,4),2)-X112)=0,1,IF(X112&lt;&gt;"x",-10,0)),0)</f>
        <v>-10</v>
      </c>
      <c r="AH112" s="1">
        <f>IFERROR(IF((LEFT(RIGHT(Plan1!$B$7,4),2)-Z112)=0,1,IF(Z112&lt;&gt;"x",-10,0)),0)</f>
        <v>-10</v>
      </c>
      <c r="AI112" s="1">
        <f>IFERROR(IF((RIGHT(Plan1!$B$7,2)-AB112)=0,1,IF(AB112&lt;&gt;"x",-10,0)),0)</f>
        <v>0</v>
      </c>
      <c r="AJ112" s="1"/>
      <c r="AK112" s="1">
        <f>IFERROR(IF(Plan1!$B$5-Plan2!J112=0,5,IF(J112&lt;&gt;"x",-10,0)),0)</f>
        <v>0</v>
      </c>
      <c r="AL112" s="1">
        <f>IFERROR(IF(Plan1!$B$4-Plan2!S112=0,5,IF(S112&lt;&gt;"x",-10,0)),0)</f>
        <v>0</v>
      </c>
      <c r="AM112" s="1">
        <f>IFERROR(IF(Plan1!$B$3-Plan2!P112=0,5,IF(P112&lt;&gt;"x",-10,0)),0)</f>
        <v>0</v>
      </c>
      <c r="AN112" s="1"/>
      <c r="AO112" s="1">
        <f t="shared" si="127"/>
        <v>-30</v>
      </c>
      <c r="AP112" s="1" t="str">
        <f t="shared" si="128"/>
        <v>007</v>
      </c>
    </row>
    <row r="113" spans="2:42" ht="13.5" customHeight="1" x14ac:dyDescent="0.25">
      <c r="B113" s="20" t="s">
        <v>6333</v>
      </c>
      <c r="C113" s="21">
        <f t="shared" si="60"/>
        <v>246</v>
      </c>
      <c r="D113" t="s">
        <v>6318</v>
      </c>
      <c r="E113" s="21" t="s">
        <v>2772</v>
      </c>
      <c r="F113" t="s">
        <v>6301</v>
      </c>
      <c r="H113" s="23" t="s">
        <v>7004</v>
      </c>
      <c r="J113" s="1" t="str">
        <f t="shared" si="106"/>
        <v>x</v>
      </c>
      <c r="K113" s="3" t="str">
        <f t="shared" si="107"/>
        <v>x</v>
      </c>
      <c r="L113" s="3" t="str">
        <f t="shared" si="108"/>
        <v>027</v>
      </c>
      <c r="M113" s="3" t="str">
        <f t="shared" si="109"/>
        <v>x</v>
      </c>
      <c r="N113" s="2" t="str">
        <f t="shared" si="110"/>
        <v>x</v>
      </c>
      <c r="O113" s="2" t="str">
        <f t="shared" si="111"/>
        <v>27</v>
      </c>
      <c r="P113" s="2" t="str">
        <f t="shared" si="112"/>
        <v>x</v>
      </c>
      <c r="Q113" s="1" t="str">
        <f t="shared" si="113"/>
        <v>x</v>
      </c>
      <c r="R113" s="1" t="str">
        <f t="shared" si="114"/>
        <v>27</v>
      </c>
      <c r="S113" s="1" t="str">
        <f t="shared" si="115"/>
        <v>x</v>
      </c>
      <c r="T113" s="1" t="str">
        <f t="shared" si="116"/>
        <v>x</v>
      </c>
      <c r="U113" s="2" t="str">
        <f t="shared" si="117"/>
        <v>027</v>
      </c>
      <c r="V113" s="1" t="str">
        <f>IF((IF(W113="00","x",W113))="30","33",(IF(W113="00","x",W113)))</f>
        <v>99</v>
      </c>
      <c r="W113" s="1" t="str">
        <f t="shared" si="119"/>
        <v>99</v>
      </c>
      <c r="X113" s="1" t="str">
        <f t="shared" si="120"/>
        <v>x</v>
      </c>
      <c r="Y113" s="1" t="str">
        <f t="shared" si="121"/>
        <v>00</v>
      </c>
      <c r="Z113" s="1" t="str">
        <f t="shared" si="122"/>
        <v>x</v>
      </c>
      <c r="AA113" s="1" t="str">
        <f t="shared" si="123"/>
        <v>00</v>
      </c>
      <c r="AB113" s="1" t="str">
        <f t="shared" si="124"/>
        <v>x</v>
      </c>
      <c r="AC113" s="1" t="str">
        <f t="shared" si="125"/>
        <v>00</v>
      </c>
      <c r="AD113" s="1" t="str">
        <f t="shared" si="126"/>
        <v>027</v>
      </c>
      <c r="AF113" s="1">
        <f>IFERROR(IF(((LEFT(Plan1!$B$7,2)=V113)),1,IF(V113&lt;&gt;"x",-10,0)),0)</f>
        <v>-10</v>
      </c>
      <c r="AG113" s="1">
        <f>IFERROR(IF((RIGHT(LEFT(Plan1!$B$7,4),2)-X113)=0,1,IF(X113&lt;&gt;"x",-10,0)),0)</f>
        <v>0</v>
      </c>
      <c r="AH113" s="1">
        <f>IFERROR(IF((LEFT(RIGHT(Plan1!$B$7,4),2)-Z113)=0,1,IF(Z113&lt;&gt;"x",-10,0)),0)</f>
        <v>0</v>
      </c>
      <c r="AI113" s="1">
        <f>IFERROR(IF((RIGHT(Plan1!$B$7,2)-AB113)=0,1,IF(AB113&lt;&gt;"x",-10,0)),0)</f>
        <v>0</v>
      </c>
      <c r="AJ113" s="1"/>
      <c r="AK113" s="1">
        <f>IFERROR(IF(Plan1!$B$5-Plan2!J113=0,5,IF(J113&lt;&gt;"x",-10,0)),0)</f>
        <v>0</v>
      </c>
      <c r="AL113" s="1">
        <f>IFERROR(IF(Plan1!$B$4-Plan2!S113=0,5,IF(S113&lt;&gt;"x",-10,0)),0)</f>
        <v>0</v>
      </c>
      <c r="AM113" s="1">
        <f>IFERROR(IF(Plan1!$B$3-Plan2!P113=0,5,IF(P113&lt;&gt;"x",-10,0)),0)</f>
        <v>0</v>
      </c>
      <c r="AN113" s="1"/>
      <c r="AO113" s="1">
        <f t="shared" si="127"/>
        <v>-10</v>
      </c>
      <c r="AP113" s="1" t="str">
        <f t="shared" si="128"/>
        <v>027</v>
      </c>
    </row>
    <row r="114" spans="2:42" ht="13.5" customHeight="1" x14ac:dyDescent="0.25">
      <c r="B114" s="20" t="s">
        <v>6334</v>
      </c>
      <c r="C114" s="21">
        <f t="shared" si="60"/>
        <v>247</v>
      </c>
      <c r="D114" t="s">
        <v>6319</v>
      </c>
      <c r="E114" s="21" t="s">
        <v>2772</v>
      </c>
      <c r="F114" t="s">
        <v>6302</v>
      </c>
      <c r="H114" s="23" t="s">
        <v>7005</v>
      </c>
      <c r="J114" s="1" t="str">
        <f t="shared" si="106"/>
        <v>x</v>
      </c>
      <c r="K114" s="3" t="str">
        <f t="shared" si="107"/>
        <v>x</v>
      </c>
      <c r="L114" s="3" t="str">
        <f t="shared" si="108"/>
        <v>081</v>
      </c>
      <c r="M114" s="3" t="str">
        <f t="shared" si="109"/>
        <v>x</v>
      </c>
      <c r="N114" s="2" t="str">
        <f t="shared" si="110"/>
        <v>x</v>
      </c>
      <c r="O114" s="2" t="str">
        <f t="shared" si="111"/>
        <v>81</v>
      </c>
      <c r="P114" s="2" t="str">
        <f t="shared" si="112"/>
        <v>x</v>
      </c>
      <c r="Q114" s="1" t="str">
        <f t="shared" si="113"/>
        <v>x</v>
      </c>
      <c r="R114" s="1" t="str">
        <f t="shared" si="114"/>
        <v>81</v>
      </c>
      <c r="S114" s="1" t="str">
        <f t="shared" si="115"/>
        <v>x</v>
      </c>
      <c r="T114" s="1" t="str">
        <f t="shared" si="116"/>
        <v>x</v>
      </c>
      <c r="U114" s="2" t="str">
        <f t="shared" si="117"/>
        <v>081</v>
      </c>
      <c r="V114" s="1" t="str">
        <f>IF((IF(W114="00","x",W114))="30","33",(IF(W114="00","x",W114)))</f>
        <v>x</v>
      </c>
      <c r="W114" s="1" t="str">
        <f t="shared" si="119"/>
        <v>00</v>
      </c>
      <c r="X114" s="1" t="str">
        <f t="shared" si="120"/>
        <v>20</v>
      </c>
      <c r="Y114" s="1" t="str">
        <f t="shared" si="121"/>
        <v>20</v>
      </c>
      <c r="Z114" s="1" t="str">
        <f t="shared" si="122"/>
        <v>x</v>
      </c>
      <c r="AA114" s="1" t="str">
        <f t="shared" si="123"/>
        <v>00</v>
      </c>
      <c r="AB114" s="1" t="str">
        <f t="shared" si="124"/>
        <v>x</v>
      </c>
      <c r="AC114" s="1" t="str">
        <f t="shared" si="125"/>
        <v>00</v>
      </c>
      <c r="AD114" s="1" t="str">
        <f t="shared" si="126"/>
        <v>081</v>
      </c>
      <c r="AF114" s="1">
        <f>IFERROR(IF(((LEFT(Plan1!$B$7,2)=V114)),1,IF(V114&lt;&gt;"x",-10,0)),0)</f>
        <v>0</v>
      </c>
      <c r="AG114" s="1">
        <f>IFERROR(IF((RIGHT(LEFT(Plan1!$B$7,4),2)-X114)=0,1,IF(X114&lt;&gt;"x",-10,0)),0)</f>
        <v>-10</v>
      </c>
      <c r="AH114" s="1">
        <f>IFERROR(IF((LEFT(RIGHT(Plan1!$B$7,4),2)-Z114)=0,1,IF(Z114&lt;&gt;"x",-10,0)),0)</f>
        <v>0</v>
      </c>
      <c r="AI114" s="1">
        <f>IFERROR(IF((RIGHT(Plan1!$B$7,2)-AB114)=0,1,IF(AB114&lt;&gt;"x",-10,0)),0)</f>
        <v>0</v>
      </c>
      <c r="AJ114" s="1"/>
      <c r="AK114" s="1">
        <f>IFERROR(IF(Plan1!$B$5-Plan2!J114=0,5,IF(J114&lt;&gt;"x",-10,0)),0)</f>
        <v>0</v>
      </c>
      <c r="AL114" s="1">
        <f>IFERROR(IF(Plan1!$B$4-Plan2!S114=0,5,IF(S114&lt;&gt;"x",-10,0)),0)</f>
        <v>0</v>
      </c>
      <c r="AM114" s="1">
        <f>IFERROR(IF(Plan1!$B$3-Plan2!P114=0,5,IF(P114&lt;&gt;"x",-10,0)),0)</f>
        <v>0</v>
      </c>
      <c r="AN114" s="1"/>
      <c r="AO114" s="1">
        <f t="shared" si="127"/>
        <v>-10</v>
      </c>
      <c r="AP114" s="1" t="str">
        <f t="shared" si="128"/>
        <v>081</v>
      </c>
    </row>
    <row r="115" spans="2:42" ht="13.5" customHeight="1" x14ac:dyDescent="0.25">
      <c r="B115" s="20" t="s">
        <v>6335</v>
      </c>
      <c r="C115" s="21">
        <f t="shared" si="60"/>
        <v>248</v>
      </c>
      <c r="D115" t="s">
        <v>6320</v>
      </c>
      <c r="E115" s="21" t="s">
        <v>2772</v>
      </c>
      <c r="F115" t="s">
        <v>6303</v>
      </c>
      <c r="H115" s="23" t="s">
        <v>7006</v>
      </c>
      <c r="J115" s="1" t="str">
        <f t="shared" si="106"/>
        <v>x</v>
      </c>
      <c r="K115" s="3" t="str">
        <f t="shared" si="107"/>
        <v>x</v>
      </c>
      <c r="L115" s="3" t="str">
        <f t="shared" si="108"/>
        <v>099</v>
      </c>
      <c r="M115" s="3" t="str">
        <f t="shared" si="109"/>
        <v>x</v>
      </c>
      <c r="N115" s="2" t="str">
        <f t="shared" si="110"/>
        <v>x</v>
      </c>
      <c r="O115" s="2" t="str">
        <f t="shared" si="111"/>
        <v>99</v>
      </c>
      <c r="P115" s="2" t="str">
        <f t="shared" si="112"/>
        <v>x</v>
      </c>
      <c r="Q115" s="1" t="str">
        <f t="shared" si="113"/>
        <v>x</v>
      </c>
      <c r="R115" s="1" t="str">
        <f t="shared" si="114"/>
        <v>99</v>
      </c>
      <c r="S115" s="1" t="str">
        <f t="shared" si="115"/>
        <v>x</v>
      </c>
      <c r="T115" s="1" t="str">
        <f t="shared" si="116"/>
        <v>x</v>
      </c>
      <c r="U115" s="2" t="str">
        <f t="shared" si="117"/>
        <v>099</v>
      </c>
      <c r="V115" s="1" t="str">
        <f t="shared" ref="V115" si="130">IF((IF(W115="00","x",W115))="30","33",(IF(W115="00","x",W115)))</f>
        <v>33</v>
      </c>
      <c r="W115" s="1" t="str">
        <f t="shared" si="119"/>
        <v>33</v>
      </c>
      <c r="X115" s="1" t="str">
        <f t="shared" si="120"/>
        <v>90</v>
      </c>
      <c r="Y115" s="1" t="str">
        <f t="shared" si="121"/>
        <v>90</v>
      </c>
      <c r="Z115" s="1" t="str">
        <f t="shared" si="122"/>
        <v>39</v>
      </c>
      <c r="AA115" s="1" t="str">
        <f t="shared" si="123"/>
        <v>39</v>
      </c>
      <c r="AB115" s="1" t="str">
        <f t="shared" si="124"/>
        <v>09</v>
      </c>
      <c r="AC115" s="1" t="str">
        <f t="shared" si="125"/>
        <v>09</v>
      </c>
      <c r="AD115" s="1" t="str">
        <f t="shared" si="126"/>
        <v>099</v>
      </c>
      <c r="AF115" s="1">
        <f>IFERROR(IF(((LEFT(Plan1!$B$7,2)=V115)),1,IF(V115&lt;&gt;"x",-10,0)),0)</f>
        <v>-10</v>
      </c>
      <c r="AG115" s="1">
        <f>IFERROR(IF((RIGHT(LEFT(Plan1!$B$7,4),2)-X115)=0,1,IF(X115&lt;&gt;"x",-10,0)),0)</f>
        <v>-10</v>
      </c>
      <c r="AH115" s="1">
        <f>IFERROR(IF((LEFT(RIGHT(Plan1!$B$7,4),2)-Z115)=0,1,IF(Z115&lt;&gt;"x",-10,0)),0)</f>
        <v>-10</v>
      </c>
      <c r="AI115" s="1">
        <f>IFERROR(IF((RIGHT(Plan1!$B$7,2)-AB115)=0,1,IF(AB115&lt;&gt;"x",-10,0)),0)</f>
        <v>-10</v>
      </c>
      <c r="AJ115" s="1"/>
      <c r="AK115" s="1">
        <f>IFERROR(IF(Plan1!$B$5-Plan2!J115=0,5,IF(J115&lt;&gt;"x",-10,0)),0)</f>
        <v>0</v>
      </c>
      <c r="AL115" s="1">
        <f>IFERROR(IF(Plan1!$B$4-Plan2!S115=0,5,IF(S115&lt;&gt;"x",-10,0)),0)</f>
        <v>0</v>
      </c>
      <c r="AM115" s="1">
        <f>IFERROR(IF(Plan1!$B$3-Plan2!P115=0,5,IF(P115&lt;&gt;"x",-10,0)),0)</f>
        <v>0</v>
      </c>
      <c r="AN115" s="1"/>
      <c r="AO115" s="1">
        <f t="shared" si="127"/>
        <v>-40</v>
      </c>
      <c r="AP115" s="1" t="str">
        <f t="shared" si="128"/>
        <v>099</v>
      </c>
    </row>
    <row r="116" spans="2:42" ht="13.5" customHeight="1" x14ac:dyDescent="0.25">
      <c r="B116" s="20"/>
      <c r="H116" s="23"/>
      <c r="J116" s="1" t="str">
        <f t="shared" si="106"/>
        <v/>
      </c>
      <c r="K116" s="3" t="str">
        <f t="shared" si="107"/>
        <v/>
      </c>
      <c r="L116" s="3"/>
      <c r="M116" s="3"/>
      <c r="N116" s="2"/>
      <c r="O116" s="2"/>
      <c r="P116" s="2"/>
      <c r="Q116" s="1"/>
      <c r="T116" s="1"/>
      <c r="U116" s="2"/>
      <c r="V116" s="1"/>
      <c r="W116" s="1"/>
      <c r="Y116" s="1"/>
      <c r="AA116" s="1"/>
      <c r="AC116" s="1"/>
      <c r="AD116" s="1"/>
    </row>
    <row r="117" spans="2:42" ht="13.5" customHeight="1" x14ac:dyDescent="0.25">
      <c r="B117" s="20"/>
      <c r="H117" s="23"/>
      <c r="J117" s="1" t="str">
        <f t="shared" si="106"/>
        <v/>
      </c>
      <c r="K117" s="3" t="str">
        <f t="shared" si="107"/>
        <v/>
      </c>
      <c r="L117" s="3"/>
      <c r="M117" s="3"/>
      <c r="N117" s="2"/>
      <c r="O117" s="2"/>
      <c r="P117" s="2"/>
      <c r="Q117" s="1"/>
      <c r="T117" s="1"/>
      <c r="U117" s="2"/>
      <c r="V117" s="1"/>
      <c r="W117" s="1"/>
      <c r="Y117" s="1"/>
      <c r="AA117" s="1"/>
      <c r="AC117" s="1"/>
      <c r="AD117" s="1"/>
    </row>
    <row r="118" spans="2:42" ht="13.5" customHeight="1" x14ac:dyDescent="0.25">
      <c r="B118" s="20"/>
      <c r="H118" s="23"/>
    </row>
    <row r="119" spans="2:42" ht="13.5" customHeight="1" x14ac:dyDescent="0.25">
      <c r="B119" s="20"/>
      <c r="H119" s="23"/>
    </row>
    <row r="120" spans="2:42" ht="13.5" customHeight="1" x14ac:dyDescent="0.25">
      <c r="B120" s="20"/>
      <c r="H120" s="23"/>
    </row>
    <row r="121" spans="2:42" ht="13.5" customHeight="1" x14ac:dyDescent="0.25">
      <c r="B121" s="20"/>
      <c r="H121" s="23"/>
    </row>
    <row r="122" spans="2:42" ht="13.5" customHeight="1" x14ac:dyDescent="0.25">
      <c r="H122" s="23"/>
    </row>
    <row r="123" spans="2:42" ht="13.5" customHeight="1" x14ac:dyDescent="0.25">
      <c r="H123" s="23"/>
    </row>
    <row r="124" spans="2:42" ht="13.5" customHeight="1" x14ac:dyDescent="0.25">
      <c r="H124" s="23"/>
    </row>
    <row r="125" spans="2:42" ht="13.5" customHeight="1" x14ac:dyDescent="0.25">
      <c r="H125" s="23"/>
    </row>
    <row r="126" spans="2:42" ht="13.5" customHeight="1" x14ac:dyDescent="0.25">
      <c r="H126" s="23"/>
    </row>
    <row r="127" spans="2:42" ht="13.5" customHeight="1" x14ac:dyDescent="0.25">
      <c r="H127" s="23"/>
    </row>
    <row r="128" spans="2:42" ht="13.5" customHeight="1" x14ac:dyDescent="0.25">
      <c r="H128" s="23"/>
    </row>
    <row r="129" spans="8:8" ht="13.5" customHeight="1" x14ac:dyDescent="0.25">
      <c r="H129" s="23"/>
    </row>
    <row r="130" spans="8:8" ht="13.5" customHeight="1" x14ac:dyDescent="0.25">
      <c r="H130" s="23"/>
    </row>
    <row r="131" spans="8:8" ht="13.5" customHeight="1" x14ac:dyDescent="0.25">
      <c r="H131" s="23"/>
    </row>
    <row r="132" spans="8:8" ht="13.5" customHeight="1" x14ac:dyDescent="0.25">
      <c r="H132" s="23"/>
    </row>
    <row r="133" spans="8:8" ht="13.5" customHeight="1" x14ac:dyDescent="0.25">
      <c r="H133" s="23"/>
    </row>
    <row r="134" spans="8:8" ht="13.5" customHeight="1" x14ac:dyDescent="0.25">
      <c r="H134" s="23"/>
    </row>
    <row r="135" spans="8:8" ht="13.5" customHeight="1" x14ac:dyDescent="0.25">
      <c r="H135" s="23"/>
    </row>
    <row r="136" spans="8:8" ht="13.5" customHeight="1" x14ac:dyDescent="0.25">
      <c r="H136" s="23"/>
    </row>
    <row r="137" spans="8:8" ht="13.5" customHeight="1" x14ac:dyDescent="0.25">
      <c r="H137" s="23"/>
    </row>
    <row r="138" spans="8:8" ht="13.5" customHeight="1" x14ac:dyDescent="0.25">
      <c r="H138" s="23"/>
    </row>
    <row r="139" spans="8:8" ht="13.5" customHeight="1" x14ac:dyDescent="0.25">
      <c r="H139" s="23"/>
    </row>
    <row r="140" spans="8:8" ht="13.5" customHeight="1" x14ac:dyDescent="0.25">
      <c r="H140" s="23"/>
    </row>
    <row r="141" spans="8:8" ht="13.5" customHeight="1" x14ac:dyDescent="0.25">
      <c r="H141" s="23"/>
    </row>
    <row r="142" spans="8:8" ht="13.5" customHeight="1" x14ac:dyDescent="0.25">
      <c r="H142" s="23"/>
    </row>
    <row r="143" spans="8:8" ht="13.5" customHeight="1" x14ac:dyDescent="0.25">
      <c r="H143" s="23"/>
    </row>
    <row r="144" spans="8:8" ht="13.5" customHeight="1" x14ac:dyDescent="0.25">
      <c r="H144" s="23"/>
    </row>
    <row r="145" spans="8:8" ht="13.5" customHeight="1" x14ac:dyDescent="0.25">
      <c r="H145" s="23"/>
    </row>
    <row r="146" spans="8:8" ht="13.5" customHeight="1" x14ac:dyDescent="0.25">
      <c r="H146" s="23"/>
    </row>
    <row r="147" spans="8:8" ht="13.5" customHeight="1" x14ac:dyDescent="0.25">
      <c r="H147" s="23"/>
    </row>
    <row r="148" spans="8:8" ht="13.5" customHeight="1" x14ac:dyDescent="0.25">
      <c r="H148" s="23"/>
    </row>
    <row r="149" spans="8:8" ht="13.5" customHeight="1" x14ac:dyDescent="0.25">
      <c r="H149" s="23"/>
    </row>
    <row r="150" spans="8:8" ht="13.5" customHeight="1" x14ac:dyDescent="0.25">
      <c r="H150" s="23"/>
    </row>
    <row r="151" spans="8:8" ht="13.5" customHeight="1" x14ac:dyDescent="0.25">
      <c r="H151" s="23"/>
    </row>
    <row r="152" spans="8:8" ht="13.5" customHeight="1" x14ac:dyDescent="0.25">
      <c r="H152" s="23"/>
    </row>
    <row r="153" spans="8:8" ht="13.5" customHeight="1" x14ac:dyDescent="0.25">
      <c r="H153" s="23"/>
    </row>
    <row r="154" spans="8:8" ht="13.5" customHeight="1" x14ac:dyDescent="0.25">
      <c r="H154" s="23"/>
    </row>
    <row r="155" spans="8:8" ht="13.5" customHeight="1" x14ac:dyDescent="0.25">
      <c r="H155" s="23"/>
    </row>
    <row r="156" spans="8:8" ht="13.5" customHeight="1" x14ac:dyDescent="0.25">
      <c r="H156" s="23"/>
    </row>
    <row r="157" spans="8:8" ht="13.5" customHeight="1" x14ac:dyDescent="0.25">
      <c r="H157" s="23"/>
    </row>
    <row r="158" spans="8:8" ht="13.5" customHeight="1" x14ac:dyDescent="0.25">
      <c r="H158" s="23"/>
    </row>
    <row r="159" spans="8:8" ht="13.5" customHeight="1" x14ac:dyDescent="0.25">
      <c r="H159" s="23"/>
    </row>
    <row r="160" spans="8:8" ht="13.5" customHeight="1" x14ac:dyDescent="0.25">
      <c r="H160" s="23"/>
    </row>
    <row r="161" spans="8:8" ht="13.5" customHeight="1" x14ac:dyDescent="0.25">
      <c r="H161" s="23"/>
    </row>
    <row r="162" spans="8:8" ht="13.5" customHeight="1" x14ac:dyDescent="0.25">
      <c r="H162" s="23"/>
    </row>
    <row r="163" spans="8:8" ht="13.5" customHeight="1" x14ac:dyDescent="0.25">
      <c r="H163" s="23"/>
    </row>
    <row r="164" spans="8:8" ht="13.5" customHeight="1" x14ac:dyDescent="0.25">
      <c r="H164" s="23"/>
    </row>
    <row r="165" spans="8:8" ht="13.5" customHeight="1" x14ac:dyDescent="0.25">
      <c r="H165" s="23"/>
    </row>
    <row r="166" spans="8:8" ht="13.5" customHeight="1" x14ac:dyDescent="0.25">
      <c r="H166" s="23"/>
    </row>
    <row r="167" spans="8:8" ht="13.5" customHeight="1" x14ac:dyDescent="0.25">
      <c r="H167" s="23"/>
    </row>
    <row r="168" spans="8:8" ht="13.5" customHeight="1" x14ac:dyDescent="0.25">
      <c r="H168" s="23"/>
    </row>
    <row r="169" spans="8:8" ht="13.5" customHeight="1" x14ac:dyDescent="0.25">
      <c r="H169" s="23"/>
    </row>
    <row r="170" spans="8:8" ht="13.5" customHeight="1" x14ac:dyDescent="0.25">
      <c r="H170" s="23"/>
    </row>
    <row r="171" spans="8:8" ht="13.5" customHeight="1" x14ac:dyDescent="0.25">
      <c r="H171" s="23"/>
    </row>
    <row r="172" spans="8:8" ht="13.5" customHeight="1" x14ac:dyDescent="0.25">
      <c r="H172" s="23"/>
    </row>
    <row r="173" spans="8:8" ht="13.5" customHeight="1" x14ac:dyDescent="0.25">
      <c r="H173" s="23"/>
    </row>
    <row r="174" spans="8:8" ht="13.5" customHeight="1" x14ac:dyDescent="0.25">
      <c r="H174" s="23"/>
    </row>
    <row r="175" spans="8:8" ht="13.5" customHeight="1" x14ac:dyDescent="0.25">
      <c r="H175" s="23"/>
    </row>
    <row r="176" spans="8:8" ht="13.5" customHeight="1" x14ac:dyDescent="0.25">
      <c r="H176" s="23"/>
    </row>
    <row r="177" spans="8:8" ht="13.5" customHeight="1" x14ac:dyDescent="0.25">
      <c r="H177" s="23"/>
    </row>
    <row r="178" spans="8:8" ht="13.5" customHeight="1" x14ac:dyDescent="0.25">
      <c r="H178" s="23"/>
    </row>
    <row r="179" spans="8:8" ht="13.5" customHeight="1" x14ac:dyDescent="0.25">
      <c r="H179" s="23"/>
    </row>
    <row r="180" spans="8:8" ht="13.5" customHeight="1" x14ac:dyDescent="0.25">
      <c r="H180" s="23"/>
    </row>
    <row r="181" spans="8:8" ht="13.5" customHeight="1" x14ac:dyDescent="0.25">
      <c r="H181" s="23"/>
    </row>
    <row r="182" spans="8:8" ht="13.5" customHeight="1" x14ac:dyDescent="0.25">
      <c r="H182" s="23"/>
    </row>
    <row r="183" spans="8:8" ht="13.5" customHeight="1" x14ac:dyDescent="0.25">
      <c r="H183" s="23"/>
    </row>
    <row r="184" spans="8:8" ht="13.5" customHeight="1" x14ac:dyDescent="0.25">
      <c r="H184" s="23"/>
    </row>
    <row r="185" spans="8:8" ht="13.5" customHeight="1" x14ac:dyDescent="0.25">
      <c r="H185" s="23"/>
    </row>
    <row r="186" spans="8:8" ht="13.5" customHeight="1" x14ac:dyDescent="0.25">
      <c r="H186" s="23"/>
    </row>
    <row r="187" spans="8:8" ht="13.5" customHeight="1" x14ac:dyDescent="0.25">
      <c r="H187" s="23"/>
    </row>
    <row r="188" spans="8:8" ht="13.5" customHeight="1" x14ac:dyDescent="0.25">
      <c r="H188" s="23"/>
    </row>
    <row r="189" spans="8:8" ht="13.5" customHeight="1" x14ac:dyDescent="0.25">
      <c r="H189" s="23"/>
    </row>
    <row r="190" spans="8:8" ht="13.5" customHeight="1" x14ac:dyDescent="0.25">
      <c r="H190" s="23"/>
    </row>
    <row r="191" spans="8:8" ht="13.5" customHeight="1" x14ac:dyDescent="0.25">
      <c r="H191" s="23"/>
    </row>
    <row r="192" spans="8:8" ht="13.5" customHeight="1" x14ac:dyDescent="0.25">
      <c r="H192" s="23"/>
    </row>
    <row r="193" spans="8:8" ht="13.5" customHeight="1" x14ac:dyDescent="0.25">
      <c r="H193" s="23"/>
    </row>
    <row r="194" spans="8:8" ht="13.5" customHeight="1" x14ac:dyDescent="0.25">
      <c r="H194" s="23"/>
    </row>
    <row r="195" spans="8:8" ht="13.5" customHeight="1" x14ac:dyDescent="0.25">
      <c r="H195" s="23"/>
    </row>
    <row r="196" spans="8:8" ht="13.5" customHeight="1" x14ac:dyDescent="0.25">
      <c r="H196" s="23"/>
    </row>
    <row r="197" spans="8:8" ht="13.5" customHeight="1" x14ac:dyDescent="0.25">
      <c r="H197" s="23"/>
    </row>
    <row r="198" spans="8:8" ht="13.5" customHeight="1" x14ac:dyDescent="0.25">
      <c r="H198" s="23"/>
    </row>
    <row r="199" spans="8:8" ht="13.5" customHeight="1" x14ac:dyDescent="0.25">
      <c r="H199" s="23"/>
    </row>
    <row r="200" spans="8:8" ht="13.5" customHeight="1" x14ac:dyDescent="0.25">
      <c r="H200" s="23"/>
    </row>
    <row r="201" spans="8:8" ht="13.5" customHeight="1" x14ac:dyDescent="0.25">
      <c r="H201" s="23"/>
    </row>
    <row r="202" spans="8:8" ht="13.5" customHeight="1" x14ac:dyDescent="0.25">
      <c r="H202" s="23"/>
    </row>
    <row r="203" spans="8:8" ht="13.5" customHeight="1" x14ac:dyDescent="0.25">
      <c r="H203" s="23"/>
    </row>
    <row r="204" spans="8:8" ht="13.5" customHeight="1" x14ac:dyDescent="0.25">
      <c r="H204" s="23"/>
    </row>
    <row r="205" spans="8:8" ht="13.5" customHeight="1" x14ac:dyDescent="0.25">
      <c r="H205" s="23"/>
    </row>
    <row r="206" spans="8:8" ht="13.5" customHeight="1" x14ac:dyDescent="0.25">
      <c r="H206" s="23"/>
    </row>
    <row r="207" spans="8:8" ht="13.5" customHeight="1" x14ac:dyDescent="0.25">
      <c r="H207" s="23"/>
    </row>
    <row r="208" spans="8:8" ht="13.5" customHeight="1" x14ac:dyDescent="0.25">
      <c r="H208" s="23"/>
    </row>
    <row r="209" spans="8:8" ht="13.5" customHeight="1" x14ac:dyDescent="0.25">
      <c r="H209" s="23"/>
    </row>
    <row r="210" spans="8:8" ht="13.5" customHeight="1" x14ac:dyDescent="0.25">
      <c r="H210" s="23"/>
    </row>
    <row r="211" spans="8:8" ht="13.5" customHeight="1" x14ac:dyDescent="0.25">
      <c r="H211" s="23"/>
    </row>
    <row r="212" spans="8:8" ht="13.5" customHeight="1" x14ac:dyDescent="0.25">
      <c r="H212" s="23"/>
    </row>
    <row r="213" spans="8:8" ht="13.5" customHeight="1" x14ac:dyDescent="0.25">
      <c r="H213" s="23"/>
    </row>
    <row r="214" spans="8:8" ht="13.5" customHeight="1" x14ac:dyDescent="0.25">
      <c r="H214" s="23"/>
    </row>
    <row r="215" spans="8:8" ht="13.5" customHeight="1" x14ac:dyDescent="0.25">
      <c r="H215" s="23"/>
    </row>
    <row r="216" spans="8:8" ht="13.5" customHeight="1" x14ac:dyDescent="0.25">
      <c r="H216" s="23"/>
    </row>
    <row r="217" spans="8:8" ht="13.5" customHeight="1" x14ac:dyDescent="0.25">
      <c r="H217" s="23"/>
    </row>
    <row r="218" spans="8:8" ht="13.5" customHeight="1" x14ac:dyDescent="0.25">
      <c r="H218" s="23"/>
    </row>
  </sheetData>
  <sheetProtection algorithmName="SHA-512" hashValue="CBDkxMNX7yFY2OQsVazKNOuja/ZeqinAmQxxyUQ6jma5U6uyfGBsb8a1JsfTwzmFnmBFw3v/7wz/7AXuuscRjQ==" saltValue="HhcQFLr0FWREF8sT43mAc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90"/>
  <sheetViews>
    <sheetView workbookViewId="0">
      <selection activeCell="B21" sqref="B21"/>
    </sheetView>
  </sheetViews>
  <sheetFormatPr defaultRowHeight="15" x14ac:dyDescent="0.25"/>
  <cols>
    <col min="1" max="1" width="23.85546875" customWidth="1"/>
    <col min="2" max="2" width="53.5703125" customWidth="1"/>
  </cols>
  <sheetData>
    <row r="1" spans="1:2" x14ac:dyDescent="0.25">
      <c r="A1" s="24" t="s">
        <v>5228</v>
      </c>
      <c r="B1" s="24" t="s">
        <v>5229</v>
      </c>
    </row>
    <row r="2" spans="1:2" x14ac:dyDescent="0.25">
      <c r="A2" s="29">
        <v>31900101</v>
      </c>
      <c r="B2" s="30" t="s">
        <v>5230</v>
      </c>
    </row>
    <row r="3" spans="1:2" x14ac:dyDescent="0.25">
      <c r="A3" s="4">
        <v>31900106</v>
      </c>
      <c r="B3" s="1" t="s">
        <v>5231</v>
      </c>
    </row>
    <row r="4" spans="1:2" x14ac:dyDescent="0.25">
      <c r="A4" s="29"/>
      <c r="B4" s="30" t="s">
        <v>5232</v>
      </c>
    </row>
    <row r="5" spans="1:2" x14ac:dyDescent="0.25">
      <c r="A5" s="25">
        <v>31900121</v>
      </c>
      <c r="B5" s="1" t="s">
        <v>5233</v>
      </c>
    </row>
    <row r="6" spans="1:2" x14ac:dyDescent="0.25">
      <c r="A6" s="29">
        <v>31900126</v>
      </c>
      <c r="B6" s="30" t="s">
        <v>5234</v>
      </c>
    </row>
    <row r="7" spans="1:2" x14ac:dyDescent="0.25">
      <c r="A7" s="25">
        <v>31900128</v>
      </c>
      <c r="B7" s="1" t="s">
        <v>5235</v>
      </c>
    </row>
    <row r="8" spans="1:2" x14ac:dyDescent="0.25">
      <c r="A8" s="31">
        <v>31900130</v>
      </c>
      <c r="B8" s="30" t="s">
        <v>5236</v>
      </c>
    </row>
    <row r="9" spans="1:2" x14ac:dyDescent="0.25">
      <c r="A9" s="25"/>
      <c r="B9" s="1" t="s">
        <v>5237</v>
      </c>
    </row>
    <row r="10" spans="1:2" x14ac:dyDescent="0.25">
      <c r="A10" s="29">
        <v>31900199</v>
      </c>
      <c r="B10" s="30" t="s">
        <v>5238</v>
      </c>
    </row>
    <row r="11" spans="1:2" x14ac:dyDescent="0.25">
      <c r="A11" s="32">
        <v>31900301</v>
      </c>
      <c r="B11" s="1" t="s">
        <v>5239</v>
      </c>
    </row>
    <row r="12" spans="1:2" x14ac:dyDescent="0.25">
      <c r="A12" s="29"/>
      <c r="B12" s="30" t="s">
        <v>5240</v>
      </c>
    </row>
    <row r="13" spans="1:2" x14ac:dyDescent="0.25">
      <c r="A13" s="32">
        <v>31900302</v>
      </c>
      <c r="B13" s="1" t="s">
        <v>5241</v>
      </c>
    </row>
    <row r="14" spans="1:2" x14ac:dyDescent="0.25">
      <c r="A14" s="29"/>
      <c r="B14" s="30" t="s">
        <v>5242</v>
      </c>
    </row>
    <row r="15" spans="1:2" x14ac:dyDescent="0.25">
      <c r="A15" s="32">
        <v>31900303</v>
      </c>
      <c r="B15" s="1" t="s">
        <v>5243</v>
      </c>
    </row>
    <row r="16" spans="1:2" x14ac:dyDescent="0.25">
      <c r="A16" s="29"/>
      <c r="B16" s="30" t="s">
        <v>5244</v>
      </c>
    </row>
    <row r="17" spans="1:2" x14ac:dyDescent="0.25">
      <c r="A17" s="32">
        <v>31900304</v>
      </c>
      <c r="B17" s="1" t="s">
        <v>5245</v>
      </c>
    </row>
    <row r="18" spans="1:2" x14ac:dyDescent="0.25">
      <c r="A18" s="29"/>
      <c r="B18" s="30" t="s">
        <v>5246</v>
      </c>
    </row>
    <row r="19" spans="1:2" x14ac:dyDescent="0.25">
      <c r="A19" s="25">
        <v>31900305</v>
      </c>
      <c r="B19" s="1" t="s">
        <v>5247</v>
      </c>
    </row>
    <row r="20" spans="1:2" x14ac:dyDescent="0.25">
      <c r="A20" s="29">
        <v>31900307</v>
      </c>
      <c r="B20" s="30" t="s">
        <v>5248</v>
      </c>
    </row>
    <row r="21" spans="1:2" x14ac:dyDescent="0.25">
      <c r="A21" s="25">
        <v>31900401</v>
      </c>
      <c r="B21" s="1" t="s">
        <v>5249</v>
      </c>
    </row>
    <row r="22" spans="1:2" x14ac:dyDescent="0.25">
      <c r="A22" s="31">
        <v>31900402</v>
      </c>
      <c r="B22" s="30" t="s">
        <v>5250</v>
      </c>
    </row>
    <row r="23" spans="1:2" x14ac:dyDescent="0.25">
      <c r="A23" s="25"/>
      <c r="B23" s="1" t="s">
        <v>5251</v>
      </c>
    </row>
    <row r="24" spans="1:2" x14ac:dyDescent="0.25">
      <c r="A24" s="31">
        <v>31900403</v>
      </c>
      <c r="B24" s="30" t="s">
        <v>5252</v>
      </c>
    </row>
    <row r="25" spans="1:2" x14ac:dyDescent="0.25">
      <c r="A25" s="25"/>
      <c r="B25" s="1" t="s">
        <v>5253</v>
      </c>
    </row>
    <row r="26" spans="1:2" x14ac:dyDescent="0.25">
      <c r="A26" s="29">
        <v>31900404</v>
      </c>
      <c r="B26" s="30" t="s">
        <v>5254</v>
      </c>
    </row>
    <row r="27" spans="1:2" x14ac:dyDescent="0.25">
      <c r="A27" s="32">
        <v>31900405</v>
      </c>
      <c r="B27" s="1" t="s">
        <v>5255</v>
      </c>
    </row>
    <row r="28" spans="1:2" x14ac:dyDescent="0.25">
      <c r="A28" s="29"/>
      <c r="B28" s="30" t="s">
        <v>5256</v>
      </c>
    </row>
    <row r="29" spans="1:2" x14ac:dyDescent="0.25">
      <c r="A29" s="32">
        <v>31900406</v>
      </c>
      <c r="B29" s="1" t="s">
        <v>5257</v>
      </c>
    </row>
    <row r="30" spans="1:2" x14ac:dyDescent="0.25">
      <c r="A30" s="29"/>
      <c r="B30" s="30" t="s">
        <v>5258</v>
      </c>
    </row>
    <row r="31" spans="1:2" x14ac:dyDescent="0.25">
      <c r="A31" s="25">
        <v>31900410</v>
      </c>
      <c r="B31" s="1" t="s">
        <v>5259</v>
      </c>
    </row>
    <row r="32" spans="1:2" x14ac:dyDescent="0.25">
      <c r="A32" s="31">
        <v>31900411</v>
      </c>
      <c r="B32" s="30" t="s">
        <v>5260</v>
      </c>
    </row>
    <row r="33" spans="1:2" x14ac:dyDescent="0.25">
      <c r="A33" s="25"/>
      <c r="B33" s="1" t="s">
        <v>5261</v>
      </c>
    </row>
    <row r="34" spans="1:2" x14ac:dyDescent="0.25">
      <c r="A34" s="31">
        <v>31900499</v>
      </c>
      <c r="B34" s="30" t="s">
        <v>5262</v>
      </c>
    </row>
    <row r="35" spans="1:2" x14ac:dyDescent="0.25">
      <c r="A35" s="25"/>
      <c r="B35" s="1" t="s">
        <v>5263</v>
      </c>
    </row>
    <row r="36" spans="1:2" x14ac:dyDescent="0.25">
      <c r="A36" s="31">
        <v>31900502</v>
      </c>
      <c r="B36" s="30" t="s">
        <v>5264</v>
      </c>
    </row>
    <row r="37" spans="1:2" x14ac:dyDescent="0.25">
      <c r="A37" s="25"/>
      <c r="B37" s="1" t="s">
        <v>5265</v>
      </c>
    </row>
    <row r="38" spans="1:2" x14ac:dyDescent="0.25">
      <c r="A38" s="31">
        <v>31900507</v>
      </c>
      <c r="B38" s="30" t="s">
        <v>5266</v>
      </c>
    </row>
    <row r="39" spans="1:2" x14ac:dyDescent="0.25">
      <c r="A39" s="25"/>
      <c r="B39" s="1" t="s">
        <v>5267</v>
      </c>
    </row>
    <row r="40" spans="1:2" x14ac:dyDescent="0.25">
      <c r="A40" s="31">
        <v>31900508</v>
      </c>
      <c r="B40" s="30" t="s">
        <v>5268</v>
      </c>
    </row>
    <row r="41" spans="1:2" x14ac:dyDescent="0.25">
      <c r="A41" s="25"/>
      <c r="B41" s="1" t="s">
        <v>5269</v>
      </c>
    </row>
    <row r="42" spans="1:2" x14ac:dyDescent="0.25">
      <c r="A42" s="31">
        <v>31900701</v>
      </c>
      <c r="B42" s="30" t="s">
        <v>5270</v>
      </c>
    </row>
    <row r="43" spans="1:2" x14ac:dyDescent="0.25">
      <c r="A43" s="25"/>
      <c r="B43" s="1" t="s">
        <v>5271</v>
      </c>
    </row>
    <row r="44" spans="1:2" x14ac:dyDescent="0.25">
      <c r="A44" s="29">
        <v>31900805</v>
      </c>
      <c r="B44" s="30" t="s">
        <v>5272</v>
      </c>
    </row>
    <row r="45" spans="1:2" x14ac:dyDescent="0.25">
      <c r="A45" s="25">
        <v>31900899</v>
      </c>
      <c r="B45" s="1" t="s">
        <v>5273</v>
      </c>
    </row>
    <row r="46" spans="1:2" x14ac:dyDescent="0.25">
      <c r="A46" s="31">
        <v>31900901</v>
      </c>
      <c r="B46" s="30" t="s">
        <v>5266</v>
      </c>
    </row>
    <row r="47" spans="1:2" x14ac:dyDescent="0.25">
      <c r="A47" s="25"/>
      <c r="B47" s="1" t="s">
        <v>5274</v>
      </c>
    </row>
    <row r="48" spans="1:2" x14ac:dyDescent="0.25">
      <c r="A48" s="29">
        <v>31900902</v>
      </c>
      <c r="B48" s="30" t="s">
        <v>5275</v>
      </c>
    </row>
    <row r="49" spans="1:2" x14ac:dyDescent="0.25">
      <c r="A49" s="32">
        <v>31901101</v>
      </c>
      <c r="B49" s="1" t="s">
        <v>5276</v>
      </c>
    </row>
    <row r="50" spans="1:2" x14ac:dyDescent="0.25">
      <c r="A50" s="29"/>
      <c r="B50" s="30" t="s">
        <v>5277</v>
      </c>
    </row>
    <row r="51" spans="1:2" x14ac:dyDescent="0.25">
      <c r="A51" s="25">
        <v>31901105</v>
      </c>
      <c r="B51" s="1" t="s">
        <v>5278</v>
      </c>
    </row>
    <row r="52" spans="1:2" x14ac:dyDescent="0.25">
      <c r="A52" s="31">
        <v>31901109</v>
      </c>
      <c r="B52" s="30" t="s">
        <v>5279</v>
      </c>
    </row>
    <row r="53" spans="1:2" x14ac:dyDescent="0.25">
      <c r="A53" s="25"/>
      <c r="B53" s="1" t="s">
        <v>5280</v>
      </c>
    </row>
    <row r="54" spans="1:2" x14ac:dyDescent="0.25">
      <c r="A54" s="31">
        <v>31901110</v>
      </c>
      <c r="B54" s="30" t="s">
        <v>5281</v>
      </c>
    </row>
    <row r="55" spans="1:2" x14ac:dyDescent="0.25">
      <c r="A55" s="25"/>
      <c r="B55" s="1" t="s">
        <v>5282</v>
      </c>
    </row>
    <row r="56" spans="1:2" x14ac:dyDescent="0.25">
      <c r="A56" s="31">
        <v>31901111</v>
      </c>
      <c r="B56" s="30" t="s">
        <v>5283</v>
      </c>
    </row>
    <row r="57" spans="1:2" x14ac:dyDescent="0.25">
      <c r="A57" s="25"/>
      <c r="B57" s="1" t="s">
        <v>5284</v>
      </c>
    </row>
    <row r="58" spans="1:2" x14ac:dyDescent="0.25">
      <c r="A58" s="31">
        <v>31901112</v>
      </c>
      <c r="B58" s="30" t="s">
        <v>5285</v>
      </c>
    </row>
    <row r="59" spans="1:2" x14ac:dyDescent="0.25">
      <c r="A59" s="25"/>
      <c r="B59" s="1" t="s">
        <v>5286</v>
      </c>
    </row>
    <row r="60" spans="1:2" x14ac:dyDescent="0.25">
      <c r="A60" s="31">
        <v>31901113</v>
      </c>
      <c r="B60" s="30" t="s">
        <v>5287</v>
      </c>
    </row>
    <row r="61" spans="1:2" x14ac:dyDescent="0.25">
      <c r="A61" s="25"/>
      <c r="B61" s="1" t="s">
        <v>5288</v>
      </c>
    </row>
    <row r="62" spans="1:2" x14ac:dyDescent="0.25">
      <c r="A62" s="31">
        <v>31901114</v>
      </c>
      <c r="B62" s="30" t="s">
        <v>5289</v>
      </c>
    </row>
    <row r="63" spans="1:2" x14ac:dyDescent="0.25">
      <c r="A63" s="25"/>
      <c r="B63" s="1" t="s">
        <v>5290</v>
      </c>
    </row>
    <row r="64" spans="1:2" x14ac:dyDescent="0.25">
      <c r="A64" s="31">
        <v>31901115</v>
      </c>
      <c r="B64" s="30" t="s">
        <v>5291</v>
      </c>
    </row>
    <row r="65" spans="1:2" x14ac:dyDescent="0.25">
      <c r="A65" s="25"/>
      <c r="B65" s="1" t="s">
        <v>5292</v>
      </c>
    </row>
    <row r="66" spans="1:2" x14ac:dyDescent="0.25">
      <c r="A66" s="31">
        <v>31901116</v>
      </c>
      <c r="B66" s="30" t="s">
        <v>5293</v>
      </c>
    </row>
    <row r="67" spans="1:2" x14ac:dyDescent="0.25">
      <c r="A67" s="25"/>
      <c r="B67" s="1" t="s">
        <v>5294</v>
      </c>
    </row>
    <row r="68" spans="1:2" x14ac:dyDescent="0.25">
      <c r="A68" s="31">
        <v>31901117</v>
      </c>
      <c r="B68" s="30" t="s">
        <v>5295</v>
      </c>
    </row>
    <row r="69" spans="1:2" x14ac:dyDescent="0.25">
      <c r="A69" s="25"/>
      <c r="B69" s="1" t="s">
        <v>5296</v>
      </c>
    </row>
    <row r="70" spans="1:2" x14ac:dyDescent="0.25">
      <c r="A70" s="31">
        <v>31901118</v>
      </c>
      <c r="B70" s="30" t="s">
        <v>5297</v>
      </c>
    </row>
    <row r="71" spans="1:2" x14ac:dyDescent="0.25">
      <c r="A71" s="25"/>
      <c r="B71" s="1" t="s">
        <v>5298</v>
      </c>
    </row>
    <row r="72" spans="1:2" x14ac:dyDescent="0.25">
      <c r="A72" s="31">
        <v>31901119</v>
      </c>
      <c r="B72" s="30" t="s">
        <v>5299</v>
      </c>
    </row>
    <row r="73" spans="1:2" x14ac:dyDescent="0.25">
      <c r="A73" s="25"/>
      <c r="B73" s="1" t="s">
        <v>5300</v>
      </c>
    </row>
    <row r="74" spans="1:2" x14ac:dyDescent="0.25">
      <c r="A74" s="31">
        <v>31901120</v>
      </c>
      <c r="B74" s="30" t="s">
        <v>5301</v>
      </c>
    </row>
    <row r="75" spans="1:2" x14ac:dyDescent="0.25">
      <c r="A75" s="25"/>
      <c r="B75" s="1" t="s">
        <v>5302</v>
      </c>
    </row>
    <row r="76" spans="1:2" x14ac:dyDescent="0.25">
      <c r="A76" s="31">
        <v>31901121</v>
      </c>
      <c r="B76" s="30" t="s">
        <v>5303</v>
      </c>
    </row>
    <row r="77" spans="1:2" x14ac:dyDescent="0.25">
      <c r="A77" s="25"/>
      <c r="B77" s="1" t="s">
        <v>5304</v>
      </c>
    </row>
    <row r="78" spans="1:2" x14ac:dyDescent="0.25">
      <c r="A78" s="31">
        <v>31901122</v>
      </c>
      <c r="B78" s="30" t="s">
        <v>5305</v>
      </c>
    </row>
    <row r="79" spans="1:2" x14ac:dyDescent="0.25">
      <c r="A79" s="25"/>
      <c r="B79" s="1" t="s">
        <v>5306</v>
      </c>
    </row>
    <row r="80" spans="1:2" x14ac:dyDescent="0.25">
      <c r="A80" s="29">
        <v>31901123</v>
      </c>
      <c r="B80" s="30" t="s">
        <v>5307</v>
      </c>
    </row>
    <row r="81" spans="1:2" x14ac:dyDescent="0.25">
      <c r="A81" s="32">
        <v>31901124</v>
      </c>
      <c r="B81" s="1" t="s">
        <v>5308</v>
      </c>
    </row>
    <row r="82" spans="1:2" x14ac:dyDescent="0.25">
      <c r="A82" s="29"/>
      <c r="B82" s="30" t="s">
        <v>5309</v>
      </c>
    </row>
    <row r="83" spans="1:2" x14ac:dyDescent="0.25">
      <c r="A83" s="32">
        <v>31901125</v>
      </c>
      <c r="B83" s="1" t="s">
        <v>5310</v>
      </c>
    </row>
    <row r="84" spans="1:2" x14ac:dyDescent="0.25">
      <c r="A84" s="29"/>
      <c r="B84" s="30" t="s">
        <v>5311</v>
      </c>
    </row>
    <row r="85" spans="1:2" x14ac:dyDescent="0.25">
      <c r="A85" s="32">
        <v>31901126</v>
      </c>
      <c r="B85" s="1" t="s">
        <v>5312</v>
      </c>
    </row>
    <row r="86" spans="1:2" x14ac:dyDescent="0.25">
      <c r="A86" s="29"/>
      <c r="B86" s="30" t="s">
        <v>5313</v>
      </c>
    </row>
    <row r="87" spans="1:2" x14ac:dyDescent="0.25">
      <c r="A87" s="32">
        <v>31901128</v>
      </c>
      <c r="B87" s="1" t="s">
        <v>5314</v>
      </c>
    </row>
    <row r="88" spans="1:2" x14ac:dyDescent="0.25">
      <c r="A88" s="29"/>
      <c r="B88" s="30" t="s">
        <v>5315</v>
      </c>
    </row>
    <row r="89" spans="1:2" x14ac:dyDescent="0.25">
      <c r="A89" s="32">
        <v>31901131</v>
      </c>
      <c r="B89" s="1" t="s">
        <v>5316</v>
      </c>
    </row>
    <row r="90" spans="1:2" x14ac:dyDescent="0.25">
      <c r="A90" s="29"/>
      <c r="B90" s="30" t="s">
        <v>5274</v>
      </c>
    </row>
    <row r="91" spans="1:2" x14ac:dyDescent="0.25">
      <c r="A91" s="25">
        <v>31901137</v>
      </c>
      <c r="B91" s="1" t="s">
        <v>5317</v>
      </c>
    </row>
    <row r="92" spans="1:2" x14ac:dyDescent="0.25">
      <c r="A92" s="29">
        <v>31901141</v>
      </c>
      <c r="B92" s="30" t="s">
        <v>5318</v>
      </c>
    </row>
    <row r="93" spans="1:2" x14ac:dyDescent="0.25">
      <c r="A93" s="25">
        <v>31901142</v>
      </c>
      <c r="B93" s="1" t="s">
        <v>5319</v>
      </c>
    </row>
    <row r="94" spans="1:2" x14ac:dyDescent="0.25">
      <c r="A94" s="29">
        <v>31901143</v>
      </c>
      <c r="B94" s="30" t="s">
        <v>5320</v>
      </c>
    </row>
    <row r="95" spans="1:2" x14ac:dyDescent="0.25">
      <c r="A95" s="25">
        <v>31901144</v>
      </c>
      <c r="B95" s="1" t="s">
        <v>5321</v>
      </c>
    </row>
    <row r="96" spans="1:2" x14ac:dyDescent="0.25">
      <c r="A96" s="29">
        <v>31901145</v>
      </c>
      <c r="B96" s="30" t="s">
        <v>5322</v>
      </c>
    </row>
    <row r="97" spans="1:2" x14ac:dyDescent="0.25">
      <c r="A97" s="25">
        <v>31901146</v>
      </c>
      <c r="B97" s="1" t="s">
        <v>5323</v>
      </c>
    </row>
    <row r="98" spans="1:2" x14ac:dyDescent="0.25">
      <c r="A98" s="29">
        <v>31901198</v>
      </c>
      <c r="B98" s="30" t="s">
        <v>5324</v>
      </c>
    </row>
    <row r="99" spans="1:2" x14ac:dyDescent="0.25">
      <c r="A99" s="32">
        <v>31901199</v>
      </c>
      <c r="B99" s="1" t="s">
        <v>5325</v>
      </c>
    </row>
    <row r="100" spans="1:2" x14ac:dyDescent="0.25">
      <c r="A100" s="29"/>
      <c r="B100" s="30" t="s">
        <v>5326</v>
      </c>
    </row>
    <row r="101" spans="1:2" x14ac:dyDescent="0.25">
      <c r="A101" s="25">
        <v>31901201</v>
      </c>
      <c r="B101" s="1" t="s">
        <v>5327</v>
      </c>
    </row>
    <row r="102" spans="1:2" x14ac:dyDescent="0.25">
      <c r="A102" s="31">
        <v>31901203</v>
      </c>
      <c r="B102" s="30" t="s">
        <v>5317</v>
      </c>
    </row>
    <row r="103" spans="1:2" x14ac:dyDescent="0.25">
      <c r="A103" s="25"/>
      <c r="B103" s="1" t="s">
        <v>5328</v>
      </c>
    </row>
    <row r="104" spans="1:2" x14ac:dyDescent="0.25">
      <c r="A104" s="31">
        <v>31901231</v>
      </c>
      <c r="B104" s="30" t="s">
        <v>5329</v>
      </c>
    </row>
    <row r="105" spans="1:2" x14ac:dyDescent="0.25">
      <c r="A105" s="25"/>
      <c r="B105" s="1" t="s">
        <v>5330</v>
      </c>
    </row>
    <row r="106" spans="1:2" x14ac:dyDescent="0.25">
      <c r="A106" s="31">
        <v>31901232</v>
      </c>
      <c r="B106" s="30" t="s">
        <v>5331</v>
      </c>
    </row>
    <row r="107" spans="1:2" x14ac:dyDescent="0.25">
      <c r="A107" s="25"/>
      <c r="B107" s="1" t="s">
        <v>5332</v>
      </c>
    </row>
    <row r="108" spans="1:2" x14ac:dyDescent="0.25">
      <c r="A108" s="31">
        <v>31901243</v>
      </c>
      <c r="B108" s="30" t="s">
        <v>5320</v>
      </c>
    </row>
    <row r="109" spans="1:2" x14ac:dyDescent="0.25">
      <c r="A109" s="25"/>
      <c r="B109" s="1" t="s">
        <v>5333</v>
      </c>
    </row>
    <row r="110" spans="1:2" x14ac:dyDescent="0.25">
      <c r="A110" s="31">
        <v>31901245</v>
      </c>
      <c r="B110" s="30" t="s">
        <v>5322</v>
      </c>
    </row>
    <row r="111" spans="1:2" x14ac:dyDescent="0.25">
      <c r="A111" s="25"/>
      <c r="B111" s="1" t="s">
        <v>5334</v>
      </c>
    </row>
    <row r="112" spans="1:2" x14ac:dyDescent="0.25">
      <c r="A112" s="29">
        <v>31901299</v>
      </c>
      <c r="B112" s="30" t="s">
        <v>5335</v>
      </c>
    </row>
    <row r="113" spans="1:2" x14ac:dyDescent="0.25">
      <c r="A113" s="25">
        <v>31901301</v>
      </c>
      <c r="B113" s="1" t="s">
        <v>5336</v>
      </c>
    </row>
    <row r="114" spans="1:2" x14ac:dyDescent="0.25">
      <c r="A114" s="29">
        <v>31901302</v>
      </c>
      <c r="B114" s="30" t="s">
        <v>5337</v>
      </c>
    </row>
    <row r="115" spans="1:2" x14ac:dyDescent="0.25">
      <c r="A115" s="32">
        <v>31901303</v>
      </c>
      <c r="B115" s="1" t="s">
        <v>5338</v>
      </c>
    </row>
    <row r="116" spans="1:2" x14ac:dyDescent="0.25">
      <c r="A116" s="29"/>
      <c r="B116" s="30" t="s">
        <v>5339</v>
      </c>
    </row>
    <row r="117" spans="1:2" x14ac:dyDescent="0.25">
      <c r="A117" s="25">
        <v>31901304</v>
      </c>
      <c r="B117" s="1" t="s">
        <v>5340</v>
      </c>
    </row>
    <row r="118" spans="1:2" x14ac:dyDescent="0.25">
      <c r="A118" s="29">
        <v>31901315</v>
      </c>
      <c r="B118" s="30" t="s">
        <v>5341</v>
      </c>
    </row>
    <row r="119" spans="1:2" x14ac:dyDescent="0.25">
      <c r="A119" s="25">
        <v>31901327</v>
      </c>
      <c r="B119" s="1" t="s">
        <v>5342</v>
      </c>
    </row>
    <row r="120" spans="1:2" x14ac:dyDescent="0.25">
      <c r="A120" s="31">
        <v>31901330</v>
      </c>
      <c r="B120" s="30" t="s">
        <v>5343</v>
      </c>
    </row>
    <row r="121" spans="1:2" x14ac:dyDescent="0.25">
      <c r="A121" s="25"/>
      <c r="B121" s="1" t="s">
        <v>5344</v>
      </c>
    </row>
    <row r="122" spans="1:2" x14ac:dyDescent="0.25">
      <c r="A122" s="31">
        <v>31901332</v>
      </c>
      <c r="B122" s="30" t="s">
        <v>5345</v>
      </c>
    </row>
    <row r="123" spans="1:2" x14ac:dyDescent="0.25">
      <c r="A123" s="25"/>
      <c r="B123" s="1" t="s">
        <v>5346</v>
      </c>
    </row>
    <row r="124" spans="1:2" x14ac:dyDescent="0.25">
      <c r="A124" s="31">
        <v>31901333</v>
      </c>
      <c r="B124" s="30" t="s">
        <v>5347</v>
      </c>
    </row>
    <row r="125" spans="1:2" x14ac:dyDescent="0.25">
      <c r="A125" s="25"/>
      <c r="B125" s="1" t="s">
        <v>5348</v>
      </c>
    </row>
    <row r="126" spans="1:2" x14ac:dyDescent="0.25">
      <c r="A126" s="31">
        <v>31901334</v>
      </c>
      <c r="B126" s="30" t="s">
        <v>5349</v>
      </c>
    </row>
    <row r="127" spans="1:2" x14ac:dyDescent="0.25">
      <c r="A127" s="25"/>
      <c r="B127" s="1" t="s">
        <v>5350</v>
      </c>
    </row>
    <row r="128" spans="1:2" x14ac:dyDescent="0.25">
      <c r="A128" s="29">
        <v>31901335</v>
      </c>
      <c r="B128" s="30" t="s">
        <v>5351</v>
      </c>
    </row>
    <row r="129" spans="1:2" x14ac:dyDescent="0.25">
      <c r="A129" s="25">
        <v>31901336</v>
      </c>
      <c r="B129" s="1" t="s">
        <v>5352</v>
      </c>
    </row>
    <row r="130" spans="1:2" x14ac:dyDescent="0.25">
      <c r="A130" s="29">
        <v>31901347</v>
      </c>
      <c r="B130" s="30" t="s">
        <v>5353</v>
      </c>
    </row>
    <row r="131" spans="1:2" x14ac:dyDescent="0.25">
      <c r="A131" s="25">
        <v>31901396</v>
      </c>
      <c r="B131" s="1" t="s">
        <v>5354</v>
      </c>
    </row>
    <row r="132" spans="1:2" x14ac:dyDescent="0.25">
      <c r="A132" s="31">
        <v>31901398</v>
      </c>
      <c r="B132" s="30" t="s">
        <v>5355</v>
      </c>
    </row>
    <row r="133" spans="1:2" x14ac:dyDescent="0.25">
      <c r="A133" s="25"/>
      <c r="B133" s="1" t="s">
        <v>5356</v>
      </c>
    </row>
    <row r="134" spans="1:2" x14ac:dyDescent="0.25">
      <c r="A134" s="29">
        <v>31901399</v>
      </c>
      <c r="B134" s="30" t="s">
        <v>5357</v>
      </c>
    </row>
    <row r="135" spans="1:2" x14ac:dyDescent="0.25">
      <c r="A135" s="25">
        <v>31901601</v>
      </c>
      <c r="B135" s="1" t="s">
        <v>5358</v>
      </c>
    </row>
    <row r="136" spans="1:2" x14ac:dyDescent="0.25">
      <c r="A136" s="29">
        <v>31901602</v>
      </c>
      <c r="B136" s="30" t="s">
        <v>5359</v>
      </c>
    </row>
    <row r="137" spans="1:2" x14ac:dyDescent="0.25">
      <c r="A137" s="25">
        <v>31901603</v>
      </c>
      <c r="B137" s="1" t="s">
        <v>5360</v>
      </c>
    </row>
    <row r="138" spans="1:2" x14ac:dyDescent="0.25">
      <c r="A138" s="31">
        <v>31901604</v>
      </c>
      <c r="B138" s="30" t="s">
        <v>5361</v>
      </c>
    </row>
    <row r="139" spans="1:2" x14ac:dyDescent="0.25">
      <c r="A139" s="25"/>
      <c r="B139" s="1" t="s">
        <v>5362</v>
      </c>
    </row>
    <row r="140" spans="1:2" x14ac:dyDescent="0.25">
      <c r="A140" s="31">
        <v>31901605</v>
      </c>
      <c r="B140" s="30" t="s">
        <v>5363</v>
      </c>
    </row>
    <row r="141" spans="1:2" x14ac:dyDescent="0.25">
      <c r="A141" s="25"/>
      <c r="B141" s="1" t="s">
        <v>5364</v>
      </c>
    </row>
    <row r="142" spans="1:2" x14ac:dyDescent="0.25">
      <c r="A142" s="29">
        <v>31901606</v>
      </c>
      <c r="B142" s="30" t="s">
        <v>5365</v>
      </c>
    </row>
    <row r="143" spans="1:2" x14ac:dyDescent="0.25">
      <c r="A143" s="25">
        <v>31901607</v>
      </c>
      <c r="B143" s="1" t="s">
        <v>5366</v>
      </c>
    </row>
    <row r="144" spans="1:2" x14ac:dyDescent="0.25">
      <c r="A144" s="31">
        <v>31901608</v>
      </c>
      <c r="B144" s="30" t="s">
        <v>5367</v>
      </c>
    </row>
    <row r="145" spans="1:2" x14ac:dyDescent="0.25">
      <c r="A145" s="25"/>
      <c r="B145" s="1" t="s">
        <v>5368</v>
      </c>
    </row>
    <row r="146" spans="1:2" x14ac:dyDescent="0.25">
      <c r="A146" s="31">
        <v>31901609</v>
      </c>
      <c r="B146" s="30" t="s">
        <v>5369</v>
      </c>
    </row>
    <row r="147" spans="1:2" x14ac:dyDescent="0.25">
      <c r="A147" s="25"/>
      <c r="B147" s="1" t="s">
        <v>5370</v>
      </c>
    </row>
    <row r="148" spans="1:2" x14ac:dyDescent="0.25">
      <c r="A148" s="31">
        <v>31901701</v>
      </c>
      <c r="B148" s="30" t="s">
        <v>5371</v>
      </c>
    </row>
    <row r="149" spans="1:2" x14ac:dyDescent="0.25">
      <c r="A149" s="25"/>
      <c r="B149" s="1" t="s">
        <v>5372</v>
      </c>
    </row>
    <row r="150" spans="1:2" x14ac:dyDescent="0.25">
      <c r="A150" s="29">
        <v>31901702</v>
      </c>
      <c r="B150" s="30" t="s">
        <v>5373</v>
      </c>
    </row>
    <row r="151" spans="1:2" x14ac:dyDescent="0.25">
      <c r="A151" s="32">
        <v>31901703</v>
      </c>
      <c r="B151" s="1" t="s">
        <v>5374</v>
      </c>
    </row>
    <row r="152" spans="1:2" x14ac:dyDescent="0.25">
      <c r="A152" s="29"/>
      <c r="B152" s="30" t="s">
        <v>5375</v>
      </c>
    </row>
    <row r="153" spans="1:2" x14ac:dyDescent="0.25">
      <c r="A153" s="25">
        <v>31903401</v>
      </c>
      <c r="B153" s="1" t="s">
        <v>5376</v>
      </c>
    </row>
    <row r="154" spans="1:2" x14ac:dyDescent="0.25">
      <c r="A154" s="31">
        <v>31905901</v>
      </c>
      <c r="B154" s="30" t="s">
        <v>5377</v>
      </c>
    </row>
    <row r="155" spans="1:2" x14ac:dyDescent="0.25">
      <c r="A155" s="25"/>
      <c r="B155" s="1" t="s">
        <v>5378</v>
      </c>
    </row>
    <row r="156" spans="1:2" x14ac:dyDescent="0.25">
      <c r="A156" s="31">
        <v>31905902</v>
      </c>
      <c r="B156" s="30" t="s">
        <v>5379</v>
      </c>
    </row>
    <row r="157" spans="1:2" x14ac:dyDescent="0.25">
      <c r="A157" s="25"/>
      <c r="B157" s="1" t="s">
        <v>5380</v>
      </c>
    </row>
    <row r="158" spans="1:2" x14ac:dyDescent="0.25">
      <c r="A158" s="31">
        <v>31906702</v>
      </c>
      <c r="B158" s="30" t="s">
        <v>5381</v>
      </c>
    </row>
    <row r="159" spans="1:2" x14ac:dyDescent="0.25">
      <c r="A159" s="25"/>
      <c r="B159" s="1" t="s">
        <v>5382</v>
      </c>
    </row>
    <row r="160" spans="1:2" x14ac:dyDescent="0.25">
      <c r="A160" s="31">
        <v>31906703</v>
      </c>
      <c r="B160" s="30" t="s">
        <v>5383</v>
      </c>
    </row>
    <row r="161" spans="1:2" x14ac:dyDescent="0.25">
      <c r="A161" s="25"/>
      <c r="B161" s="1" t="s">
        <v>5384</v>
      </c>
    </row>
    <row r="162" spans="1:2" x14ac:dyDescent="0.25">
      <c r="A162" s="31">
        <v>31909101</v>
      </c>
      <c r="B162" s="30" t="s">
        <v>5385</v>
      </c>
    </row>
    <row r="163" spans="1:2" x14ac:dyDescent="0.25">
      <c r="A163" s="32"/>
      <c r="B163" s="1" t="s">
        <v>5386</v>
      </c>
    </row>
    <row r="164" spans="1:2" x14ac:dyDescent="0.25">
      <c r="A164" s="29"/>
      <c r="B164" s="30" t="s">
        <v>5387</v>
      </c>
    </row>
    <row r="165" spans="1:2" x14ac:dyDescent="0.25">
      <c r="A165" s="32">
        <v>31909109</v>
      </c>
      <c r="B165" s="1" t="s">
        <v>5388</v>
      </c>
    </row>
    <row r="166" spans="1:2" x14ac:dyDescent="0.25">
      <c r="A166" s="29"/>
      <c r="B166" s="30" t="s">
        <v>5389</v>
      </c>
    </row>
    <row r="167" spans="1:2" x14ac:dyDescent="0.25">
      <c r="A167" s="32">
        <v>31909111</v>
      </c>
      <c r="B167" s="1" t="s">
        <v>5390</v>
      </c>
    </row>
    <row r="168" spans="1:2" x14ac:dyDescent="0.25">
      <c r="A168" s="29"/>
      <c r="B168" s="30" t="s">
        <v>5391</v>
      </c>
    </row>
    <row r="169" spans="1:2" x14ac:dyDescent="0.25">
      <c r="A169" s="25">
        <v>31909115</v>
      </c>
      <c r="B169" s="1" t="s">
        <v>5392</v>
      </c>
    </row>
    <row r="170" spans="1:2" x14ac:dyDescent="0.25">
      <c r="A170" s="31">
        <v>31909117</v>
      </c>
      <c r="B170" s="30" t="s">
        <v>5393</v>
      </c>
    </row>
    <row r="171" spans="1:2" x14ac:dyDescent="0.25">
      <c r="A171" s="25"/>
      <c r="B171" s="1" t="s">
        <v>5394</v>
      </c>
    </row>
    <row r="172" spans="1:2" x14ac:dyDescent="0.25">
      <c r="A172" s="31">
        <v>31909118</v>
      </c>
      <c r="B172" s="30" t="s">
        <v>5395</v>
      </c>
    </row>
    <row r="173" spans="1:2" x14ac:dyDescent="0.25">
      <c r="A173" s="25"/>
      <c r="B173" s="1" t="s">
        <v>5396</v>
      </c>
    </row>
    <row r="174" spans="1:2" x14ac:dyDescent="0.25">
      <c r="A174" s="31">
        <v>31909119</v>
      </c>
      <c r="B174" s="30" t="s">
        <v>5397</v>
      </c>
    </row>
    <row r="175" spans="1:2" x14ac:dyDescent="0.25">
      <c r="A175" s="25"/>
      <c r="B175" s="1" t="s">
        <v>5398</v>
      </c>
    </row>
    <row r="176" spans="1:2" x14ac:dyDescent="0.25">
      <c r="A176" s="31">
        <v>31909120</v>
      </c>
      <c r="B176" s="30" t="s">
        <v>5399</v>
      </c>
    </row>
    <row r="177" spans="1:2" x14ac:dyDescent="0.25">
      <c r="A177" s="25"/>
      <c r="B177" s="1" t="s">
        <v>5400</v>
      </c>
    </row>
    <row r="178" spans="1:2" x14ac:dyDescent="0.25">
      <c r="A178" s="31">
        <v>31909121</v>
      </c>
      <c r="B178" s="30" t="s">
        <v>5401</v>
      </c>
    </row>
    <row r="179" spans="1:2" x14ac:dyDescent="0.25">
      <c r="A179" s="25"/>
      <c r="B179" s="1" t="s">
        <v>5402</v>
      </c>
    </row>
    <row r="180" spans="1:2" x14ac:dyDescent="0.25">
      <c r="A180" s="31">
        <v>31909122</v>
      </c>
      <c r="B180" s="30" t="s">
        <v>5403</v>
      </c>
    </row>
    <row r="181" spans="1:2" x14ac:dyDescent="0.25">
      <c r="A181" s="25"/>
      <c r="B181" s="1" t="s">
        <v>5404</v>
      </c>
    </row>
    <row r="182" spans="1:2" x14ac:dyDescent="0.25">
      <c r="A182" s="29">
        <v>31909123</v>
      </c>
      <c r="B182" s="30" t="s">
        <v>5405</v>
      </c>
    </row>
    <row r="183" spans="1:2" x14ac:dyDescent="0.25">
      <c r="A183" s="25">
        <v>31909126</v>
      </c>
      <c r="B183" s="1" t="s">
        <v>5406</v>
      </c>
    </row>
    <row r="184" spans="1:2" x14ac:dyDescent="0.25">
      <c r="A184" s="31">
        <v>31909136</v>
      </c>
      <c r="B184" s="30" t="s">
        <v>5407</v>
      </c>
    </row>
    <row r="185" spans="1:2" x14ac:dyDescent="0.25">
      <c r="A185" s="25"/>
      <c r="B185" s="1" t="s">
        <v>5408</v>
      </c>
    </row>
    <row r="186" spans="1:2" x14ac:dyDescent="0.25">
      <c r="A186" s="29">
        <v>31909137</v>
      </c>
      <c r="B186" s="30" t="s">
        <v>5409</v>
      </c>
    </row>
    <row r="187" spans="1:2" x14ac:dyDescent="0.25">
      <c r="A187" s="25">
        <v>31909138</v>
      </c>
      <c r="B187" s="1" t="s">
        <v>5410</v>
      </c>
    </row>
    <row r="188" spans="1:2" x14ac:dyDescent="0.25">
      <c r="A188" s="29">
        <v>31909141</v>
      </c>
      <c r="B188" s="30" t="s">
        <v>5411</v>
      </c>
    </row>
    <row r="189" spans="1:2" x14ac:dyDescent="0.25">
      <c r="A189" s="25">
        <v>31909142</v>
      </c>
      <c r="B189" s="1" t="s">
        <v>5412</v>
      </c>
    </row>
    <row r="190" spans="1:2" x14ac:dyDescent="0.25">
      <c r="A190" s="29">
        <v>31909148</v>
      </c>
      <c r="B190" s="30" t="s">
        <v>5413</v>
      </c>
    </row>
    <row r="191" spans="1:2" x14ac:dyDescent="0.25">
      <c r="A191" s="25">
        <v>31909150</v>
      </c>
      <c r="B191" s="1" t="s">
        <v>5414</v>
      </c>
    </row>
    <row r="192" spans="1:2" x14ac:dyDescent="0.25">
      <c r="A192" s="29">
        <v>31909154</v>
      </c>
      <c r="B192" s="30" t="s">
        <v>5385</v>
      </c>
    </row>
    <row r="193" spans="1:2" x14ac:dyDescent="0.25">
      <c r="A193" s="25">
        <v>31909158</v>
      </c>
      <c r="B193" s="1" t="s">
        <v>5415</v>
      </c>
    </row>
    <row r="194" spans="1:2" x14ac:dyDescent="0.25">
      <c r="A194" s="29">
        <v>31909160</v>
      </c>
      <c r="B194" s="30" t="s">
        <v>5416</v>
      </c>
    </row>
    <row r="195" spans="1:2" x14ac:dyDescent="0.25">
      <c r="A195" s="25">
        <v>31909161</v>
      </c>
      <c r="B195" s="1" t="s">
        <v>5417</v>
      </c>
    </row>
    <row r="196" spans="1:2" x14ac:dyDescent="0.25">
      <c r="A196" s="29">
        <v>31909162</v>
      </c>
      <c r="B196" s="30" t="s">
        <v>5418</v>
      </c>
    </row>
    <row r="197" spans="1:2" x14ac:dyDescent="0.25">
      <c r="A197" s="25">
        <v>31909163</v>
      </c>
      <c r="B197" s="1" t="s">
        <v>5419</v>
      </c>
    </row>
    <row r="198" spans="1:2" x14ac:dyDescent="0.25">
      <c r="A198" s="29">
        <v>31909164</v>
      </c>
      <c r="B198" s="30" t="s">
        <v>5420</v>
      </c>
    </row>
    <row r="199" spans="1:2" x14ac:dyDescent="0.25">
      <c r="A199" s="25">
        <v>31909165</v>
      </c>
      <c r="B199" s="1" t="s">
        <v>5421</v>
      </c>
    </row>
    <row r="200" spans="1:2" x14ac:dyDescent="0.25">
      <c r="A200" s="29">
        <v>31909166</v>
      </c>
      <c r="B200" s="30" t="s">
        <v>5422</v>
      </c>
    </row>
    <row r="201" spans="1:2" x14ac:dyDescent="0.25">
      <c r="A201" s="25">
        <v>31909167</v>
      </c>
      <c r="B201" s="1" t="s">
        <v>5423</v>
      </c>
    </row>
    <row r="202" spans="1:2" x14ac:dyDescent="0.25">
      <c r="A202" s="29">
        <v>31909168</v>
      </c>
      <c r="B202" s="30" t="s">
        <v>5424</v>
      </c>
    </row>
    <row r="203" spans="1:2" x14ac:dyDescent="0.25">
      <c r="A203" s="25">
        <v>31909170</v>
      </c>
      <c r="B203" s="1" t="s">
        <v>5425</v>
      </c>
    </row>
    <row r="204" spans="1:2" x14ac:dyDescent="0.25">
      <c r="A204" s="29">
        <v>31909172</v>
      </c>
      <c r="B204" s="30" t="s">
        <v>5426</v>
      </c>
    </row>
    <row r="205" spans="1:2" x14ac:dyDescent="0.25">
      <c r="A205" s="25">
        <v>31909199</v>
      </c>
      <c r="B205" s="1" t="s">
        <v>5427</v>
      </c>
    </row>
    <row r="206" spans="1:2" x14ac:dyDescent="0.25">
      <c r="A206" s="29">
        <v>31909201</v>
      </c>
      <c r="B206" s="30" t="s">
        <v>5428</v>
      </c>
    </row>
    <row r="207" spans="1:2" x14ac:dyDescent="0.25">
      <c r="A207" s="32">
        <v>31909203</v>
      </c>
      <c r="B207" s="1" t="s">
        <v>5429</v>
      </c>
    </row>
    <row r="208" spans="1:2" x14ac:dyDescent="0.25">
      <c r="A208" s="31"/>
      <c r="B208" s="30" t="s">
        <v>5430</v>
      </c>
    </row>
    <row r="209" spans="1:2" x14ac:dyDescent="0.25">
      <c r="A209" s="25"/>
      <c r="B209" s="1" t="s">
        <v>5431</v>
      </c>
    </row>
    <row r="210" spans="1:2" x14ac:dyDescent="0.25">
      <c r="A210" s="31">
        <v>31909204</v>
      </c>
      <c r="B210" s="30" t="s">
        <v>5432</v>
      </c>
    </row>
    <row r="211" spans="1:2" x14ac:dyDescent="0.25">
      <c r="A211" s="25"/>
      <c r="B211" s="1" t="s">
        <v>5433</v>
      </c>
    </row>
    <row r="212" spans="1:2" x14ac:dyDescent="0.25">
      <c r="A212" s="29">
        <v>31909209</v>
      </c>
      <c r="B212" s="30" t="s">
        <v>5434</v>
      </c>
    </row>
    <row r="213" spans="1:2" x14ac:dyDescent="0.25">
      <c r="A213" s="25">
        <v>31909211</v>
      </c>
      <c r="B213" s="1" t="s">
        <v>5435</v>
      </c>
    </row>
    <row r="214" spans="1:2" x14ac:dyDescent="0.25">
      <c r="A214" s="29">
        <v>31909212</v>
      </c>
      <c r="B214" s="30" t="s">
        <v>5436</v>
      </c>
    </row>
    <row r="215" spans="1:2" x14ac:dyDescent="0.25">
      <c r="A215" s="32">
        <v>31909213</v>
      </c>
      <c r="B215" s="1" t="s">
        <v>5254</v>
      </c>
    </row>
    <row r="216" spans="1:2" x14ac:dyDescent="0.25">
      <c r="A216" s="29"/>
      <c r="B216" s="30" t="s">
        <v>5437</v>
      </c>
    </row>
    <row r="217" spans="1:2" x14ac:dyDescent="0.25">
      <c r="A217" s="32">
        <v>31909216</v>
      </c>
      <c r="B217" s="1" t="s">
        <v>5358</v>
      </c>
    </row>
    <row r="218" spans="1:2" x14ac:dyDescent="0.25">
      <c r="A218" s="29"/>
      <c r="B218" s="30" t="s">
        <v>5438</v>
      </c>
    </row>
    <row r="219" spans="1:2" x14ac:dyDescent="0.25">
      <c r="A219" s="25">
        <v>31909229</v>
      </c>
      <c r="B219" s="1" t="s">
        <v>5439</v>
      </c>
    </row>
    <row r="220" spans="1:2" x14ac:dyDescent="0.25">
      <c r="A220" s="29">
        <v>31909234</v>
      </c>
      <c r="B220" s="30" t="s">
        <v>5440</v>
      </c>
    </row>
    <row r="221" spans="1:2" x14ac:dyDescent="0.25">
      <c r="A221" s="25">
        <v>31909247</v>
      </c>
      <c r="B221" s="1" t="s">
        <v>5441</v>
      </c>
    </row>
    <row r="222" spans="1:2" x14ac:dyDescent="0.25">
      <c r="A222" s="29">
        <v>31909253</v>
      </c>
      <c r="B222" s="30" t="s">
        <v>5442</v>
      </c>
    </row>
    <row r="223" spans="1:2" x14ac:dyDescent="0.25">
      <c r="A223" s="25">
        <v>31909255</v>
      </c>
      <c r="B223" s="1" t="s">
        <v>5443</v>
      </c>
    </row>
    <row r="224" spans="1:2" x14ac:dyDescent="0.25">
      <c r="A224" s="31">
        <v>31909259</v>
      </c>
      <c r="B224" s="30" t="s">
        <v>5377</v>
      </c>
    </row>
    <row r="225" spans="1:2" x14ac:dyDescent="0.25">
      <c r="A225" s="25"/>
      <c r="B225" s="1" t="s">
        <v>5378</v>
      </c>
    </row>
    <row r="226" spans="1:2" x14ac:dyDescent="0.25">
      <c r="A226" s="31">
        <v>31909268</v>
      </c>
      <c r="B226" s="30" t="s">
        <v>5444</v>
      </c>
    </row>
    <row r="227" spans="1:2" x14ac:dyDescent="0.25">
      <c r="A227" s="32"/>
      <c r="B227" s="1" t="s">
        <v>5445</v>
      </c>
    </row>
    <row r="228" spans="1:2" x14ac:dyDescent="0.25">
      <c r="A228" s="29"/>
      <c r="B228" s="30" t="s">
        <v>5446</v>
      </c>
    </row>
    <row r="229" spans="1:2" x14ac:dyDescent="0.25">
      <c r="A229" s="32">
        <v>31909269</v>
      </c>
      <c r="B229" s="1" t="s">
        <v>5447</v>
      </c>
    </row>
    <row r="230" spans="1:2" x14ac:dyDescent="0.25">
      <c r="A230" s="29"/>
      <c r="B230" s="30" t="s">
        <v>5448</v>
      </c>
    </row>
    <row r="231" spans="1:2" x14ac:dyDescent="0.25">
      <c r="A231" s="25">
        <v>31909270</v>
      </c>
      <c r="B231" s="1" t="s">
        <v>5449</v>
      </c>
    </row>
    <row r="232" spans="1:2" x14ac:dyDescent="0.25">
      <c r="A232" s="31">
        <v>31909278</v>
      </c>
      <c r="B232" s="30" t="s">
        <v>5442</v>
      </c>
    </row>
    <row r="233" spans="1:2" x14ac:dyDescent="0.25">
      <c r="A233" s="25"/>
      <c r="B233" s="1" t="s">
        <v>5450</v>
      </c>
    </row>
    <row r="234" spans="1:2" x14ac:dyDescent="0.25">
      <c r="A234" s="29">
        <v>31909279</v>
      </c>
      <c r="B234" s="30" t="s">
        <v>5451</v>
      </c>
    </row>
    <row r="235" spans="1:2" x14ac:dyDescent="0.25">
      <c r="A235" s="32">
        <v>31909280</v>
      </c>
      <c r="B235" s="1" t="s">
        <v>5443</v>
      </c>
    </row>
    <row r="236" spans="1:2" x14ac:dyDescent="0.25">
      <c r="A236" s="29"/>
      <c r="B236" s="30" t="s">
        <v>5452</v>
      </c>
    </row>
    <row r="237" spans="1:2" x14ac:dyDescent="0.25">
      <c r="A237" s="25">
        <v>31909282</v>
      </c>
      <c r="B237" s="1" t="s">
        <v>5453</v>
      </c>
    </row>
    <row r="238" spans="1:2" x14ac:dyDescent="0.25">
      <c r="A238" s="31">
        <v>31909286</v>
      </c>
      <c r="B238" s="30" t="s">
        <v>5454</v>
      </c>
    </row>
    <row r="239" spans="1:2" x14ac:dyDescent="0.25">
      <c r="A239" s="25"/>
      <c r="B239" s="1" t="s">
        <v>5455</v>
      </c>
    </row>
    <row r="240" spans="1:2" x14ac:dyDescent="0.25">
      <c r="A240" s="29">
        <v>31909287</v>
      </c>
      <c r="B240" s="30" t="s">
        <v>5456</v>
      </c>
    </row>
    <row r="241" spans="1:2" x14ac:dyDescent="0.25">
      <c r="A241" s="25">
        <v>31909288</v>
      </c>
      <c r="B241" s="1" t="s">
        <v>5457</v>
      </c>
    </row>
    <row r="242" spans="1:2" x14ac:dyDescent="0.25">
      <c r="A242" s="31">
        <v>31909291</v>
      </c>
      <c r="B242" s="30" t="s">
        <v>5458</v>
      </c>
    </row>
    <row r="243" spans="1:2" x14ac:dyDescent="0.25">
      <c r="A243" s="32"/>
      <c r="B243" s="1" t="s">
        <v>5459</v>
      </c>
    </row>
    <row r="244" spans="1:2" x14ac:dyDescent="0.25">
      <c r="A244" s="29"/>
      <c r="B244" s="30" t="s">
        <v>5460</v>
      </c>
    </row>
    <row r="245" spans="1:2" x14ac:dyDescent="0.25">
      <c r="A245" s="25">
        <v>31909292</v>
      </c>
      <c r="B245" s="1" t="s">
        <v>5461</v>
      </c>
    </row>
    <row r="246" spans="1:2" x14ac:dyDescent="0.25">
      <c r="A246" s="29">
        <v>31909293</v>
      </c>
      <c r="B246" s="30" t="s">
        <v>5462</v>
      </c>
    </row>
    <row r="247" spans="1:2" x14ac:dyDescent="0.25">
      <c r="A247" s="32">
        <v>31909294</v>
      </c>
      <c r="B247" s="1" t="s">
        <v>5463</v>
      </c>
    </row>
    <row r="248" spans="1:2" x14ac:dyDescent="0.25">
      <c r="A248" s="29"/>
      <c r="B248" s="30" t="s">
        <v>5464</v>
      </c>
    </row>
    <row r="249" spans="1:2" x14ac:dyDescent="0.25">
      <c r="A249" s="25">
        <v>31909296</v>
      </c>
      <c r="B249" s="1" t="s">
        <v>5465</v>
      </c>
    </row>
    <row r="250" spans="1:2" x14ac:dyDescent="0.25">
      <c r="A250" s="29">
        <v>31909401</v>
      </c>
      <c r="B250" s="30" t="s">
        <v>5466</v>
      </c>
    </row>
    <row r="251" spans="1:2" x14ac:dyDescent="0.25">
      <c r="A251" s="32">
        <v>31909403</v>
      </c>
      <c r="B251" s="1" t="s">
        <v>5467</v>
      </c>
    </row>
    <row r="252" spans="1:2" x14ac:dyDescent="0.25">
      <c r="A252" s="31"/>
      <c r="B252" s="30" t="s">
        <v>5468</v>
      </c>
    </row>
    <row r="253" spans="1:2" x14ac:dyDescent="0.25">
      <c r="A253" s="25"/>
      <c r="B253" s="1" t="s">
        <v>5469</v>
      </c>
    </row>
    <row r="254" spans="1:2" x14ac:dyDescent="0.25">
      <c r="A254" s="31">
        <v>31909407</v>
      </c>
      <c r="B254" s="30" t="s">
        <v>5470</v>
      </c>
    </row>
    <row r="255" spans="1:2" x14ac:dyDescent="0.25">
      <c r="A255" s="25"/>
      <c r="B255" s="1" t="s">
        <v>5471</v>
      </c>
    </row>
    <row r="256" spans="1:2" x14ac:dyDescent="0.25">
      <c r="A256" s="29">
        <v>31909409</v>
      </c>
      <c r="B256" s="30" t="s">
        <v>5472</v>
      </c>
    </row>
    <row r="257" spans="1:2" x14ac:dyDescent="0.25">
      <c r="A257" s="32">
        <v>31909410</v>
      </c>
      <c r="B257" s="1" t="s">
        <v>5473</v>
      </c>
    </row>
    <row r="258" spans="1:2" x14ac:dyDescent="0.25">
      <c r="A258" s="29"/>
      <c r="B258" s="30" t="s">
        <v>5474</v>
      </c>
    </row>
    <row r="259" spans="1:2" x14ac:dyDescent="0.25">
      <c r="A259" s="32">
        <v>31909411</v>
      </c>
      <c r="B259" s="1" t="s">
        <v>5475</v>
      </c>
    </row>
    <row r="260" spans="1:2" x14ac:dyDescent="0.25">
      <c r="A260" s="29"/>
      <c r="B260" s="30" t="s">
        <v>5476</v>
      </c>
    </row>
    <row r="261" spans="1:2" x14ac:dyDescent="0.25">
      <c r="A261" s="32">
        <v>31909499</v>
      </c>
      <c r="B261" s="1" t="s">
        <v>5477</v>
      </c>
    </row>
    <row r="262" spans="1:2" x14ac:dyDescent="0.25">
      <c r="A262" s="29"/>
      <c r="B262" s="30" t="s">
        <v>5478</v>
      </c>
    </row>
    <row r="263" spans="1:2" x14ac:dyDescent="0.25">
      <c r="A263" s="32">
        <v>31909601</v>
      </c>
      <c r="B263" s="1" t="s">
        <v>5479</v>
      </c>
    </row>
    <row r="264" spans="1:2" x14ac:dyDescent="0.25">
      <c r="A264" s="29"/>
      <c r="B264" s="30" t="s">
        <v>5480</v>
      </c>
    </row>
    <row r="265" spans="1:2" x14ac:dyDescent="0.25">
      <c r="A265" s="25">
        <v>31911305</v>
      </c>
      <c r="B265" s="1" t="s">
        <v>5481</v>
      </c>
    </row>
    <row r="266" spans="1:2" x14ac:dyDescent="0.25">
      <c r="A266" s="29">
        <v>31911306</v>
      </c>
      <c r="B266" s="30" t="s">
        <v>5482</v>
      </c>
    </row>
    <row r="267" spans="1:2" x14ac:dyDescent="0.25">
      <c r="A267" s="32">
        <v>31911307</v>
      </c>
      <c r="B267" s="1" t="s">
        <v>5483</v>
      </c>
    </row>
    <row r="268" spans="1:2" x14ac:dyDescent="0.25">
      <c r="A268" s="29"/>
      <c r="B268" s="30" t="s">
        <v>5484</v>
      </c>
    </row>
    <row r="269" spans="1:2" x14ac:dyDescent="0.25">
      <c r="A269" s="32">
        <v>31911308</v>
      </c>
      <c r="B269" s="1" t="s">
        <v>5485</v>
      </c>
    </row>
    <row r="270" spans="1:2" x14ac:dyDescent="0.25">
      <c r="A270" s="29"/>
      <c r="B270" s="30" t="s">
        <v>5486</v>
      </c>
    </row>
    <row r="271" spans="1:2" x14ac:dyDescent="0.25">
      <c r="A271" s="32">
        <v>31911309</v>
      </c>
      <c r="B271" s="1" t="s">
        <v>5487</v>
      </c>
    </row>
    <row r="272" spans="1:2" x14ac:dyDescent="0.25">
      <c r="A272" s="29"/>
      <c r="B272" s="30" t="s">
        <v>5488</v>
      </c>
    </row>
    <row r="273" spans="1:2" x14ac:dyDescent="0.25">
      <c r="A273" s="32">
        <v>31911311</v>
      </c>
      <c r="B273" s="1" t="s">
        <v>5489</v>
      </c>
    </row>
    <row r="274" spans="1:2" x14ac:dyDescent="0.25">
      <c r="A274" s="29"/>
      <c r="B274" s="30" t="s">
        <v>5490</v>
      </c>
    </row>
    <row r="275" spans="1:2" x14ac:dyDescent="0.25">
      <c r="A275" s="32">
        <v>31911312</v>
      </c>
      <c r="B275" s="1" t="s">
        <v>5491</v>
      </c>
    </row>
    <row r="276" spans="1:2" x14ac:dyDescent="0.25">
      <c r="A276" s="29"/>
      <c r="B276" s="30" t="s">
        <v>5492</v>
      </c>
    </row>
    <row r="277" spans="1:2" x14ac:dyDescent="0.25">
      <c r="A277" s="25">
        <v>31911313</v>
      </c>
      <c r="B277" s="1" t="s">
        <v>5493</v>
      </c>
    </row>
    <row r="278" spans="1:2" x14ac:dyDescent="0.25">
      <c r="A278" s="31">
        <v>31911314</v>
      </c>
      <c r="B278" s="30" t="s">
        <v>5494</v>
      </c>
    </row>
    <row r="279" spans="1:2" x14ac:dyDescent="0.25">
      <c r="A279" s="25"/>
      <c r="B279" s="1" t="s">
        <v>5495</v>
      </c>
    </row>
    <row r="280" spans="1:2" x14ac:dyDescent="0.25">
      <c r="A280" s="29">
        <v>31911316</v>
      </c>
      <c r="B280" s="30" t="s">
        <v>5496</v>
      </c>
    </row>
    <row r="281" spans="1:2" x14ac:dyDescent="0.25">
      <c r="A281" s="25">
        <v>31911317</v>
      </c>
      <c r="B281" s="1" t="s">
        <v>5497</v>
      </c>
    </row>
    <row r="282" spans="1:2" x14ac:dyDescent="0.25">
      <c r="A282" s="31">
        <v>31911319</v>
      </c>
      <c r="B282" s="30" t="s">
        <v>5498</v>
      </c>
    </row>
    <row r="283" spans="1:2" x14ac:dyDescent="0.25">
      <c r="A283" s="25"/>
      <c r="B283" s="1" t="s">
        <v>5499</v>
      </c>
    </row>
    <row r="284" spans="1:2" x14ac:dyDescent="0.25">
      <c r="A284" s="31">
        <v>31911337</v>
      </c>
      <c r="B284" s="30" t="s">
        <v>5500</v>
      </c>
    </row>
    <row r="285" spans="1:2" x14ac:dyDescent="0.25">
      <c r="A285" s="25"/>
      <c r="B285" s="1" t="s">
        <v>5501</v>
      </c>
    </row>
    <row r="286" spans="1:2" x14ac:dyDescent="0.25">
      <c r="A286" s="29">
        <v>31911399</v>
      </c>
      <c r="B286" s="30" t="s">
        <v>5357</v>
      </c>
    </row>
    <row r="287" spans="1:2" x14ac:dyDescent="0.25">
      <c r="A287" s="32">
        <v>31919213</v>
      </c>
      <c r="B287" s="1" t="s">
        <v>5254</v>
      </c>
    </row>
    <row r="288" spans="1:2" x14ac:dyDescent="0.25">
      <c r="A288" s="29"/>
      <c r="B288" s="30" t="s">
        <v>5437</v>
      </c>
    </row>
    <row r="289" spans="1:2" x14ac:dyDescent="0.25">
      <c r="A289" s="25">
        <v>31919253</v>
      </c>
      <c r="B289" s="1" t="s">
        <v>5442</v>
      </c>
    </row>
    <row r="290" spans="1:2" x14ac:dyDescent="0.25">
      <c r="A290" s="31">
        <v>31919260</v>
      </c>
      <c r="B290" s="30" t="s">
        <v>5502</v>
      </c>
    </row>
    <row r="291" spans="1:2" x14ac:dyDescent="0.25">
      <c r="A291" s="32"/>
      <c r="B291" s="1" t="s">
        <v>5503</v>
      </c>
    </row>
    <row r="292" spans="1:2" x14ac:dyDescent="0.25">
      <c r="A292" s="29"/>
      <c r="B292" s="30" t="s">
        <v>5504</v>
      </c>
    </row>
    <row r="293" spans="1:2" x14ac:dyDescent="0.25">
      <c r="A293" s="32">
        <v>31919296</v>
      </c>
      <c r="B293" s="1" t="s">
        <v>5505</v>
      </c>
    </row>
    <row r="294" spans="1:2" x14ac:dyDescent="0.25">
      <c r="A294" s="29"/>
      <c r="B294" s="30" t="s">
        <v>5465</v>
      </c>
    </row>
    <row r="295" spans="1:2" x14ac:dyDescent="0.25">
      <c r="A295" s="32">
        <v>31919601</v>
      </c>
      <c r="B295" s="1" t="s">
        <v>5479</v>
      </c>
    </row>
    <row r="296" spans="1:2" x14ac:dyDescent="0.25">
      <c r="A296" s="29"/>
      <c r="B296" s="30" t="s">
        <v>5480</v>
      </c>
    </row>
    <row r="297" spans="1:2" x14ac:dyDescent="0.25">
      <c r="A297" s="25">
        <v>32902101</v>
      </c>
      <c r="B297" s="1" t="s">
        <v>5506</v>
      </c>
    </row>
    <row r="298" spans="1:2" x14ac:dyDescent="0.25">
      <c r="A298" s="29">
        <v>32902102</v>
      </c>
      <c r="B298" s="30" t="s">
        <v>5507</v>
      </c>
    </row>
    <row r="299" spans="1:2" x14ac:dyDescent="0.25">
      <c r="A299" s="25">
        <v>32902103</v>
      </c>
      <c r="B299" s="1" t="s">
        <v>5508</v>
      </c>
    </row>
    <row r="300" spans="1:2" x14ac:dyDescent="0.25">
      <c r="A300" s="31">
        <v>32902104</v>
      </c>
      <c r="B300" s="30" t="s">
        <v>5509</v>
      </c>
    </row>
    <row r="301" spans="1:2" x14ac:dyDescent="0.25">
      <c r="A301" s="25"/>
      <c r="B301" s="1" t="s">
        <v>5510</v>
      </c>
    </row>
    <row r="302" spans="1:2" x14ac:dyDescent="0.25">
      <c r="A302" s="31">
        <v>32902106</v>
      </c>
      <c r="B302" s="30" t="s">
        <v>5511</v>
      </c>
    </row>
    <row r="303" spans="1:2" x14ac:dyDescent="0.25">
      <c r="A303" s="25"/>
      <c r="B303" s="1" t="s">
        <v>5512</v>
      </c>
    </row>
    <row r="304" spans="1:2" x14ac:dyDescent="0.25">
      <c r="A304" s="31">
        <v>32902108</v>
      </c>
      <c r="B304" s="30" t="s">
        <v>5513</v>
      </c>
    </row>
    <row r="305" spans="1:2" x14ac:dyDescent="0.25">
      <c r="A305" s="25"/>
      <c r="B305" s="1" t="s">
        <v>5514</v>
      </c>
    </row>
    <row r="306" spans="1:2" x14ac:dyDescent="0.25">
      <c r="A306" s="29">
        <v>32902199</v>
      </c>
      <c r="B306" s="30" t="s">
        <v>5515</v>
      </c>
    </row>
    <row r="307" spans="1:2" x14ac:dyDescent="0.25">
      <c r="A307" s="25">
        <v>32902202</v>
      </c>
      <c r="B307" s="1" t="s">
        <v>5516</v>
      </c>
    </row>
    <row r="308" spans="1:2" x14ac:dyDescent="0.25">
      <c r="A308" s="29">
        <v>32902203</v>
      </c>
      <c r="B308" s="30" t="s">
        <v>5517</v>
      </c>
    </row>
    <row r="309" spans="1:2" x14ac:dyDescent="0.25">
      <c r="A309" s="32">
        <v>32902206</v>
      </c>
      <c r="B309" s="1" t="s">
        <v>5518</v>
      </c>
    </row>
    <row r="310" spans="1:2" x14ac:dyDescent="0.25">
      <c r="A310" s="29"/>
      <c r="B310" s="30" t="s">
        <v>5519</v>
      </c>
    </row>
    <row r="311" spans="1:2" x14ac:dyDescent="0.25">
      <c r="A311" s="32">
        <v>32902208</v>
      </c>
      <c r="B311" s="1" t="s">
        <v>5520</v>
      </c>
    </row>
    <row r="312" spans="1:2" x14ac:dyDescent="0.25">
      <c r="A312" s="29"/>
      <c r="B312" s="30" t="s">
        <v>5521</v>
      </c>
    </row>
    <row r="313" spans="1:2" x14ac:dyDescent="0.25">
      <c r="A313" s="25">
        <v>33203957</v>
      </c>
      <c r="B313" s="1" t="s">
        <v>5522</v>
      </c>
    </row>
    <row r="314" spans="1:2" x14ac:dyDescent="0.25">
      <c r="A314" s="29">
        <v>33203965</v>
      </c>
      <c r="B314" s="30" t="s">
        <v>5523</v>
      </c>
    </row>
    <row r="315" spans="1:2" x14ac:dyDescent="0.25">
      <c r="A315" s="25">
        <v>33204101</v>
      </c>
      <c r="B315" s="1" t="s">
        <v>5524</v>
      </c>
    </row>
    <row r="316" spans="1:2" x14ac:dyDescent="0.25">
      <c r="A316" s="29">
        <v>33204199</v>
      </c>
      <c r="B316" s="30" t="s">
        <v>5525</v>
      </c>
    </row>
    <row r="317" spans="1:2" x14ac:dyDescent="0.25">
      <c r="A317" s="25">
        <v>33209293</v>
      </c>
      <c r="B317" s="1" t="s">
        <v>5462</v>
      </c>
    </row>
    <row r="318" spans="1:2" x14ac:dyDescent="0.25">
      <c r="A318" s="29">
        <v>33209302</v>
      </c>
      <c r="B318" s="30" t="s">
        <v>5526</v>
      </c>
    </row>
    <row r="319" spans="1:2" x14ac:dyDescent="0.25">
      <c r="A319" s="25">
        <v>33223957</v>
      </c>
      <c r="B319" s="1" t="s">
        <v>5522</v>
      </c>
    </row>
    <row r="320" spans="1:2" x14ac:dyDescent="0.25">
      <c r="A320" s="29">
        <v>33403926</v>
      </c>
      <c r="B320" s="30" t="s">
        <v>5527</v>
      </c>
    </row>
    <row r="321" spans="1:2" x14ac:dyDescent="0.25">
      <c r="A321" s="25">
        <v>33403999</v>
      </c>
      <c r="B321" s="1" t="s">
        <v>5528</v>
      </c>
    </row>
    <row r="322" spans="1:2" x14ac:dyDescent="0.25">
      <c r="A322" s="31">
        <v>33404101</v>
      </c>
      <c r="B322" s="30" t="s">
        <v>5524</v>
      </c>
    </row>
    <row r="323" spans="1:2" x14ac:dyDescent="0.25">
      <c r="A323" s="25"/>
      <c r="B323" s="1" t="s">
        <v>5529</v>
      </c>
    </row>
    <row r="324" spans="1:2" x14ac:dyDescent="0.25">
      <c r="A324" s="29">
        <v>33404102</v>
      </c>
      <c r="B324" s="30" t="s">
        <v>5530</v>
      </c>
    </row>
    <row r="325" spans="1:2" x14ac:dyDescent="0.25">
      <c r="A325" s="25">
        <v>33404103</v>
      </c>
      <c r="B325" s="1" t="s">
        <v>5531</v>
      </c>
    </row>
    <row r="326" spans="1:2" x14ac:dyDescent="0.25">
      <c r="A326" s="31">
        <v>33404199</v>
      </c>
      <c r="B326" s="30" t="s">
        <v>5525</v>
      </c>
    </row>
    <row r="327" spans="1:2" x14ac:dyDescent="0.25">
      <c r="A327" s="25"/>
      <c r="B327" s="1" t="s">
        <v>5532</v>
      </c>
    </row>
    <row r="328" spans="1:2" x14ac:dyDescent="0.25">
      <c r="A328" s="29">
        <v>33409297</v>
      </c>
      <c r="B328" s="30" t="s">
        <v>5531</v>
      </c>
    </row>
    <row r="329" spans="1:2" x14ac:dyDescent="0.25">
      <c r="A329" s="32">
        <v>33414103</v>
      </c>
      <c r="B329" s="1" t="s">
        <v>5531</v>
      </c>
    </row>
    <row r="330" spans="1:2" x14ac:dyDescent="0.25">
      <c r="A330" s="29"/>
      <c r="B330" s="30" t="s">
        <v>5533</v>
      </c>
    </row>
    <row r="331" spans="1:2" x14ac:dyDescent="0.25">
      <c r="A331" s="32">
        <v>33419202</v>
      </c>
      <c r="B331" s="1" t="s">
        <v>5531</v>
      </c>
    </row>
    <row r="332" spans="1:2" x14ac:dyDescent="0.25">
      <c r="A332" s="29"/>
      <c r="B332" s="30" t="s">
        <v>5533</v>
      </c>
    </row>
    <row r="333" spans="1:2" x14ac:dyDescent="0.25">
      <c r="A333" s="32">
        <v>33419297</v>
      </c>
      <c r="B333" s="1" t="s">
        <v>5534</v>
      </c>
    </row>
    <row r="334" spans="1:2" x14ac:dyDescent="0.25">
      <c r="A334" s="29"/>
      <c r="B334" s="30" t="s">
        <v>5531</v>
      </c>
    </row>
    <row r="335" spans="1:2" x14ac:dyDescent="0.25">
      <c r="A335" s="25">
        <v>33423051</v>
      </c>
      <c r="B335" s="1" t="s">
        <v>5535</v>
      </c>
    </row>
    <row r="336" spans="1:2" x14ac:dyDescent="0.25">
      <c r="A336" s="29">
        <v>33423921</v>
      </c>
      <c r="B336" s="30" t="s">
        <v>5536</v>
      </c>
    </row>
    <row r="337" spans="1:2" x14ac:dyDescent="0.25">
      <c r="A337" s="32">
        <v>33423926</v>
      </c>
      <c r="B337" s="1" t="s">
        <v>5527</v>
      </c>
    </row>
    <row r="338" spans="1:2" x14ac:dyDescent="0.25">
      <c r="A338" s="29"/>
      <c r="B338" s="30" t="s">
        <v>5537</v>
      </c>
    </row>
    <row r="339" spans="1:2" x14ac:dyDescent="0.25">
      <c r="A339" s="25">
        <v>33503965</v>
      </c>
      <c r="B339" s="1" t="s">
        <v>5523</v>
      </c>
    </row>
    <row r="340" spans="1:2" x14ac:dyDescent="0.25">
      <c r="A340" s="29">
        <v>33503999</v>
      </c>
      <c r="B340" s="30" t="s">
        <v>5538</v>
      </c>
    </row>
    <row r="341" spans="1:2" x14ac:dyDescent="0.25">
      <c r="A341" s="32">
        <v>33504101</v>
      </c>
      <c r="B341" s="1" t="s">
        <v>5524</v>
      </c>
    </row>
    <row r="342" spans="1:2" x14ac:dyDescent="0.25">
      <c r="A342" s="29"/>
      <c r="B342" s="30" t="s">
        <v>5529</v>
      </c>
    </row>
    <row r="343" spans="1:2" x14ac:dyDescent="0.25">
      <c r="A343" s="25">
        <v>33504102</v>
      </c>
      <c r="B343" s="1" t="s">
        <v>5530</v>
      </c>
    </row>
    <row r="344" spans="1:2" x14ac:dyDescent="0.25">
      <c r="A344" s="29">
        <v>33504103</v>
      </c>
      <c r="B344" s="30" t="s">
        <v>5531</v>
      </c>
    </row>
    <row r="345" spans="1:2" x14ac:dyDescent="0.25">
      <c r="A345" s="32">
        <v>33504199</v>
      </c>
      <c r="B345" s="1" t="s">
        <v>5525</v>
      </c>
    </row>
    <row r="346" spans="1:2" x14ac:dyDescent="0.25">
      <c r="A346" s="29"/>
      <c r="B346" s="30" t="s">
        <v>5532</v>
      </c>
    </row>
    <row r="347" spans="1:2" x14ac:dyDescent="0.25">
      <c r="A347" s="32">
        <v>33504301</v>
      </c>
      <c r="B347" s="1" t="s">
        <v>5539</v>
      </c>
    </row>
    <row r="348" spans="1:2" x14ac:dyDescent="0.25">
      <c r="A348" s="29"/>
      <c r="B348" s="30" t="s">
        <v>5540</v>
      </c>
    </row>
    <row r="349" spans="1:2" x14ac:dyDescent="0.25">
      <c r="A349" s="32">
        <v>33504302</v>
      </c>
      <c r="B349" s="1" t="s">
        <v>5541</v>
      </c>
    </row>
    <row r="350" spans="1:2" x14ac:dyDescent="0.25">
      <c r="A350" s="31"/>
      <c r="B350" s="30" t="s">
        <v>5542</v>
      </c>
    </row>
    <row r="351" spans="1:2" x14ac:dyDescent="0.25">
      <c r="A351" s="25"/>
      <c r="B351" s="1" t="s">
        <v>5543</v>
      </c>
    </row>
    <row r="352" spans="1:2" x14ac:dyDescent="0.25">
      <c r="A352" s="31">
        <v>33504399</v>
      </c>
      <c r="B352" s="30" t="s">
        <v>5544</v>
      </c>
    </row>
    <row r="353" spans="1:2" x14ac:dyDescent="0.25">
      <c r="A353" s="25"/>
      <c r="B353" s="1" t="s">
        <v>5545</v>
      </c>
    </row>
    <row r="354" spans="1:2" x14ac:dyDescent="0.25">
      <c r="A354" s="29">
        <v>33509239</v>
      </c>
      <c r="B354" s="30" t="s">
        <v>5528</v>
      </c>
    </row>
    <row r="355" spans="1:2" x14ac:dyDescent="0.25">
      <c r="A355" s="32">
        <v>33509241</v>
      </c>
      <c r="B355" s="1" t="s">
        <v>5546</v>
      </c>
    </row>
    <row r="356" spans="1:2" x14ac:dyDescent="0.25">
      <c r="A356" s="29"/>
      <c r="B356" s="30" t="s">
        <v>5547</v>
      </c>
    </row>
    <row r="357" spans="1:2" x14ac:dyDescent="0.25">
      <c r="A357" s="32">
        <v>33509243</v>
      </c>
      <c r="B357" s="1" t="s">
        <v>5548</v>
      </c>
    </row>
    <row r="358" spans="1:2" x14ac:dyDescent="0.25">
      <c r="A358" s="29"/>
      <c r="B358" s="30" t="s">
        <v>5549</v>
      </c>
    </row>
    <row r="359" spans="1:2" x14ac:dyDescent="0.25">
      <c r="A359" s="25">
        <v>33509297</v>
      </c>
      <c r="B359" s="1" t="s">
        <v>5531</v>
      </c>
    </row>
    <row r="360" spans="1:2" x14ac:dyDescent="0.25">
      <c r="A360" s="29">
        <v>33604101</v>
      </c>
      <c r="B360" s="30" t="s">
        <v>5524</v>
      </c>
    </row>
    <row r="361" spans="1:2" x14ac:dyDescent="0.25">
      <c r="A361" s="25">
        <v>33604102</v>
      </c>
      <c r="B361" s="1" t="s">
        <v>5530</v>
      </c>
    </row>
    <row r="362" spans="1:2" x14ac:dyDescent="0.25">
      <c r="A362" s="29">
        <v>33604199</v>
      </c>
      <c r="B362" s="30" t="s">
        <v>5525</v>
      </c>
    </row>
    <row r="363" spans="1:2" x14ac:dyDescent="0.25">
      <c r="A363" s="25">
        <v>33604503</v>
      </c>
      <c r="B363" s="1" t="s">
        <v>5550</v>
      </c>
    </row>
    <row r="364" spans="1:2" x14ac:dyDescent="0.25">
      <c r="A364" s="29">
        <v>33609241</v>
      </c>
      <c r="B364" s="30" t="s">
        <v>5546</v>
      </c>
    </row>
    <row r="365" spans="1:2" x14ac:dyDescent="0.25">
      <c r="A365" s="25">
        <v>33704101</v>
      </c>
      <c r="B365" s="1" t="s">
        <v>5524</v>
      </c>
    </row>
    <row r="366" spans="1:2" x14ac:dyDescent="0.25">
      <c r="A366" s="29">
        <v>33900101</v>
      </c>
      <c r="B366" s="30" t="s">
        <v>5230</v>
      </c>
    </row>
    <row r="367" spans="1:2" x14ac:dyDescent="0.25">
      <c r="A367" s="25">
        <v>33900106</v>
      </c>
      <c r="B367" s="1" t="s">
        <v>5231</v>
      </c>
    </row>
    <row r="368" spans="1:2" x14ac:dyDescent="0.25">
      <c r="A368" s="29">
        <v>33900121</v>
      </c>
      <c r="B368" s="30" t="s">
        <v>5233</v>
      </c>
    </row>
    <row r="369" spans="1:2" x14ac:dyDescent="0.25">
      <c r="A369" s="25">
        <v>33900126</v>
      </c>
      <c r="B369" s="1" t="s">
        <v>5234</v>
      </c>
    </row>
    <row r="370" spans="1:2" x14ac:dyDescent="0.25">
      <c r="A370" s="29">
        <v>33900301</v>
      </c>
      <c r="B370" s="30" t="s">
        <v>5239</v>
      </c>
    </row>
    <row r="371" spans="1:2" x14ac:dyDescent="0.25">
      <c r="A371" s="25">
        <v>33900302</v>
      </c>
      <c r="B371" s="1" t="s">
        <v>5241</v>
      </c>
    </row>
    <row r="372" spans="1:2" x14ac:dyDescent="0.25">
      <c r="A372" s="29">
        <v>33900303</v>
      </c>
      <c r="B372" s="30" t="s">
        <v>5243</v>
      </c>
    </row>
    <row r="373" spans="1:2" x14ac:dyDescent="0.25">
      <c r="A373" s="25">
        <v>33900304</v>
      </c>
      <c r="B373" s="1" t="s">
        <v>5245</v>
      </c>
    </row>
    <row r="374" spans="1:2" x14ac:dyDescent="0.25">
      <c r="A374" s="31">
        <v>33900501</v>
      </c>
      <c r="B374" s="30" t="s">
        <v>5551</v>
      </c>
    </row>
    <row r="375" spans="1:2" x14ac:dyDescent="0.25">
      <c r="A375" s="25"/>
      <c r="B375" s="1" t="s">
        <v>5552</v>
      </c>
    </row>
    <row r="376" spans="1:2" x14ac:dyDescent="0.25">
      <c r="A376" s="29">
        <v>33900502</v>
      </c>
      <c r="B376" s="30" t="s">
        <v>5264</v>
      </c>
    </row>
    <row r="377" spans="1:2" x14ac:dyDescent="0.25">
      <c r="A377" s="32">
        <v>33900503</v>
      </c>
      <c r="B377" s="1" t="s">
        <v>5553</v>
      </c>
    </row>
    <row r="378" spans="1:2" x14ac:dyDescent="0.25">
      <c r="A378" s="29"/>
      <c r="B378" s="30" t="s">
        <v>5554</v>
      </c>
    </row>
    <row r="379" spans="1:2" x14ac:dyDescent="0.25">
      <c r="A379" s="25">
        <v>33900801</v>
      </c>
      <c r="B379" s="1" t="s">
        <v>5555</v>
      </c>
    </row>
    <row r="380" spans="1:2" x14ac:dyDescent="0.25">
      <c r="A380" s="29">
        <v>33900803</v>
      </c>
      <c r="B380" s="30" t="s">
        <v>5556</v>
      </c>
    </row>
    <row r="381" spans="1:2" x14ac:dyDescent="0.25">
      <c r="A381" s="25">
        <v>33900804</v>
      </c>
      <c r="B381" s="1" t="s">
        <v>5557</v>
      </c>
    </row>
    <row r="382" spans="1:2" x14ac:dyDescent="0.25">
      <c r="A382" s="29">
        <v>33900805</v>
      </c>
      <c r="B382" s="30" t="s">
        <v>5272</v>
      </c>
    </row>
    <row r="383" spans="1:2" x14ac:dyDescent="0.25">
      <c r="A383" s="32">
        <v>33900806</v>
      </c>
      <c r="B383" s="1" t="s">
        <v>5558</v>
      </c>
    </row>
    <row r="384" spans="1:2" x14ac:dyDescent="0.25">
      <c r="A384" s="29"/>
      <c r="B384" s="30" t="s">
        <v>5559</v>
      </c>
    </row>
    <row r="385" spans="1:2" x14ac:dyDescent="0.25">
      <c r="A385" s="32">
        <v>33900807</v>
      </c>
      <c r="B385" s="1" t="s">
        <v>5560</v>
      </c>
    </row>
    <row r="386" spans="1:2" x14ac:dyDescent="0.25">
      <c r="A386" s="29"/>
      <c r="B386" s="30" t="s">
        <v>5561</v>
      </c>
    </row>
    <row r="387" spans="1:2" x14ac:dyDescent="0.25">
      <c r="A387" s="25">
        <v>33900810</v>
      </c>
      <c r="B387" s="1" t="s">
        <v>5562</v>
      </c>
    </row>
    <row r="388" spans="1:2" x14ac:dyDescent="0.25">
      <c r="A388" s="31">
        <v>33900812</v>
      </c>
      <c r="B388" s="30" t="s">
        <v>5563</v>
      </c>
    </row>
    <row r="389" spans="1:2" x14ac:dyDescent="0.25">
      <c r="A389" s="25"/>
      <c r="B389" s="1" t="s">
        <v>5564</v>
      </c>
    </row>
    <row r="390" spans="1:2" x14ac:dyDescent="0.25">
      <c r="A390" s="31">
        <v>33900816</v>
      </c>
      <c r="B390" s="30" t="s">
        <v>5565</v>
      </c>
    </row>
    <row r="391" spans="1:2" x14ac:dyDescent="0.25">
      <c r="A391" s="25"/>
      <c r="B391" s="1" t="s">
        <v>5566</v>
      </c>
    </row>
    <row r="392" spans="1:2" x14ac:dyDescent="0.25">
      <c r="A392" s="31">
        <v>33900899</v>
      </c>
      <c r="B392" s="30" t="s">
        <v>5273</v>
      </c>
    </row>
    <row r="393" spans="1:2" x14ac:dyDescent="0.25">
      <c r="A393" s="25"/>
      <c r="B393" s="1" t="s">
        <v>5567</v>
      </c>
    </row>
    <row r="394" spans="1:2" x14ac:dyDescent="0.25">
      <c r="A394" s="29">
        <v>33900902</v>
      </c>
      <c r="B394" s="30" t="s">
        <v>5568</v>
      </c>
    </row>
    <row r="395" spans="1:2" x14ac:dyDescent="0.25">
      <c r="A395" s="25">
        <v>33900904</v>
      </c>
      <c r="B395" s="1" t="s">
        <v>5569</v>
      </c>
    </row>
    <row r="396" spans="1:2" x14ac:dyDescent="0.25">
      <c r="A396" s="29">
        <v>33901315</v>
      </c>
      <c r="B396" s="30" t="s">
        <v>5341</v>
      </c>
    </row>
    <row r="397" spans="1:2" x14ac:dyDescent="0.25">
      <c r="A397" s="32">
        <v>33901414</v>
      </c>
      <c r="B397" s="1" t="s">
        <v>5570</v>
      </c>
    </row>
    <row r="398" spans="1:2" x14ac:dyDescent="0.25">
      <c r="A398" s="29"/>
      <c r="B398" s="30" t="s">
        <v>5571</v>
      </c>
    </row>
    <row r="399" spans="1:2" x14ac:dyDescent="0.25">
      <c r="A399" s="32">
        <v>33901416</v>
      </c>
      <c r="B399" s="1" t="s">
        <v>5572</v>
      </c>
    </row>
    <row r="400" spans="1:2" x14ac:dyDescent="0.25">
      <c r="A400" s="29"/>
      <c r="B400" s="30" t="s">
        <v>5573</v>
      </c>
    </row>
    <row r="401" spans="1:2" x14ac:dyDescent="0.25">
      <c r="A401" s="32">
        <v>33901514</v>
      </c>
      <c r="B401" s="1" t="s">
        <v>5574</v>
      </c>
    </row>
    <row r="402" spans="1:2" x14ac:dyDescent="0.25">
      <c r="A402" s="29"/>
      <c r="B402" s="30" t="s">
        <v>5575</v>
      </c>
    </row>
    <row r="403" spans="1:2" x14ac:dyDescent="0.25">
      <c r="A403" s="32">
        <v>33901516</v>
      </c>
      <c r="B403" s="1" t="s">
        <v>5576</v>
      </c>
    </row>
    <row r="404" spans="1:2" x14ac:dyDescent="0.25">
      <c r="A404" s="29"/>
      <c r="B404" s="30" t="s">
        <v>5577</v>
      </c>
    </row>
    <row r="405" spans="1:2" x14ac:dyDescent="0.25">
      <c r="A405" s="32">
        <v>33901801</v>
      </c>
      <c r="B405" s="1" t="s">
        <v>5578</v>
      </c>
    </row>
    <row r="406" spans="1:2" x14ac:dyDescent="0.25">
      <c r="A406" s="29"/>
      <c r="B406" s="30" t="s">
        <v>5579</v>
      </c>
    </row>
    <row r="407" spans="1:2" x14ac:dyDescent="0.25">
      <c r="A407" s="32">
        <v>33901802</v>
      </c>
      <c r="B407" s="1" t="s">
        <v>5580</v>
      </c>
    </row>
    <row r="408" spans="1:2" x14ac:dyDescent="0.25">
      <c r="A408" s="29"/>
      <c r="B408" s="30" t="s">
        <v>5581</v>
      </c>
    </row>
    <row r="409" spans="1:2" x14ac:dyDescent="0.25">
      <c r="A409" s="25">
        <v>33901899</v>
      </c>
      <c r="B409" s="1" t="s">
        <v>5582</v>
      </c>
    </row>
    <row r="410" spans="1:2" x14ac:dyDescent="0.25">
      <c r="A410" s="29">
        <v>33902001</v>
      </c>
      <c r="B410" s="30" t="s">
        <v>5583</v>
      </c>
    </row>
    <row r="411" spans="1:2" x14ac:dyDescent="0.25">
      <c r="A411" s="25">
        <v>33902002</v>
      </c>
      <c r="B411" s="1" t="s">
        <v>5584</v>
      </c>
    </row>
    <row r="412" spans="1:2" x14ac:dyDescent="0.25">
      <c r="A412" s="31">
        <v>33902003</v>
      </c>
      <c r="B412" s="30" t="s">
        <v>5585</v>
      </c>
    </row>
    <row r="413" spans="1:2" x14ac:dyDescent="0.25">
      <c r="A413" s="25"/>
      <c r="B413" s="1" t="s">
        <v>5586</v>
      </c>
    </row>
    <row r="414" spans="1:2" x14ac:dyDescent="0.25">
      <c r="A414" s="31">
        <v>33903001</v>
      </c>
      <c r="B414" s="30" t="s">
        <v>5587</v>
      </c>
    </row>
    <row r="415" spans="1:2" x14ac:dyDescent="0.25">
      <c r="A415" s="25"/>
      <c r="B415" s="1" t="s">
        <v>5588</v>
      </c>
    </row>
    <row r="416" spans="1:2" x14ac:dyDescent="0.25">
      <c r="A416" s="31">
        <v>33903002</v>
      </c>
      <c r="B416" s="30" t="s">
        <v>5589</v>
      </c>
    </row>
    <row r="417" spans="1:2" x14ac:dyDescent="0.25">
      <c r="A417" s="25"/>
      <c r="B417" s="1" t="s">
        <v>5590</v>
      </c>
    </row>
    <row r="418" spans="1:2" x14ac:dyDescent="0.25">
      <c r="A418" s="29">
        <v>33903003</v>
      </c>
      <c r="B418" s="30" t="s">
        <v>5591</v>
      </c>
    </row>
    <row r="419" spans="1:2" x14ac:dyDescent="0.25">
      <c r="A419" s="32">
        <v>33903004</v>
      </c>
      <c r="B419" s="1" t="s">
        <v>5592</v>
      </c>
    </row>
    <row r="420" spans="1:2" x14ac:dyDescent="0.25">
      <c r="A420" s="29"/>
      <c r="B420" s="30" t="s">
        <v>5593</v>
      </c>
    </row>
    <row r="421" spans="1:2" x14ac:dyDescent="0.25">
      <c r="A421" s="32">
        <v>33903005</v>
      </c>
      <c r="B421" s="1" t="s">
        <v>5594</v>
      </c>
    </row>
    <row r="422" spans="1:2" x14ac:dyDescent="0.25">
      <c r="A422" s="29"/>
      <c r="B422" s="30" t="s">
        <v>5595</v>
      </c>
    </row>
    <row r="423" spans="1:2" x14ac:dyDescent="0.25">
      <c r="A423" s="25">
        <v>33903006</v>
      </c>
      <c r="B423" s="1" t="s">
        <v>5596</v>
      </c>
    </row>
    <row r="424" spans="1:2" x14ac:dyDescent="0.25">
      <c r="A424" s="31">
        <v>33903007</v>
      </c>
      <c r="B424" s="30" t="s">
        <v>5597</v>
      </c>
    </row>
    <row r="425" spans="1:2" x14ac:dyDescent="0.25">
      <c r="A425" s="25"/>
      <c r="B425" s="1" t="s">
        <v>5598</v>
      </c>
    </row>
    <row r="426" spans="1:2" x14ac:dyDescent="0.25">
      <c r="A426" s="29">
        <v>33903008</v>
      </c>
      <c r="B426" s="30" t="s">
        <v>5599</v>
      </c>
    </row>
    <row r="427" spans="1:2" x14ac:dyDescent="0.25">
      <c r="A427" s="32">
        <v>33903009</v>
      </c>
      <c r="B427" s="1" t="s">
        <v>2619</v>
      </c>
    </row>
    <row r="428" spans="1:2" x14ac:dyDescent="0.25">
      <c r="A428" s="29"/>
      <c r="B428" s="30" t="s">
        <v>5600</v>
      </c>
    </row>
    <row r="429" spans="1:2" x14ac:dyDescent="0.25">
      <c r="A429" s="32">
        <v>33903010</v>
      </c>
      <c r="B429" s="1" t="s">
        <v>5601</v>
      </c>
    </row>
    <row r="430" spans="1:2" x14ac:dyDescent="0.25">
      <c r="A430" s="29"/>
      <c r="B430" s="30" t="s">
        <v>5602</v>
      </c>
    </row>
    <row r="431" spans="1:2" x14ac:dyDescent="0.25">
      <c r="A431" s="32">
        <v>33903011</v>
      </c>
      <c r="B431" s="1" t="s">
        <v>5603</v>
      </c>
    </row>
    <row r="432" spans="1:2" x14ac:dyDescent="0.25">
      <c r="A432" s="29"/>
      <c r="B432" s="30" t="s">
        <v>5604</v>
      </c>
    </row>
    <row r="433" spans="1:2" x14ac:dyDescent="0.25">
      <c r="A433" s="32">
        <v>33903012</v>
      </c>
      <c r="B433" s="1" t="s">
        <v>5605</v>
      </c>
    </row>
    <row r="434" spans="1:2" x14ac:dyDescent="0.25">
      <c r="A434" s="29"/>
      <c r="B434" s="30" t="s">
        <v>5606</v>
      </c>
    </row>
    <row r="435" spans="1:2" x14ac:dyDescent="0.25">
      <c r="A435" s="32">
        <v>33903013</v>
      </c>
      <c r="B435" s="1" t="s">
        <v>5607</v>
      </c>
    </row>
    <row r="436" spans="1:2" x14ac:dyDescent="0.25">
      <c r="A436" s="29"/>
      <c r="B436" s="30" t="s">
        <v>5608</v>
      </c>
    </row>
    <row r="437" spans="1:2" x14ac:dyDescent="0.25">
      <c r="A437" s="25">
        <v>33903014</v>
      </c>
      <c r="B437" s="1" t="s">
        <v>5609</v>
      </c>
    </row>
    <row r="438" spans="1:2" x14ac:dyDescent="0.25">
      <c r="A438" s="29">
        <v>33903015</v>
      </c>
      <c r="B438" s="30" t="s">
        <v>5610</v>
      </c>
    </row>
    <row r="439" spans="1:2" x14ac:dyDescent="0.25">
      <c r="A439" s="25">
        <v>33903016</v>
      </c>
      <c r="B439" s="1" t="s">
        <v>5611</v>
      </c>
    </row>
    <row r="440" spans="1:2" x14ac:dyDescent="0.25">
      <c r="A440" s="29">
        <v>33903017</v>
      </c>
      <c r="B440" s="30" t="s">
        <v>5612</v>
      </c>
    </row>
    <row r="441" spans="1:2" x14ac:dyDescent="0.25">
      <c r="A441" s="32">
        <v>33903018</v>
      </c>
      <c r="B441" s="1" t="s">
        <v>5613</v>
      </c>
    </row>
    <row r="442" spans="1:2" x14ac:dyDescent="0.25">
      <c r="A442" s="29"/>
      <c r="B442" s="30" t="s">
        <v>5614</v>
      </c>
    </row>
    <row r="443" spans="1:2" x14ac:dyDescent="0.25">
      <c r="A443" s="25">
        <v>33903019</v>
      </c>
      <c r="B443" s="1" t="s">
        <v>5615</v>
      </c>
    </row>
    <row r="444" spans="1:2" x14ac:dyDescent="0.25">
      <c r="A444" s="29">
        <v>33903020</v>
      </c>
      <c r="B444" s="30" t="s">
        <v>5616</v>
      </c>
    </row>
    <row r="445" spans="1:2" x14ac:dyDescent="0.25">
      <c r="A445" s="25">
        <v>33903021</v>
      </c>
      <c r="B445" s="1" t="s">
        <v>5617</v>
      </c>
    </row>
    <row r="446" spans="1:2" x14ac:dyDescent="0.25">
      <c r="A446" s="31">
        <v>33903022</v>
      </c>
      <c r="B446" s="30" t="s">
        <v>5618</v>
      </c>
    </row>
    <row r="447" spans="1:2" x14ac:dyDescent="0.25">
      <c r="A447" s="25"/>
      <c r="B447" s="1" t="s">
        <v>5619</v>
      </c>
    </row>
    <row r="448" spans="1:2" x14ac:dyDescent="0.25">
      <c r="A448" s="29">
        <v>33903023</v>
      </c>
      <c r="B448" s="30" t="s">
        <v>5620</v>
      </c>
    </row>
    <row r="449" spans="1:2" x14ac:dyDescent="0.25">
      <c r="A449" s="32">
        <v>33903024</v>
      </c>
      <c r="B449" s="1" t="s">
        <v>5621</v>
      </c>
    </row>
    <row r="450" spans="1:2" x14ac:dyDescent="0.25">
      <c r="A450" s="29"/>
      <c r="B450" s="30" t="s">
        <v>5622</v>
      </c>
    </row>
    <row r="451" spans="1:2" x14ac:dyDescent="0.25">
      <c r="A451" s="32">
        <v>33903025</v>
      </c>
      <c r="B451" s="1" t="s">
        <v>5623</v>
      </c>
    </row>
    <row r="452" spans="1:2" x14ac:dyDescent="0.25">
      <c r="A452" s="29"/>
      <c r="B452" s="30" t="s">
        <v>5624</v>
      </c>
    </row>
    <row r="453" spans="1:2" x14ac:dyDescent="0.25">
      <c r="A453" s="32">
        <v>33903026</v>
      </c>
      <c r="B453" s="1" t="s">
        <v>5625</v>
      </c>
    </row>
    <row r="454" spans="1:2" x14ac:dyDescent="0.25">
      <c r="A454" s="29"/>
      <c r="B454" s="30" t="s">
        <v>5626</v>
      </c>
    </row>
    <row r="455" spans="1:2" x14ac:dyDescent="0.25">
      <c r="A455" s="25">
        <v>33903027</v>
      </c>
      <c r="B455" s="1" t="s">
        <v>5627</v>
      </c>
    </row>
    <row r="456" spans="1:2" x14ac:dyDescent="0.25">
      <c r="A456" s="31">
        <v>33903028</v>
      </c>
      <c r="B456" s="30" t="s">
        <v>5628</v>
      </c>
    </row>
    <row r="457" spans="1:2" x14ac:dyDescent="0.25">
      <c r="A457" s="25"/>
      <c r="B457" s="1" t="s">
        <v>5629</v>
      </c>
    </row>
    <row r="458" spans="1:2" x14ac:dyDescent="0.25">
      <c r="A458" s="31">
        <v>33903029</v>
      </c>
      <c r="B458" s="30" t="s">
        <v>5630</v>
      </c>
    </row>
    <row r="459" spans="1:2" x14ac:dyDescent="0.25">
      <c r="A459" s="25"/>
      <c r="B459" s="1" t="s">
        <v>5631</v>
      </c>
    </row>
    <row r="460" spans="1:2" x14ac:dyDescent="0.25">
      <c r="A460" s="31">
        <v>33903030</v>
      </c>
      <c r="B460" s="30" t="s">
        <v>5632</v>
      </c>
    </row>
    <row r="461" spans="1:2" x14ac:dyDescent="0.25">
      <c r="A461" s="25"/>
      <c r="B461" s="1" t="s">
        <v>5633</v>
      </c>
    </row>
    <row r="462" spans="1:2" x14ac:dyDescent="0.25">
      <c r="A462" s="29">
        <v>33903031</v>
      </c>
      <c r="B462" s="30" t="s">
        <v>5634</v>
      </c>
    </row>
    <row r="463" spans="1:2" x14ac:dyDescent="0.25">
      <c r="A463" s="32">
        <v>33903032</v>
      </c>
      <c r="B463" s="1" t="s">
        <v>5635</v>
      </c>
    </row>
    <row r="464" spans="1:2" x14ac:dyDescent="0.25">
      <c r="A464" s="29"/>
      <c r="B464" s="30" t="s">
        <v>5636</v>
      </c>
    </row>
    <row r="465" spans="1:2" x14ac:dyDescent="0.25">
      <c r="A465" s="32">
        <v>33903033</v>
      </c>
      <c r="B465" s="1" t="s">
        <v>5637</v>
      </c>
    </row>
    <row r="466" spans="1:2" x14ac:dyDescent="0.25">
      <c r="A466" s="29"/>
      <c r="B466" s="30" t="s">
        <v>5638</v>
      </c>
    </row>
    <row r="467" spans="1:2" x14ac:dyDescent="0.25">
      <c r="A467" s="32">
        <v>33903034</v>
      </c>
      <c r="B467" s="1" t="s">
        <v>5639</v>
      </c>
    </row>
    <row r="468" spans="1:2" x14ac:dyDescent="0.25">
      <c r="A468" s="29"/>
      <c r="B468" s="30" t="s">
        <v>5640</v>
      </c>
    </row>
    <row r="469" spans="1:2" x14ac:dyDescent="0.25">
      <c r="A469" s="25">
        <v>33903035</v>
      </c>
      <c r="B469" s="1" t="s">
        <v>5641</v>
      </c>
    </row>
    <row r="470" spans="1:2" x14ac:dyDescent="0.25">
      <c r="A470" s="29">
        <v>33903036</v>
      </c>
      <c r="B470" s="30" t="s">
        <v>2623</v>
      </c>
    </row>
    <row r="471" spans="1:2" x14ac:dyDescent="0.25">
      <c r="A471" s="25">
        <v>33903037</v>
      </c>
      <c r="B471" s="1" t="s">
        <v>5642</v>
      </c>
    </row>
    <row r="472" spans="1:2" x14ac:dyDescent="0.25">
      <c r="A472" s="31">
        <v>33903038</v>
      </c>
      <c r="B472" s="30" t="s">
        <v>5643</v>
      </c>
    </row>
    <row r="473" spans="1:2" x14ac:dyDescent="0.25">
      <c r="A473" s="25"/>
      <c r="B473" s="1" t="s">
        <v>5644</v>
      </c>
    </row>
    <row r="474" spans="1:2" x14ac:dyDescent="0.25">
      <c r="A474" s="31">
        <v>33903039</v>
      </c>
      <c r="B474" s="30" t="s">
        <v>5645</v>
      </c>
    </row>
    <row r="475" spans="1:2" x14ac:dyDescent="0.25">
      <c r="A475" s="25"/>
      <c r="B475" s="1" t="s">
        <v>5646</v>
      </c>
    </row>
    <row r="476" spans="1:2" x14ac:dyDescent="0.25">
      <c r="A476" s="31">
        <v>33903040</v>
      </c>
      <c r="B476" s="30" t="s">
        <v>5647</v>
      </c>
    </row>
    <row r="477" spans="1:2" x14ac:dyDescent="0.25">
      <c r="A477" s="25"/>
      <c r="B477" s="1" t="s">
        <v>5648</v>
      </c>
    </row>
    <row r="478" spans="1:2" x14ac:dyDescent="0.25">
      <c r="A478" s="31">
        <v>33903041</v>
      </c>
      <c r="B478" s="30" t="s">
        <v>5649</v>
      </c>
    </row>
    <row r="479" spans="1:2" x14ac:dyDescent="0.25">
      <c r="A479" s="25"/>
      <c r="B479" s="1" t="s">
        <v>5650</v>
      </c>
    </row>
    <row r="480" spans="1:2" x14ac:dyDescent="0.25">
      <c r="A480" s="29">
        <v>33903042</v>
      </c>
      <c r="B480" s="30" t="s">
        <v>5651</v>
      </c>
    </row>
    <row r="481" spans="1:2" x14ac:dyDescent="0.25">
      <c r="A481" s="32">
        <v>33903043</v>
      </c>
      <c r="B481" s="1" t="s">
        <v>5652</v>
      </c>
    </row>
    <row r="482" spans="1:2" x14ac:dyDescent="0.25">
      <c r="A482" s="29"/>
      <c r="B482" s="30" t="s">
        <v>5653</v>
      </c>
    </row>
    <row r="483" spans="1:2" x14ac:dyDescent="0.25">
      <c r="A483" s="32">
        <v>33903044</v>
      </c>
      <c r="B483" s="1" t="s">
        <v>5654</v>
      </c>
    </row>
    <row r="484" spans="1:2" x14ac:dyDescent="0.25">
      <c r="A484" s="29"/>
      <c r="B484" s="30" t="s">
        <v>5655</v>
      </c>
    </row>
    <row r="485" spans="1:2" x14ac:dyDescent="0.25">
      <c r="A485" s="32">
        <v>33903045</v>
      </c>
      <c r="B485" s="1" t="s">
        <v>5656</v>
      </c>
    </row>
    <row r="486" spans="1:2" x14ac:dyDescent="0.25">
      <c r="A486" s="29"/>
      <c r="B486" s="30" t="s">
        <v>5657</v>
      </c>
    </row>
    <row r="487" spans="1:2" x14ac:dyDescent="0.25">
      <c r="A487" s="32">
        <v>33903046</v>
      </c>
      <c r="B487" s="1" t="s">
        <v>5658</v>
      </c>
    </row>
    <row r="488" spans="1:2" x14ac:dyDescent="0.25">
      <c r="A488" s="31"/>
      <c r="B488" s="30" t="s">
        <v>5659</v>
      </c>
    </row>
    <row r="489" spans="1:2" x14ac:dyDescent="0.25">
      <c r="A489" s="25"/>
      <c r="B489" s="1" t="s">
        <v>5660</v>
      </c>
    </row>
    <row r="490" spans="1:2" x14ac:dyDescent="0.25">
      <c r="A490" s="31">
        <v>33903047</v>
      </c>
      <c r="B490" s="30" t="s">
        <v>5661</v>
      </c>
    </row>
    <row r="491" spans="1:2" x14ac:dyDescent="0.25">
      <c r="A491" s="25"/>
      <c r="B491" s="1" t="s">
        <v>5662</v>
      </c>
    </row>
    <row r="492" spans="1:2" x14ac:dyDescent="0.25">
      <c r="A492" s="31">
        <v>33903048</v>
      </c>
      <c r="B492" s="30" t="s">
        <v>5663</v>
      </c>
    </row>
    <row r="493" spans="1:2" x14ac:dyDescent="0.25">
      <c r="A493" s="25"/>
      <c r="B493" s="1" t="s">
        <v>5664</v>
      </c>
    </row>
    <row r="494" spans="1:2" x14ac:dyDescent="0.25">
      <c r="A494" s="29">
        <v>33903049</v>
      </c>
      <c r="B494" s="30" t="s">
        <v>5665</v>
      </c>
    </row>
    <row r="495" spans="1:2" x14ac:dyDescent="0.25">
      <c r="A495" s="32">
        <v>33903050</v>
      </c>
      <c r="B495" s="1" t="s">
        <v>5666</v>
      </c>
    </row>
    <row r="496" spans="1:2" x14ac:dyDescent="0.25">
      <c r="A496" s="29"/>
      <c r="B496" s="30" t="s">
        <v>5667</v>
      </c>
    </row>
    <row r="497" spans="1:2" x14ac:dyDescent="0.25">
      <c r="A497" s="32">
        <v>33903051</v>
      </c>
      <c r="B497" s="1" t="s">
        <v>5535</v>
      </c>
    </row>
    <row r="498" spans="1:2" x14ac:dyDescent="0.25">
      <c r="A498" s="31"/>
      <c r="B498" s="30" t="s">
        <v>5668</v>
      </c>
    </row>
    <row r="499" spans="1:2" x14ac:dyDescent="0.25">
      <c r="A499" s="25"/>
      <c r="B499" s="1" t="s">
        <v>5669</v>
      </c>
    </row>
    <row r="500" spans="1:2" x14ac:dyDescent="0.25">
      <c r="A500" s="29">
        <v>33903096</v>
      </c>
      <c r="B500" s="30" t="s">
        <v>5670</v>
      </c>
    </row>
    <row r="501" spans="1:2" x14ac:dyDescent="0.25">
      <c r="A501" s="32">
        <v>33903098</v>
      </c>
      <c r="B501" s="1" t="s">
        <v>5671</v>
      </c>
    </row>
    <row r="502" spans="1:2" x14ac:dyDescent="0.25">
      <c r="A502" s="29"/>
      <c r="B502" s="30" t="s">
        <v>5672</v>
      </c>
    </row>
    <row r="503" spans="1:2" x14ac:dyDescent="0.25">
      <c r="A503" s="25">
        <v>33903099</v>
      </c>
      <c r="B503" s="1" t="s">
        <v>5673</v>
      </c>
    </row>
    <row r="504" spans="1:2" x14ac:dyDescent="0.25">
      <c r="A504" s="31">
        <v>33903101</v>
      </c>
      <c r="B504" s="30" t="s">
        <v>5674</v>
      </c>
    </row>
    <row r="505" spans="1:2" x14ac:dyDescent="0.25">
      <c r="A505" s="25"/>
      <c r="B505" s="1" t="s">
        <v>5675</v>
      </c>
    </row>
    <row r="506" spans="1:2" x14ac:dyDescent="0.25">
      <c r="A506" s="31">
        <v>33903102</v>
      </c>
      <c r="B506" s="30" t="s">
        <v>5676</v>
      </c>
    </row>
    <row r="507" spans="1:2" x14ac:dyDescent="0.25">
      <c r="A507" s="25"/>
      <c r="B507" s="1" t="s">
        <v>5677</v>
      </c>
    </row>
    <row r="508" spans="1:2" x14ac:dyDescent="0.25">
      <c r="A508" s="31">
        <v>33903103</v>
      </c>
      <c r="B508" s="30" t="s">
        <v>5678</v>
      </c>
    </row>
    <row r="509" spans="1:2" x14ac:dyDescent="0.25">
      <c r="A509" s="25"/>
      <c r="B509" s="1" t="s">
        <v>5679</v>
      </c>
    </row>
    <row r="510" spans="1:2" x14ac:dyDescent="0.25">
      <c r="A510" s="31">
        <v>33903104</v>
      </c>
      <c r="B510" s="30" t="s">
        <v>5680</v>
      </c>
    </row>
    <row r="511" spans="1:2" x14ac:dyDescent="0.25">
      <c r="A511" s="25"/>
      <c r="B511" s="1" t="s">
        <v>5681</v>
      </c>
    </row>
    <row r="512" spans="1:2" x14ac:dyDescent="0.25">
      <c r="A512" s="31">
        <v>33903105</v>
      </c>
      <c r="B512" s="30" t="s">
        <v>5682</v>
      </c>
    </row>
    <row r="513" spans="1:2" x14ac:dyDescent="0.25">
      <c r="A513" s="25"/>
      <c r="B513" s="1" t="s">
        <v>5683</v>
      </c>
    </row>
    <row r="514" spans="1:2" x14ac:dyDescent="0.25">
      <c r="A514" s="31">
        <v>33903199</v>
      </c>
      <c r="B514" s="30" t="s">
        <v>5684</v>
      </c>
    </row>
    <row r="515" spans="1:2" x14ac:dyDescent="0.25">
      <c r="A515" s="25"/>
      <c r="B515" s="1" t="s">
        <v>5685</v>
      </c>
    </row>
    <row r="516" spans="1:2" x14ac:dyDescent="0.25">
      <c r="A516" s="29">
        <v>33903201</v>
      </c>
      <c r="B516" s="30" t="s">
        <v>5686</v>
      </c>
    </row>
    <row r="517" spans="1:2" x14ac:dyDescent="0.25">
      <c r="A517" s="25">
        <v>33903202</v>
      </c>
      <c r="B517" s="1" t="s">
        <v>5687</v>
      </c>
    </row>
    <row r="518" spans="1:2" x14ac:dyDescent="0.25">
      <c r="A518" s="31">
        <v>33903205</v>
      </c>
      <c r="B518" s="30" t="s">
        <v>5688</v>
      </c>
    </row>
    <row r="519" spans="1:2" x14ac:dyDescent="0.25">
      <c r="A519" s="25"/>
      <c r="B519" s="1" t="s">
        <v>5689</v>
      </c>
    </row>
    <row r="520" spans="1:2" x14ac:dyDescent="0.25">
      <c r="A520" s="31">
        <v>33903299</v>
      </c>
      <c r="B520" s="30" t="s">
        <v>5690</v>
      </c>
    </row>
    <row r="521" spans="1:2" x14ac:dyDescent="0.25">
      <c r="A521" s="25"/>
      <c r="B521" s="1" t="s">
        <v>5691</v>
      </c>
    </row>
    <row r="522" spans="1:2" x14ac:dyDescent="0.25">
      <c r="A522" s="31">
        <v>33903301</v>
      </c>
      <c r="B522" s="30" t="s">
        <v>5692</v>
      </c>
    </row>
    <row r="523" spans="1:2" x14ac:dyDescent="0.25">
      <c r="A523" s="25"/>
      <c r="B523" s="1" t="s">
        <v>5693</v>
      </c>
    </row>
    <row r="524" spans="1:2" x14ac:dyDescent="0.25">
      <c r="A524" s="29">
        <v>33903302</v>
      </c>
      <c r="B524" s="30" t="s">
        <v>5694</v>
      </c>
    </row>
    <row r="525" spans="1:2" x14ac:dyDescent="0.25">
      <c r="A525" s="25">
        <v>33903303</v>
      </c>
      <c r="B525" s="1" t="s">
        <v>5695</v>
      </c>
    </row>
    <row r="526" spans="1:2" x14ac:dyDescent="0.25">
      <c r="A526" s="31">
        <v>33903304</v>
      </c>
      <c r="B526" s="30" t="s">
        <v>5696</v>
      </c>
    </row>
    <row r="527" spans="1:2" x14ac:dyDescent="0.25">
      <c r="A527" s="25"/>
      <c r="B527" s="1" t="s">
        <v>5697</v>
      </c>
    </row>
    <row r="528" spans="1:2" x14ac:dyDescent="0.25">
      <c r="A528" s="29">
        <v>33903305</v>
      </c>
      <c r="B528" s="30" t="s">
        <v>5698</v>
      </c>
    </row>
    <row r="529" spans="1:2" x14ac:dyDescent="0.25">
      <c r="A529" s="32">
        <v>33903306</v>
      </c>
      <c r="B529" s="1" t="s">
        <v>5699</v>
      </c>
    </row>
    <row r="530" spans="1:2" x14ac:dyDescent="0.25">
      <c r="A530" s="29"/>
      <c r="B530" s="30" t="s">
        <v>5700</v>
      </c>
    </row>
    <row r="531" spans="1:2" x14ac:dyDescent="0.25">
      <c r="A531" s="32">
        <v>33903307</v>
      </c>
      <c r="B531" s="1" t="s">
        <v>5701</v>
      </c>
    </row>
    <row r="532" spans="1:2" x14ac:dyDescent="0.25">
      <c r="A532" s="29"/>
      <c r="B532" s="30" t="s">
        <v>5702</v>
      </c>
    </row>
    <row r="533" spans="1:2" x14ac:dyDescent="0.25">
      <c r="A533" s="32">
        <v>33903308</v>
      </c>
      <c r="B533" s="1" t="s">
        <v>5703</v>
      </c>
    </row>
    <row r="534" spans="1:2" x14ac:dyDescent="0.25">
      <c r="A534" s="29"/>
      <c r="B534" s="30" t="s">
        <v>5704</v>
      </c>
    </row>
    <row r="535" spans="1:2" x14ac:dyDescent="0.25">
      <c r="A535" s="32">
        <v>33903309</v>
      </c>
      <c r="B535" s="1" t="s">
        <v>5705</v>
      </c>
    </row>
    <row r="536" spans="1:2" x14ac:dyDescent="0.25">
      <c r="A536" s="29"/>
      <c r="B536" s="30" t="s">
        <v>5706</v>
      </c>
    </row>
    <row r="537" spans="1:2" x14ac:dyDescent="0.25">
      <c r="A537" s="25">
        <v>33903311</v>
      </c>
      <c r="B537" s="1" t="s">
        <v>5707</v>
      </c>
    </row>
    <row r="538" spans="1:2" x14ac:dyDescent="0.25">
      <c r="A538" s="29">
        <v>33903398</v>
      </c>
      <c r="B538" s="30" t="s">
        <v>5671</v>
      </c>
    </row>
    <row r="539" spans="1:2" x14ac:dyDescent="0.25">
      <c r="A539" s="32">
        <v>33903399</v>
      </c>
      <c r="B539" s="1" t="s">
        <v>5708</v>
      </c>
    </row>
    <row r="540" spans="1:2" x14ac:dyDescent="0.25">
      <c r="A540" s="29"/>
      <c r="B540" s="30" t="s">
        <v>5709</v>
      </c>
    </row>
    <row r="541" spans="1:2" x14ac:dyDescent="0.25">
      <c r="A541" s="32">
        <v>33903401</v>
      </c>
      <c r="B541" s="1" t="s">
        <v>5376</v>
      </c>
    </row>
    <row r="542" spans="1:2" x14ac:dyDescent="0.25">
      <c r="A542" s="29"/>
      <c r="B542" s="30" t="s">
        <v>5710</v>
      </c>
    </row>
    <row r="543" spans="1:2" x14ac:dyDescent="0.25">
      <c r="A543" s="25">
        <v>33903501</v>
      </c>
      <c r="B543" s="1" t="s">
        <v>5711</v>
      </c>
    </row>
    <row r="544" spans="1:2" x14ac:dyDescent="0.25">
      <c r="A544" s="29">
        <v>33903502</v>
      </c>
      <c r="B544" s="30" t="s">
        <v>5712</v>
      </c>
    </row>
    <row r="545" spans="1:2" x14ac:dyDescent="0.25">
      <c r="A545" s="32">
        <v>33903503</v>
      </c>
      <c r="B545" s="1" t="s">
        <v>5713</v>
      </c>
    </row>
    <row r="546" spans="1:2" x14ac:dyDescent="0.25">
      <c r="A546" s="29"/>
      <c r="B546" s="30" t="s">
        <v>5714</v>
      </c>
    </row>
    <row r="547" spans="1:2" x14ac:dyDescent="0.25">
      <c r="A547" s="32">
        <v>33903504</v>
      </c>
      <c r="B547" s="1" t="s">
        <v>5715</v>
      </c>
    </row>
    <row r="548" spans="1:2" x14ac:dyDescent="0.25">
      <c r="A548" s="29"/>
      <c r="B548" s="30" t="s">
        <v>5716</v>
      </c>
    </row>
    <row r="549" spans="1:2" x14ac:dyDescent="0.25">
      <c r="A549" s="32">
        <v>33903505</v>
      </c>
      <c r="B549" s="1" t="s">
        <v>5717</v>
      </c>
    </row>
    <row r="550" spans="1:2" x14ac:dyDescent="0.25">
      <c r="A550" s="31"/>
      <c r="B550" s="30" t="s">
        <v>5718</v>
      </c>
    </row>
    <row r="551" spans="1:2" x14ac:dyDescent="0.25">
      <c r="A551" s="25"/>
      <c r="B551" s="1" t="s">
        <v>5719</v>
      </c>
    </row>
    <row r="552" spans="1:2" x14ac:dyDescent="0.25">
      <c r="A552" s="31">
        <v>33903599</v>
      </c>
      <c r="B552" s="30" t="s">
        <v>5720</v>
      </c>
    </row>
    <row r="553" spans="1:2" x14ac:dyDescent="0.25">
      <c r="A553" s="25"/>
      <c r="B553" s="1" t="s">
        <v>5721</v>
      </c>
    </row>
    <row r="554" spans="1:2" x14ac:dyDescent="0.25">
      <c r="A554" s="31">
        <v>33903601</v>
      </c>
      <c r="B554" s="30" t="s">
        <v>5722</v>
      </c>
    </row>
    <row r="555" spans="1:2" x14ac:dyDescent="0.25">
      <c r="A555" s="25"/>
      <c r="B555" s="1" t="s">
        <v>5723</v>
      </c>
    </row>
    <row r="556" spans="1:2" x14ac:dyDescent="0.25">
      <c r="A556" s="31">
        <v>33903602</v>
      </c>
      <c r="B556" s="30" t="s">
        <v>5724</v>
      </c>
    </row>
    <row r="557" spans="1:2" x14ac:dyDescent="0.25">
      <c r="A557" s="25"/>
      <c r="B557" s="1" t="s">
        <v>5725</v>
      </c>
    </row>
    <row r="558" spans="1:2" x14ac:dyDescent="0.25">
      <c r="A558" s="29">
        <v>33903603</v>
      </c>
      <c r="B558" s="30" t="s">
        <v>5726</v>
      </c>
    </row>
    <row r="559" spans="1:2" x14ac:dyDescent="0.25">
      <c r="A559" s="25">
        <v>33903604</v>
      </c>
      <c r="B559" s="1" t="s">
        <v>5727</v>
      </c>
    </row>
    <row r="560" spans="1:2" x14ac:dyDescent="0.25">
      <c r="A560" s="29">
        <v>33903605</v>
      </c>
      <c r="B560" s="30" t="s">
        <v>5728</v>
      </c>
    </row>
    <row r="561" spans="1:2" x14ac:dyDescent="0.25">
      <c r="A561" s="32">
        <v>33903606</v>
      </c>
      <c r="B561" s="1" t="s">
        <v>5729</v>
      </c>
    </row>
    <row r="562" spans="1:2" x14ac:dyDescent="0.25">
      <c r="A562" s="29"/>
      <c r="B562" s="30" t="s">
        <v>5730</v>
      </c>
    </row>
    <row r="563" spans="1:2" x14ac:dyDescent="0.25">
      <c r="A563" s="32">
        <v>33903607</v>
      </c>
      <c r="B563" s="1" t="s">
        <v>5731</v>
      </c>
    </row>
    <row r="564" spans="1:2" x14ac:dyDescent="0.25">
      <c r="A564" s="29"/>
      <c r="B564" s="30" t="s">
        <v>5732</v>
      </c>
    </row>
    <row r="565" spans="1:2" x14ac:dyDescent="0.25">
      <c r="A565" s="32">
        <v>33903608</v>
      </c>
      <c r="B565" s="1" t="s">
        <v>5733</v>
      </c>
    </row>
    <row r="566" spans="1:2" x14ac:dyDescent="0.25">
      <c r="A566" s="29"/>
      <c r="B566" s="30" t="s">
        <v>5734</v>
      </c>
    </row>
    <row r="567" spans="1:2" x14ac:dyDescent="0.25">
      <c r="A567" s="32">
        <v>33903609</v>
      </c>
      <c r="B567" s="1" t="s">
        <v>5735</v>
      </c>
    </row>
    <row r="568" spans="1:2" x14ac:dyDescent="0.25">
      <c r="A568" s="29"/>
      <c r="B568" s="30" t="s">
        <v>5736</v>
      </c>
    </row>
    <row r="569" spans="1:2" x14ac:dyDescent="0.25">
      <c r="A569" s="25">
        <v>33903610</v>
      </c>
      <c r="B569" s="1" t="s">
        <v>5737</v>
      </c>
    </row>
    <row r="570" spans="1:2" x14ac:dyDescent="0.25">
      <c r="A570" s="31">
        <v>33903611</v>
      </c>
      <c r="B570" s="30" t="s">
        <v>5738</v>
      </c>
    </row>
    <row r="571" spans="1:2" x14ac:dyDescent="0.25">
      <c r="A571" s="25"/>
      <c r="B571" s="1" t="s">
        <v>5739</v>
      </c>
    </row>
    <row r="572" spans="1:2" x14ac:dyDescent="0.25">
      <c r="A572" s="29">
        <v>33903612</v>
      </c>
      <c r="B572" s="30" t="s">
        <v>5740</v>
      </c>
    </row>
    <row r="573" spans="1:2" x14ac:dyDescent="0.25">
      <c r="A573" s="32">
        <v>33903613</v>
      </c>
      <c r="B573" s="1" t="s">
        <v>5741</v>
      </c>
    </row>
    <row r="574" spans="1:2" x14ac:dyDescent="0.25">
      <c r="A574" s="29"/>
      <c r="B574" s="30" t="s">
        <v>5742</v>
      </c>
    </row>
    <row r="575" spans="1:2" x14ac:dyDescent="0.25">
      <c r="A575" s="25">
        <v>33903614</v>
      </c>
      <c r="B575" s="1" t="s">
        <v>5743</v>
      </c>
    </row>
    <row r="576" spans="1:2" x14ac:dyDescent="0.25">
      <c r="A576" s="31">
        <v>33903615</v>
      </c>
      <c r="B576" s="30" t="s">
        <v>5744</v>
      </c>
    </row>
    <row r="577" spans="1:2" x14ac:dyDescent="0.25">
      <c r="A577" s="25"/>
      <c r="B577" s="1" t="s">
        <v>5745</v>
      </c>
    </row>
    <row r="578" spans="1:2" x14ac:dyDescent="0.25">
      <c r="A578" s="31">
        <v>33903616</v>
      </c>
      <c r="B578" s="30" t="s">
        <v>5746</v>
      </c>
    </row>
    <row r="579" spans="1:2" x14ac:dyDescent="0.25">
      <c r="A579" s="25"/>
      <c r="B579" s="1" t="s">
        <v>5747</v>
      </c>
    </row>
    <row r="580" spans="1:2" x14ac:dyDescent="0.25">
      <c r="A580" s="31">
        <v>33903618</v>
      </c>
      <c r="B580" s="30" t="s">
        <v>5748</v>
      </c>
    </row>
    <row r="581" spans="1:2" x14ac:dyDescent="0.25">
      <c r="A581" s="25"/>
      <c r="B581" s="1" t="s">
        <v>5749</v>
      </c>
    </row>
    <row r="582" spans="1:2" x14ac:dyDescent="0.25">
      <c r="A582" s="29">
        <v>33903619</v>
      </c>
      <c r="B582" s="30" t="s">
        <v>5750</v>
      </c>
    </row>
    <row r="583" spans="1:2" x14ac:dyDescent="0.25">
      <c r="A583" s="32">
        <v>33903620</v>
      </c>
      <c r="B583" s="1" t="s">
        <v>5751</v>
      </c>
    </row>
    <row r="584" spans="1:2" x14ac:dyDescent="0.25">
      <c r="A584" s="29"/>
      <c r="B584" s="30" t="s">
        <v>5752</v>
      </c>
    </row>
    <row r="585" spans="1:2" x14ac:dyDescent="0.25">
      <c r="A585" s="32">
        <v>33903621</v>
      </c>
      <c r="B585" s="1" t="s">
        <v>5753</v>
      </c>
    </row>
    <row r="586" spans="1:2" x14ac:dyDescent="0.25">
      <c r="A586" s="29"/>
      <c r="B586" s="30" t="s">
        <v>5754</v>
      </c>
    </row>
    <row r="587" spans="1:2" x14ac:dyDescent="0.25">
      <c r="A587" s="32">
        <v>33903622</v>
      </c>
      <c r="B587" s="1" t="s">
        <v>5755</v>
      </c>
    </row>
    <row r="588" spans="1:2" x14ac:dyDescent="0.25">
      <c r="A588" s="29"/>
      <c r="B588" s="30" t="s">
        <v>5756</v>
      </c>
    </row>
    <row r="589" spans="1:2" x14ac:dyDescent="0.25">
      <c r="A589" s="32">
        <v>33903623</v>
      </c>
      <c r="B589" s="1" t="s">
        <v>5757</v>
      </c>
    </row>
    <row r="590" spans="1:2" x14ac:dyDescent="0.25">
      <c r="A590" s="29"/>
      <c r="B590" s="30" t="s">
        <v>5758</v>
      </c>
    </row>
    <row r="591" spans="1:2" x14ac:dyDescent="0.25">
      <c r="A591" s="32">
        <v>33903624</v>
      </c>
      <c r="B591" s="1" t="s">
        <v>5759</v>
      </c>
    </row>
    <row r="592" spans="1:2" x14ac:dyDescent="0.25">
      <c r="A592" s="29"/>
      <c r="B592" s="30" t="s">
        <v>5760</v>
      </c>
    </row>
    <row r="593" spans="1:2" x14ac:dyDescent="0.25">
      <c r="A593" s="32">
        <v>33903625</v>
      </c>
      <c r="B593" s="1" t="s">
        <v>5761</v>
      </c>
    </row>
    <row r="594" spans="1:2" x14ac:dyDescent="0.25">
      <c r="A594" s="29"/>
      <c r="B594" s="30" t="s">
        <v>5762</v>
      </c>
    </row>
    <row r="595" spans="1:2" x14ac:dyDescent="0.25">
      <c r="A595" s="32">
        <v>33903626</v>
      </c>
      <c r="B595" s="1" t="s">
        <v>5763</v>
      </c>
    </row>
    <row r="596" spans="1:2" x14ac:dyDescent="0.25">
      <c r="A596" s="29"/>
      <c r="B596" s="30" t="s">
        <v>5764</v>
      </c>
    </row>
    <row r="597" spans="1:2" x14ac:dyDescent="0.25">
      <c r="A597" s="32">
        <v>33903627</v>
      </c>
      <c r="B597" s="1" t="s">
        <v>5765</v>
      </c>
    </row>
    <row r="598" spans="1:2" x14ac:dyDescent="0.25">
      <c r="A598" s="29"/>
      <c r="B598" s="30" t="s">
        <v>5766</v>
      </c>
    </row>
    <row r="599" spans="1:2" x14ac:dyDescent="0.25">
      <c r="A599" s="32">
        <v>33903628</v>
      </c>
      <c r="B599" s="1" t="s">
        <v>5767</v>
      </c>
    </row>
    <row r="600" spans="1:2" x14ac:dyDescent="0.25">
      <c r="A600" s="29"/>
      <c r="B600" s="30" t="s">
        <v>5768</v>
      </c>
    </row>
    <row r="601" spans="1:2" x14ac:dyDescent="0.25">
      <c r="A601" s="32">
        <v>33903629</v>
      </c>
      <c r="B601" s="1" t="s">
        <v>5769</v>
      </c>
    </row>
    <row r="602" spans="1:2" x14ac:dyDescent="0.25">
      <c r="A602" s="29"/>
      <c r="B602" s="30" t="s">
        <v>5770</v>
      </c>
    </row>
    <row r="603" spans="1:2" x14ac:dyDescent="0.25">
      <c r="A603" s="32">
        <v>33903630</v>
      </c>
      <c r="B603" s="1" t="s">
        <v>5771</v>
      </c>
    </row>
    <row r="604" spans="1:2" x14ac:dyDescent="0.25">
      <c r="A604" s="29"/>
      <c r="B604" s="30" t="s">
        <v>5772</v>
      </c>
    </row>
    <row r="605" spans="1:2" x14ac:dyDescent="0.25">
      <c r="A605" s="25">
        <v>33903631</v>
      </c>
      <c r="B605" s="1" t="s">
        <v>5773</v>
      </c>
    </row>
    <row r="606" spans="1:2" x14ac:dyDescent="0.25">
      <c r="A606" s="29">
        <v>33903632</v>
      </c>
      <c r="B606" s="30" t="s">
        <v>5774</v>
      </c>
    </row>
    <row r="607" spans="1:2" x14ac:dyDescent="0.25">
      <c r="A607" s="32">
        <v>33903634</v>
      </c>
      <c r="B607" s="1" t="s">
        <v>5775</v>
      </c>
    </row>
    <row r="608" spans="1:2" x14ac:dyDescent="0.25">
      <c r="A608" s="29"/>
      <c r="B608" s="30" t="s">
        <v>5776</v>
      </c>
    </row>
    <row r="609" spans="1:2" x14ac:dyDescent="0.25">
      <c r="A609" s="32">
        <v>33903635</v>
      </c>
      <c r="B609" s="1" t="s">
        <v>5777</v>
      </c>
    </row>
    <row r="610" spans="1:2" x14ac:dyDescent="0.25">
      <c r="A610" s="29"/>
      <c r="B610" s="30" t="s">
        <v>5778</v>
      </c>
    </row>
    <row r="611" spans="1:2" x14ac:dyDescent="0.25">
      <c r="A611" s="25">
        <v>33903636</v>
      </c>
      <c r="B611" s="1" t="s">
        <v>5779</v>
      </c>
    </row>
    <row r="612" spans="1:2" x14ac:dyDescent="0.25">
      <c r="A612" s="31">
        <v>33903637</v>
      </c>
      <c r="B612" s="30" t="s">
        <v>5780</v>
      </c>
    </row>
    <row r="613" spans="1:2" x14ac:dyDescent="0.25">
      <c r="A613" s="25"/>
      <c r="B613" s="1" t="s">
        <v>5781</v>
      </c>
    </row>
    <row r="614" spans="1:2" x14ac:dyDescent="0.25">
      <c r="A614" s="31">
        <v>33903638</v>
      </c>
      <c r="B614" s="30" t="s">
        <v>5782</v>
      </c>
    </row>
    <row r="615" spans="1:2" x14ac:dyDescent="0.25">
      <c r="A615" s="25"/>
      <c r="B615" s="1" t="s">
        <v>5783</v>
      </c>
    </row>
    <row r="616" spans="1:2" x14ac:dyDescent="0.25">
      <c r="A616" s="29">
        <v>33903639</v>
      </c>
      <c r="B616" s="30" t="s">
        <v>5784</v>
      </c>
    </row>
    <row r="617" spans="1:2" x14ac:dyDescent="0.25">
      <c r="A617" s="25">
        <v>33903642</v>
      </c>
      <c r="B617" s="1" t="s">
        <v>5785</v>
      </c>
    </row>
    <row r="618" spans="1:2" x14ac:dyDescent="0.25">
      <c r="A618" s="29">
        <v>33903644</v>
      </c>
      <c r="B618" s="30" t="s">
        <v>5786</v>
      </c>
    </row>
    <row r="619" spans="1:2" x14ac:dyDescent="0.25">
      <c r="A619" s="25">
        <v>33903645</v>
      </c>
      <c r="B619" s="1" t="s">
        <v>5787</v>
      </c>
    </row>
    <row r="620" spans="1:2" x14ac:dyDescent="0.25">
      <c r="A620" s="31">
        <v>33903646</v>
      </c>
      <c r="B620" s="30" t="s">
        <v>5788</v>
      </c>
    </row>
    <row r="621" spans="1:2" x14ac:dyDescent="0.25">
      <c r="A621" s="25"/>
      <c r="B621" s="1" t="s">
        <v>5789</v>
      </c>
    </row>
    <row r="622" spans="1:2" x14ac:dyDescent="0.25">
      <c r="A622" s="31">
        <v>33903659</v>
      </c>
      <c r="B622" s="30" t="s">
        <v>5790</v>
      </c>
    </row>
    <row r="623" spans="1:2" x14ac:dyDescent="0.25">
      <c r="A623" s="25"/>
      <c r="B623" s="1" t="s">
        <v>5791</v>
      </c>
    </row>
    <row r="624" spans="1:2" x14ac:dyDescent="0.25">
      <c r="A624" s="31">
        <v>33903662</v>
      </c>
      <c r="B624" s="30" t="s">
        <v>5792</v>
      </c>
    </row>
    <row r="625" spans="1:2" x14ac:dyDescent="0.25">
      <c r="A625" s="25"/>
      <c r="B625" s="1" t="s">
        <v>5793</v>
      </c>
    </row>
    <row r="626" spans="1:2" x14ac:dyDescent="0.25">
      <c r="A626" s="29">
        <v>33903689</v>
      </c>
      <c r="B626" s="30" t="s">
        <v>5794</v>
      </c>
    </row>
    <row r="627" spans="1:2" x14ac:dyDescent="0.25">
      <c r="A627" s="32">
        <v>33903696</v>
      </c>
      <c r="B627" s="1" t="s">
        <v>5795</v>
      </c>
    </row>
    <row r="628" spans="1:2" x14ac:dyDescent="0.25">
      <c r="A628" s="29"/>
      <c r="B628" s="30" t="s">
        <v>5796</v>
      </c>
    </row>
    <row r="629" spans="1:2" x14ac:dyDescent="0.25">
      <c r="A629" s="25">
        <v>33903698</v>
      </c>
      <c r="B629" s="1" t="s">
        <v>5671</v>
      </c>
    </row>
    <row r="630" spans="1:2" x14ac:dyDescent="0.25">
      <c r="A630" s="31">
        <v>33903699</v>
      </c>
      <c r="B630" s="30" t="s">
        <v>5797</v>
      </c>
    </row>
    <row r="631" spans="1:2" x14ac:dyDescent="0.25">
      <c r="A631" s="25"/>
      <c r="B631" s="1" t="s">
        <v>5798</v>
      </c>
    </row>
    <row r="632" spans="1:2" x14ac:dyDescent="0.25">
      <c r="A632" s="31">
        <v>33903701</v>
      </c>
      <c r="B632" s="30" t="s">
        <v>5799</v>
      </c>
    </row>
    <row r="633" spans="1:2" x14ac:dyDescent="0.25">
      <c r="A633" s="25"/>
      <c r="B633" s="1" t="s">
        <v>5800</v>
      </c>
    </row>
    <row r="634" spans="1:2" x14ac:dyDescent="0.25">
      <c r="A634" s="31">
        <v>33903702</v>
      </c>
      <c r="B634" s="30" t="s">
        <v>2536</v>
      </c>
    </row>
    <row r="635" spans="1:2" x14ac:dyDescent="0.25">
      <c r="A635" s="25"/>
      <c r="B635" s="1" t="s">
        <v>5801</v>
      </c>
    </row>
    <row r="636" spans="1:2" x14ac:dyDescent="0.25">
      <c r="A636" s="31">
        <v>33903703</v>
      </c>
      <c r="B636" s="30" t="s">
        <v>5802</v>
      </c>
    </row>
    <row r="637" spans="1:2" x14ac:dyDescent="0.25">
      <c r="A637" s="25"/>
      <c r="B637" s="1" t="s">
        <v>5803</v>
      </c>
    </row>
    <row r="638" spans="1:2" x14ac:dyDescent="0.25">
      <c r="A638" s="31">
        <v>33903704</v>
      </c>
      <c r="B638" s="30" t="s">
        <v>5755</v>
      </c>
    </row>
    <row r="639" spans="1:2" x14ac:dyDescent="0.25">
      <c r="A639" s="25"/>
      <c r="B639" s="1" t="s">
        <v>5756</v>
      </c>
    </row>
    <row r="640" spans="1:2" x14ac:dyDescent="0.25">
      <c r="A640" s="31">
        <v>33903705</v>
      </c>
      <c r="B640" s="30" t="s">
        <v>5804</v>
      </c>
    </row>
    <row r="641" spans="1:2" x14ac:dyDescent="0.25">
      <c r="A641" s="25"/>
      <c r="B641" s="1" t="s">
        <v>5805</v>
      </c>
    </row>
    <row r="642" spans="1:2" x14ac:dyDescent="0.25">
      <c r="A642" s="31">
        <v>33903706</v>
      </c>
      <c r="B642" s="30" t="s">
        <v>5806</v>
      </c>
    </row>
    <row r="643" spans="1:2" x14ac:dyDescent="0.25">
      <c r="A643" s="25"/>
      <c r="B643" s="1" t="s">
        <v>5807</v>
      </c>
    </row>
    <row r="644" spans="1:2" x14ac:dyDescent="0.25">
      <c r="A644" s="31">
        <v>33903707</v>
      </c>
      <c r="B644" s="30" t="s">
        <v>5731</v>
      </c>
    </row>
    <row r="645" spans="1:2" x14ac:dyDescent="0.25">
      <c r="A645" s="25"/>
      <c r="B645" s="1" t="s">
        <v>5732</v>
      </c>
    </row>
    <row r="646" spans="1:2" x14ac:dyDescent="0.25">
      <c r="A646" s="31">
        <v>33903799</v>
      </c>
      <c r="B646" s="30" t="s">
        <v>5808</v>
      </c>
    </row>
    <row r="647" spans="1:2" x14ac:dyDescent="0.25">
      <c r="A647" s="25"/>
      <c r="B647" s="1" t="s">
        <v>5809</v>
      </c>
    </row>
    <row r="648" spans="1:2" x14ac:dyDescent="0.25">
      <c r="A648" s="31">
        <v>33903805</v>
      </c>
      <c r="B648" s="30" t="s">
        <v>5810</v>
      </c>
    </row>
    <row r="649" spans="1:2" x14ac:dyDescent="0.25">
      <c r="A649" s="25"/>
      <c r="B649" s="1" t="s">
        <v>5811</v>
      </c>
    </row>
    <row r="650" spans="1:2" x14ac:dyDescent="0.25">
      <c r="A650" s="31">
        <v>33903901</v>
      </c>
      <c r="B650" s="30" t="s">
        <v>5812</v>
      </c>
    </row>
    <row r="651" spans="1:2" x14ac:dyDescent="0.25">
      <c r="A651" s="25"/>
      <c r="B651" s="1" t="s">
        <v>5813</v>
      </c>
    </row>
    <row r="652" spans="1:2" x14ac:dyDescent="0.25">
      <c r="A652" s="31">
        <v>33903902</v>
      </c>
      <c r="B652" s="30" t="s">
        <v>5722</v>
      </c>
    </row>
    <row r="653" spans="1:2" x14ac:dyDescent="0.25">
      <c r="A653" s="25"/>
      <c r="B653" s="1" t="s">
        <v>5723</v>
      </c>
    </row>
    <row r="654" spans="1:2" x14ac:dyDescent="0.25">
      <c r="A654" s="31">
        <v>33903903</v>
      </c>
      <c r="B654" s="30" t="s">
        <v>5727</v>
      </c>
    </row>
    <row r="655" spans="1:2" x14ac:dyDescent="0.25">
      <c r="A655" s="25"/>
      <c r="B655" s="1" t="s">
        <v>5814</v>
      </c>
    </row>
    <row r="656" spans="1:2" x14ac:dyDescent="0.25">
      <c r="A656" s="29">
        <v>33903904</v>
      </c>
      <c r="B656" s="30" t="s">
        <v>5728</v>
      </c>
    </row>
    <row r="657" spans="1:2" x14ac:dyDescent="0.25">
      <c r="A657" s="32">
        <v>33903905</v>
      </c>
      <c r="B657" s="1" t="s">
        <v>5729</v>
      </c>
    </row>
    <row r="658" spans="1:2" x14ac:dyDescent="0.25">
      <c r="A658" s="29"/>
      <c r="B658" s="30" t="s">
        <v>5730</v>
      </c>
    </row>
    <row r="659" spans="1:2" x14ac:dyDescent="0.25">
      <c r="A659" s="25">
        <v>33903906</v>
      </c>
      <c r="B659" s="1" t="s">
        <v>5740</v>
      </c>
    </row>
    <row r="660" spans="1:2" x14ac:dyDescent="0.25">
      <c r="A660" s="29">
        <v>33903907</v>
      </c>
      <c r="B660" s="30" t="s">
        <v>5815</v>
      </c>
    </row>
    <row r="661" spans="1:2" x14ac:dyDescent="0.25">
      <c r="A661" s="32">
        <v>33903908</v>
      </c>
      <c r="B661" s="1" t="s">
        <v>2514</v>
      </c>
    </row>
    <row r="662" spans="1:2" x14ac:dyDescent="0.25">
      <c r="A662" s="29"/>
      <c r="B662" s="30" t="s">
        <v>5816</v>
      </c>
    </row>
    <row r="663" spans="1:2" x14ac:dyDescent="0.25">
      <c r="A663" s="25">
        <v>33903909</v>
      </c>
      <c r="B663" s="1" t="s">
        <v>5743</v>
      </c>
    </row>
    <row r="664" spans="1:2" x14ac:dyDescent="0.25">
      <c r="A664" s="31">
        <v>33903910</v>
      </c>
      <c r="B664" s="30" t="s">
        <v>5744</v>
      </c>
    </row>
    <row r="665" spans="1:2" x14ac:dyDescent="0.25">
      <c r="A665" s="25"/>
      <c r="B665" s="1" t="s">
        <v>5745</v>
      </c>
    </row>
    <row r="666" spans="1:2" x14ac:dyDescent="0.25">
      <c r="A666" s="31">
        <v>33903911</v>
      </c>
      <c r="B666" s="30" t="s">
        <v>5817</v>
      </c>
    </row>
    <row r="667" spans="1:2" x14ac:dyDescent="0.25">
      <c r="A667" s="25"/>
      <c r="B667" s="1" t="s">
        <v>5818</v>
      </c>
    </row>
    <row r="668" spans="1:2" x14ac:dyDescent="0.25">
      <c r="A668" s="31">
        <v>33903912</v>
      </c>
      <c r="B668" s="30" t="s">
        <v>5819</v>
      </c>
    </row>
    <row r="669" spans="1:2" x14ac:dyDescent="0.25">
      <c r="A669" s="25"/>
      <c r="B669" s="1" t="s">
        <v>5820</v>
      </c>
    </row>
    <row r="670" spans="1:2" x14ac:dyDescent="0.25">
      <c r="A670" s="31">
        <v>33903913</v>
      </c>
      <c r="B670" s="30" t="s">
        <v>5821</v>
      </c>
    </row>
    <row r="671" spans="1:2" x14ac:dyDescent="0.25">
      <c r="A671" s="25"/>
      <c r="B671" s="1" t="s">
        <v>5822</v>
      </c>
    </row>
    <row r="672" spans="1:2" x14ac:dyDescent="0.25">
      <c r="A672" s="31">
        <v>33903914</v>
      </c>
      <c r="B672" s="30" t="s">
        <v>5823</v>
      </c>
    </row>
    <row r="673" spans="1:2" x14ac:dyDescent="0.25">
      <c r="A673" s="25"/>
      <c r="B673" s="1" t="s">
        <v>5824</v>
      </c>
    </row>
    <row r="674" spans="1:2" x14ac:dyDescent="0.25">
      <c r="A674" s="31">
        <v>33903915</v>
      </c>
      <c r="B674" s="30" t="s">
        <v>5825</v>
      </c>
    </row>
    <row r="675" spans="1:2" x14ac:dyDescent="0.25">
      <c r="A675" s="25"/>
      <c r="B675" s="1" t="s">
        <v>5826</v>
      </c>
    </row>
    <row r="676" spans="1:2" x14ac:dyDescent="0.25">
      <c r="A676" s="31">
        <v>33903916</v>
      </c>
      <c r="B676" s="30" t="s">
        <v>5827</v>
      </c>
    </row>
    <row r="677" spans="1:2" x14ac:dyDescent="0.25">
      <c r="A677" s="25"/>
      <c r="B677" s="1" t="s">
        <v>5828</v>
      </c>
    </row>
    <row r="678" spans="1:2" x14ac:dyDescent="0.25">
      <c r="A678" s="31">
        <v>33903917</v>
      </c>
      <c r="B678" s="30" t="s">
        <v>5829</v>
      </c>
    </row>
    <row r="679" spans="1:2" x14ac:dyDescent="0.25">
      <c r="A679" s="25"/>
      <c r="B679" s="1" t="s">
        <v>5830</v>
      </c>
    </row>
    <row r="680" spans="1:2" x14ac:dyDescent="0.25">
      <c r="A680" s="31">
        <v>33903918</v>
      </c>
      <c r="B680" s="30" t="s">
        <v>5831</v>
      </c>
    </row>
    <row r="681" spans="1:2" x14ac:dyDescent="0.25">
      <c r="A681" s="25"/>
      <c r="B681" s="1" t="s">
        <v>5832</v>
      </c>
    </row>
    <row r="682" spans="1:2" x14ac:dyDescent="0.25">
      <c r="A682" s="31">
        <v>33903919</v>
      </c>
      <c r="B682" s="30" t="s">
        <v>5751</v>
      </c>
    </row>
    <row r="683" spans="1:2" x14ac:dyDescent="0.25">
      <c r="A683" s="25"/>
      <c r="B683" s="1" t="s">
        <v>5752</v>
      </c>
    </row>
    <row r="684" spans="1:2" x14ac:dyDescent="0.25">
      <c r="A684" s="29">
        <v>33903920</v>
      </c>
      <c r="B684" s="30" t="s">
        <v>5833</v>
      </c>
    </row>
    <row r="685" spans="1:2" x14ac:dyDescent="0.25">
      <c r="A685" s="32">
        <v>33903921</v>
      </c>
      <c r="B685" s="1" t="s">
        <v>5536</v>
      </c>
    </row>
    <row r="686" spans="1:2" x14ac:dyDescent="0.25">
      <c r="A686" s="29"/>
      <c r="B686" s="30" t="s">
        <v>5834</v>
      </c>
    </row>
    <row r="687" spans="1:2" x14ac:dyDescent="0.25">
      <c r="A687" s="32">
        <v>33903922</v>
      </c>
      <c r="B687" s="1" t="s">
        <v>5835</v>
      </c>
    </row>
    <row r="688" spans="1:2" x14ac:dyDescent="0.25">
      <c r="A688" s="29"/>
      <c r="B688" s="30" t="s">
        <v>5836</v>
      </c>
    </row>
    <row r="689" spans="1:2" x14ac:dyDescent="0.25">
      <c r="A689" s="32">
        <v>33903923</v>
      </c>
      <c r="B689" s="1" t="s">
        <v>5837</v>
      </c>
    </row>
    <row r="690" spans="1:2" x14ac:dyDescent="0.25">
      <c r="A690" s="29"/>
      <c r="B690" s="30" t="s">
        <v>5838</v>
      </c>
    </row>
    <row r="691" spans="1:2" x14ac:dyDescent="0.25">
      <c r="A691" s="32">
        <v>33903924</v>
      </c>
      <c r="B691" s="1" t="s">
        <v>5839</v>
      </c>
    </row>
    <row r="692" spans="1:2" x14ac:dyDescent="0.25">
      <c r="A692" s="29"/>
      <c r="B692" s="30" t="s">
        <v>5840</v>
      </c>
    </row>
    <row r="693" spans="1:2" x14ac:dyDescent="0.25">
      <c r="A693" s="32">
        <v>33903925</v>
      </c>
      <c r="B693" s="1" t="s">
        <v>5841</v>
      </c>
    </row>
    <row r="694" spans="1:2" x14ac:dyDescent="0.25">
      <c r="A694" s="29"/>
      <c r="B694" s="30" t="s">
        <v>5842</v>
      </c>
    </row>
    <row r="695" spans="1:2" x14ac:dyDescent="0.25">
      <c r="A695" s="32">
        <v>33903926</v>
      </c>
      <c r="B695" s="1" t="s">
        <v>5527</v>
      </c>
    </row>
    <row r="696" spans="1:2" x14ac:dyDescent="0.25">
      <c r="A696" s="29"/>
      <c r="B696" s="30" t="s">
        <v>5537</v>
      </c>
    </row>
    <row r="697" spans="1:2" x14ac:dyDescent="0.25">
      <c r="A697" s="32">
        <v>33903927</v>
      </c>
      <c r="B697" s="1" t="s">
        <v>2565</v>
      </c>
    </row>
    <row r="698" spans="1:2" x14ac:dyDescent="0.25">
      <c r="A698" s="29"/>
      <c r="B698" s="30" t="s">
        <v>5843</v>
      </c>
    </row>
    <row r="699" spans="1:2" x14ac:dyDescent="0.25">
      <c r="A699" s="32">
        <v>33903928</v>
      </c>
      <c r="B699" s="1" t="s">
        <v>5844</v>
      </c>
    </row>
    <row r="700" spans="1:2" x14ac:dyDescent="0.25">
      <c r="A700" s="29"/>
      <c r="B700" s="30" t="s">
        <v>5845</v>
      </c>
    </row>
    <row r="701" spans="1:2" x14ac:dyDescent="0.25">
      <c r="A701" s="32">
        <v>33903929</v>
      </c>
      <c r="B701" s="1" t="s">
        <v>5846</v>
      </c>
    </row>
    <row r="702" spans="1:2" x14ac:dyDescent="0.25">
      <c r="A702" s="29"/>
      <c r="B702" s="30" t="s">
        <v>5847</v>
      </c>
    </row>
    <row r="703" spans="1:2" x14ac:dyDescent="0.25">
      <c r="A703" s="32">
        <v>33903930</v>
      </c>
      <c r="B703" s="1" t="s">
        <v>5848</v>
      </c>
    </row>
    <row r="704" spans="1:2" x14ac:dyDescent="0.25">
      <c r="A704" s="29"/>
      <c r="B704" s="30" t="s">
        <v>5849</v>
      </c>
    </row>
    <row r="705" spans="1:2" x14ac:dyDescent="0.25">
      <c r="A705" s="32">
        <v>33903931</v>
      </c>
      <c r="B705" s="1" t="s">
        <v>5850</v>
      </c>
    </row>
    <row r="706" spans="1:2" x14ac:dyDescent="0.25">
      <c r="A706" s="29"/>
      <c r="B706" s="30" t="s">
        <v>5851</v>
      </c>
    </row>
    <row r="707" spans="1:2" x14ac:dyDescent="0.25">
      <c r="A707" s="32">
        <v>33903932</v>
      </c>
      <c r="B707" s="1" t="s">
        <v>5852</v>
      </c>
    </row>
    <row r="708" spans="1:2" x14ac:dyDescent="0.25">
      <c r="A708" s="29"/>
      <c r="B708" s="30" t="s">
        <v>5853</v>
      </c>
    </row>
    <row r="709" spans="1:2" x14ac:dyDescent="0.25">
      <c r="A709" s="32">
        <v>33903935</v>
      </c>
      <c r="B709" s="1" t="s">
        <v>5854</v>
      </c>
    </row>
    <row r="710" spans="1:2" x14ac:dyDescent="0.25">
      <c r="A710" s="29"/>
      <c r="B710" s="30" t="s">
        <v>5855</v>
      </c>
    </row>
    <row r="711" spans="1:2" x14ac:dyDescent="0.25">
      <c r="A711" s="32">
        <v>33903936</v>
      </c>
      <c r="B711" s="1" t="s">
        <v>5786</v>
      </c>
    </row>
    <row r="712" spans="1:2" x14ac:dyDescent="0.25">
      <c r="A712" s="29"/>
      <c r="B712" s="30" t="s">
        <v>5856</v>
      </c>
    </row>
    <row r="713" spans="1:2" x14ac:dyDescent="0.25">
      <c r="A713" s="25">
        <v>33903937</v>
      </c>
      <c r="B713" s="1" t="s">
        <v>5785</v>
      </c>
    </row>
    <row r="714" spans="1:2" x14ac:dyDescent="0.25">
      <c r="A714" s="29">
        <v>33903938</v>
      </c>
      <c r="B714" s="30" t="s">
        <v>5857</v>
      </c>
    </row>
    <row r="715" spans="1:2" x14ac:dyDescent="0.25">
      <c r="A715" s="32">
        <v>33903939</v>
      </c>
      <c r="B715" s="1" t="s">
        <v>5858</v>
      </c>
    </row>
    <row r="716" spans="1:2" x14ac:dyDescent="0.25">
      <c r="A716" s="29"/>
      <c r="B716" s="30" t="s">
        <v>5859</v>
      </c>
    </row>
    <row r="717" spans="1:2" x14ac:dyDescent="0.25">
      <c r="A717" s="32">
        <v>33903940</v>
      </c>
      <c r="B717" s="1" t="s">
        <v>5860</v>
      </c>
    </row>
    <row r="718" spans="1:2" x14ac:dyDescent="0.25">
      <c r="A718" s="29"/>
      <c r="B718" s="30" t="s">
        <v>5861</v>
      </c>
    </row>
    <row r="719" spans="1:2" x14ac:dyDescent="0.25">
      <c r="A719" s="32">
        <v>33903941</v>
      </c>
      <c r="B719" s="1" t="s">
        <v>5757</v>
      </c>
    </row>
    <row r="720" spans="1:2" x14ac:dyDescent="0.25">
      <c r="A720" s="29"/>
      <c r="B720" s="30" t="s">
        <v>5758</v>
      </c>
    </row>
    <row r="721" spans="1:2" x14ac:dyDescent="0.25">
      <c r="A721" s="32">
        <v>33903942</v>
      </c>
      <c r="B721" s="1" t="s">
        <v>5759</v>
      </c>
    </row>
    <row r="722" spans="1:2" x14ac:dyDescent="0.25">
      <c r="A722" s="29"/>
      <c r="B722" s="30" t="s">
        <v>5760</v>
      </c>
    </row>
    <row r="723" spans="1:2" x14ac:dyDescent="0.25">
      <c r="A723" s="32">
        <v>33903943</v>
      </c>
      <c r="B723" s="1" t="s">
        <v>5862</v>
      </c>
    </row>
    <row r="724" spans="1:2" x14ac:dyDescent="0.25">
      <c r="A724" s="29"/>
      <c r="B724" s="30" t="s">
        <v>5863</v>
      </c>
    </row>
    <row r="725" spans="1:2" x14ac:dyDescent="0.25">
      <c r="A725" s="32">
        <v>33903944</v>
      </c>
      <c r="B725" s="1" t="s">
        <v>5864</v>
      </c>
    </row>
    <row r="726" spans="1:2" x14ac:dyDescent="0.25">
      <c r="A726" s="29"/>
      <c r="B726" s="30" t="s">
        <v>5865</v>
      </c>
    </row>
    <row r="727" spans="1:2" x14ac:dyDescent="0.25">
      <c r="A727" s="25">
        <v>33903945</v>
      </c>
      <c r="B727" s="1" t="s">
        <v>5866</v>
      </c>
    </row>
    <row r="728" spans="1:2" x14ac:dyDescent="0.25">
      <c r="A728" s="31">
        <v>33903946</v>
      </c>
      <c r="B728" s="30" t="s">
        <v>5763</v>
      </c>
    </row>
    <row r="729" spans="1:2" x14ac:dyDescent="0.25">
      <c r="A729" s="25"/>
      <c r="B729" s="1" t="s">
        <v>5764</v>
      </c>
    </row>
    <row r="730" spans="1:2" x14ac:dyDescent="0.25">
      <c r="A730" s="31">
        <v>33903947</v>
      </c>
      <c r="B730" s="30" t="s">
        <v>5765</v>
      </c>
    </row>
    <row r="731" spans="1:2" x14ac:dyDescent="0.25">
      <c r="A731" s="25"/>
      <c r="B731" s="1" t="s">
        <v>5766</v>
      </c>
    </row>
    <row r="732" spans="1:2" x14ac:dyDescent="0.25">
      <c r="A732" s="31">
        <v>33903948</v>
      </c>
      <c r="B732" s="30" t="s">
        <v>5767</v>
      </c>
    </row>
    <row r="733" spans="1:2" x14ac:dyDescent="0.25">
      <c r="A733" s="25"/>
      <c r="B733" s="1" t="s">
        <v>5768</v>
      </c>
    </row>
    <row r="734" spans="1:2" x14ac:dyDescent="0.25">
      <c r="A734" s="31">
        <v>33903949</v>
      </c>
      <c r="B734" s="30" t="s">
        <v>5867</v>
      </c>
    </row>
    <row r="735" spans="1:2" x14ac:dyDescent="0.25">
      <c r="A735" s="25"/>
      <c r="B735" s="1" t="s">
        <v>5868</v>
      </c>
    </row>
    <row r="736" spans="1:2" x14ac:dyDescent="0.25">
      <c r="A736" s="31">
        <v>33903950</v>
      </c>
      <c r="B736" s="30" t="s">
        <v>5869</v>
      </c>
    </row>
    <row r="737" spans="1:2" x14ac:dyDescent="0.25">
      <c r="A737" s="25"/>
      <c r="B737" s="1" t="s">
        <v>5870</v>
      </c>
    </row>
    <row r="738" spans="1:2" x14ac:dyDescent="0.25">
      <c r="A738" s="31">
        <v>33903951</v>
      </c>
      <c r="B738" s="30" t="s">
        <v>5871</v>
      </c>
    </row>
    <row r="739" spans="1:2" x14ac:dyDescent="0.25">
      <c r="A739" s="25"/>
      <c r="B739" s="1" t="s">
        <v>5872</v>
      </c>
    </row>
    <row r="740" spans="1:2" x14ac:dyDescent="0.25">
      <c r="A740" s="31">
        <v>33903952</v>
      </c>
      <c r="B740" s="30" t="s">
        <v>5773</v>
      </c>
    </row>
    <row r="741" spans="1:2" x14ac:dyDescent="0.25">
      <c r="A741" s="25"/>
      <c r="B741" s="1" t="s">
        <v>5873</v>
      </c>
    </row>
    <row r="742" spans="1:2" x14ac:dyDescent="0.25">
      <c r="A742" s="31">
        <v>33903953</v>
      </c>
      <c r="B742" s="30" t="s">
        <v>5774</v>
      </c>
    </row>
    <row r="743" spans="1:2" x14ac:dyDescent="0.25">
      <c r="A743" s="25"/>
      <c r="B743" s="1" t="s">
        <v>5874</v>
      </c>
    </row>
    <row r="744" spans="1:2" x14ac:dyDescent="0.25">
      <c r="A744" s="31">
        <v>33903954</v>
      </c>
      <c r="B744" s="30" t="s">
        <v>5875</v>
      </c>
    </row>
    <row r="745" spans="1:2" x14ac:dyDescent="0.25">
      <c r="A745" s="25"/>
      <c r="B745" s="1" t="s">
        <v>5876</v>
      </c>
    </row>
    <row r="746" spans="1:2" x14ac:dyDescent="0.25">
      <c r="A746" s="31">
        <v>33903955</v>
      </c>
      <c r="B746" s="30" t="s">
        <v>5877</v>
      </c>
    </row>
    <row r="747" spans="1:2" x14ac:dyDescent="0.25">
      <c r="A747" s="25"/>
      <c r="B747" s="1" t="s">
        <v>5878</v>
      </c>
    </row>
    <row r="748" spans="1:2" x14ac:dyDescent="0.25">
      <c r="A748" s="31">
        <v>33903956</v>
      </c>
      <c r="B748" s="30" t="s">
        <v>5879</v>
      </c>
    </row>
    <row r="749" spans="1:2" x14ac:dyDescent="0.25">
      <c r="A749" s="25"/>
      <c r="B749" s="1" t="s">
        <v>5880</v>
      </c>
    </row>
    <row r="750" spans="1:2" x14ac:dyDescent="0.25">
      <c r="A750" s="31">
        <v>33903957</v>
      </c>
      <c r="B750" s="30" t="s">
        <v>5522</v>
      </c>
    </row>
    <row r="751" spans="1:2" x14ac:dyDescent="0.25">
      <c r="A751" s="25"/>
      <c r="B751" s="1" t="s">
        <v>5881</v>
      </c>
    </row>
    <row r="752" spans="1:2" x14ac:dyDescent="0.25">
      <c r="A752" s="31">
        <v>33903958</v>
      </c>
      <c r="B752" s="30" t="s">
        <v>5882</v>
      </c>
    </row>
    <row r="753" spans="1:2" x14ac:dyDescent="0.25">
      <c r="A753" s="32"/>
      <c r="B753" s="1" t="s">
        <v>5883</v>
      </c>
    </row>
    <row r="754" spans="1:2" x14ac:dyDescent="0.25">
      <c r="A754" s="29"/>
      <c r="B754" s="30" t="s">
        <v>5884</v>
      </c>
    </row>
    <row r="755" spans="1:2" x14ac:dyDescent="0.25">
      <c r="A755" s="32">
        <v>33903959</v>
      </c>
      <c r="B755" s="1" t="s">
        <v>5790</v>
      </c>
    </row>
    <row r="756" spans="1:2" x14ac:dyDescent="0.25">
      <c r="A756" s="29"/>
      <c r="B756" s="30" t="s">
        <v>5791</v>
      </c>
    </row>
    <row r="757" spans="1:2" x14ac:dyDescent="0.25">
      <c r="A757" s="25">
        <v>33903960</v>
      </c>
      <c r="B757" s="1" t="s">
        <v>5885</v>
      </c>
    </row>
    <row r="758" spans="1:2" x14ac:dyDescent="0.25">
      <c r="A758" s="31">
        <v>33903961</v>
      </c>
      <c r="B758" s="30" t="s">
        <v>5886</v>
      </c>
    </row>
    <row r="759" spans="1:2" x14ac:dyDescent="0.25">
      <c r="A759" s="25"/>
      <c r="B759" s="1" t="s">
        <v>5887</v>
      </c>
    </row>
    <row r="760" spans="1:2" x14ac:dyDescent="0.25">
      <c r="A760" s="31">
        <v>33903962</v>
      </c>
      <c r="B760" s="30" t="s">
        <v>5888</v>
      </c>
    </row>
    <row r="761" spans="1:2" x14ac:dyDescent="0.25">
      <c r="A761" s="25"/>
      <c r="B761" s="1" t="s">
        <v>5889</v>
      </c>
    </row>
    <row r="762" spans="1:2" x14ac:dyDescent="0.25">
      <c r="A762" s="31">
        <v>33903963</v>
      </c>
      <c r="B762" s="30" t="s">
        <v>5890</v>
      </c>
    </row>
    <row r="763" spans="1:2" x14ac:dyDescent="0.25">
      <c r="A763" s="25"/>
      <c r="B763" s="1" t="s">
        <v>5891</v>
      </c>
    </row>
    <row r="764" spans="1:2" x14ac:dyDescent="0.25">
      <c r="A764" s="31">
        <v>33903964</v>
      </c>
      <c r="B764" s="30" t="s">
        <v>5892</v>
      </c>
    </row>
    <row r="765" spans="1:2" x14ac:dyDescent="0.25">
      <c r="A765" s="25"/>
      <c r="B765" s="1" t="s">
        <v>5893</v>
      </c>
    </row>
    <row r="766" spans="1:2" x14ac:dyDescent="0.25">
      <c r="A766" s="31">
        <v>33903965</v>
      </c>
      <c r="B766" s="30" t="s">
        <v>5523</v>
      </c>
    </row>
    <row r="767" spans="1:2" x14ac:dyDescent="0.25">
      <c r="A767" s="25"/>
      <c r="B767" s="1" t="s">
        <v>5894</v>
      </c>
    </row>
    <row r="768" spans="1:2" x14ac:dyDescent="0.25">
      <c r="A768" s="31">
        <v>33903966</v>
      </c>
      <c r="B768" s="30" t="s">
        <v>5895</v>
      </c>
    </row>
    <row r="769" spans="1:2" x14ac:dyDescent="0.25">
      <c r="A769" s="25"/>
      <c r="B769" s="1" t="s">
        <v>5896</v>
      </c>
    </row>
    <row r="770" spans="1:2" x14ac:dyDescent="0.25">
      <c r="A770" s="31">
        <v>33903967</v>
      </c>
      <c r="B770" s="30" t="s">
        <v>5897</v>
      </c>
    </row>
    <row r="771" spans="1:2" x14ac:dyDescent="0.25">
      <c r="A771" s="25"/>
      <c r="B771" s="1" t="s">
        <v>5898</v>
      </c>
    </row>
    <row r="772" spans="1:2" x14ac:dyDescent="0.25">
      <c r="A772" s="31">
        <v>33903968</v>
      </c>
      <c r="B772" s="30" t="s">
        <v>5779</v>
      </c>
    </row>
    <row r="773" spans="1:2" x14ac:dyDescent="0.25">
      <c r="A773" s="25"/>
      <c r="B773" s="1" t="s">
        <v>5899</v>
      </c>
    </row>
    <row r="774" spans="1:2" x14ac:dyDescent="0.25">
      <c r="A774" s="29">
        <v>33903969</v>
      </c>
      <c r="B774" s="30" t="s">
        <v>5900</v>
      </c>
    </row>
    <row r="775" spans="1:2" x14ac:dyDescent="0.25">
      <c r="A775" s="32">
        <v>33903970</v>
      </c>
      <c r="B775" s="1" t="s">
        <v>5782</v>
      </c>
    </row>
    <row r="776" spans="1:2" x14ac:dyDescent="0.25">
      <c r="A776" s="29"/>
      <c r="B776" s="30" t="s">
        <v>5783</v>
      </c>
    </row>
    <row r="777" spans="1:2" x14ac:dyDescent="0.25">
      <c r="A777" s="32">
        <v>33903971</v>
      </c>
      <c r="B777" s="1" t="s">
        <v>5901</v>
      </c>
    </row>
    <row r="778" spans="1:2" x14ac:dyDescent="0.25">
      <c r="A778" s="29"/>
      <c r="B778" s="30" t="s">
        <v>5902</v>
      </c>
    </row>
    <row r="779" spans="1:2" x14ac:dyDescent="0.25">
      <c r="A779" s="25">
        <v>33903972</v>
      </c>
      <c r="B779" s="1" t="s">
        <v>5903</v>
      </c>
    </row>
    <row r="780" spans="1:2" x14ac:dyDescent="0.25">
      <c r="A780" s="29">
        <v>33903973</v>
      </c>
      <c r="B780" s="30" t="s">
        <v>5707</v>
      </c>
    </row>
    <row r="781" spans="1:2" x14ac:dyDescent="0.25">
      <c r="A781" s="25">
        <v>33903974</v>
      </c>
      <c r="B781" s="1" t="s">
        <v>5784</v>
      </c>
    </row>
    <row r="782" spans="1:2" x14ac:dyDescent="0.25">
      <c r="A782" s="31">
        <v>33903975</v>
      </c>
      <c r="B782" s="30" t="s">
        <v>5904</v>
      </c>
    </row>
    <row r="783" spans="1:2" x14ac:dyDescent="0.25">
      <c r="A783" s="25"/>
      <c r="B783" s="1" t="s">
        <v>5905</v>
      </c>
    </row>
    <row r="784" spans="1:2" x14ac:dyDescent="0.25">
      <c r="A784" s="29">
        <v>33903976</v>
      </c>
      <c r="B784" s="30" t="s">
        <v>5906</v>
      </c>
    </row>
    <row r="785" spans="1:2" x14ac:dyDescent="0.25">
      <c r="A785" s="32">
        <v>33903977</v>
      </c>
      <c r="B785" s="1" t="s">
        <v>5907</v>
      </c>
    </row>
    <row r="786" spans="1:2" x14ac:dyDescent="0.25">
      <c r="A786" s="31"/>
      <c r="B786" s="30" t="s">
        <v>5908</v>
      </c>
    </row>
    <row r="787" spans="1:2" x14ac:dyDescent="0.25">
      <c r="A787" s="32"/>
      <c r="B787" s="1" t="s">
        <v>5909</v>
      </c>
    </row>
    <row r="788" spans="1:2" x14ac:dyDescent="0.25">
      <c r="A788" s="29"/>
      <c r="B788" s="30" t="s">
        <v>5910</v>
      </c>
    </row>
    <row r="789" spans="1:2" x14ac:dyDescent="0.25">
      <c r="A789" s="32">
        <v>33903978</v>
      </c>
      <c r="B789" s="1" t="s">
        <v>2536</v>
      </c>
    </row>
    <row r="790" spans="1:2" x14ac:dyDescent="0.25">
      <c r="A790" s="29"/>
      <c r="B790" s="30" t="s">
        <v>5801</v>
      </c>
    </row>
    <row r="791" spans="1:2" x14ac:dyDescent="0.25">
      <c r="A791" s="32">
        <v>33903979</v>
      </c>
      <c r="B791" s="1" t="s">
        <v>5911</v>
      </c>
    </row>
    <row r="792" spans="1:2" x14ac:dyDescent="0.25">
      <c r="A792" s="29"/>
      <c r="B792" s="30" t="s">
        <v>5912</v>
      </c>
    </row>
    <row r="793" spans="1:2" x14ac:dyDescent="0.25">
      <c r="A793" s="25">
        <v>33903980</v>
      </c>
      <c r="B793" s="1" t="s">
        <v>5913</v>
      </c>
    </row>
    <row r="794" spans="1:2" x14ac:dyDescent="0.25">
      <c r="A794" s="31">
        <v>33903981</v>
      </c>
      <c r="B794" s="30" t="s">
        <v>5914</v>
      </c>
    </row>
    <row r="795" spans="1:2" x14ac:dyDescent="0.25">
      <c r="A795" s="25"/>
      <c r="B795" s="1" t="s">
        <v>5915</v>
      </c>
    </row>
    <row r="796" spans="1:2" x14ac:dyDescent="0.25">
      <c r="A796" s="31">
        <v>33903982</v>
      </c>
      <c r="B796" s="30" t="s">
        <v>5916</v>
      </c>
    </row>
    <row r="797" spans="1:2" x14ac:dyDescent="0.25">
      <c r="A797" s="25"/>
      <c r="B797" s="1" t="s">
        <v>5917</v>
      </c>
    </row>
    <row r="798" spans="1:2" x14ac:dyDescent="0.25">
      <c r="A798" s="31">
        <v>33903983</v>
      </c>
      <c r="B798" s="30" t="s">
        <v>5918</v>
      </c>
    </row>
    <row r="799" spans="1:2" x14ac:dyDescent="0.25">
      <c r="A799" s="25"/>
      <c r="B799" s="1" t="s">
        <v>5919</v>
      </c>
    </row>
    <row r="800" spans="1:2" x14ac:dyDescent="0.25">
      <c r="A800" s="31">
        <v>33903984</v>
      </c>
      <c r="B800" s="30" t="s">
        <v>5920</v>
      </c>
    </row>
    <row r="801" spans="1:2" x14ac:dyDescent="0.25">
      <c r="A801" s="25"/>
      <c r="B801" s="1" t="s">
        <v>5921</v>
      </c>
    </row>
    <row r="802" spans="1:2" x14ac:dyDescent="0.25">
      <c r="A802" s="31">
        <v>33903985</v>
      </c>
      <c r="B802" s="30" t="s">
        <v>5922</v>
      </c>
    </row>
    <row r="803" spans="1:2" x14ac:dyDescent="0.25">
      <c r="A803" s="25"/>
      <c r="B803" s="1" t="s">
        <v>5923</v>
      </c>
    </row>
    <row r="804" spans="1:2" x14ac:dyDescent="0.25">
      <c r="A804" s="29">
        <v>33903986</v>
      </c>
      <c r="B804" s="30" t="s">
        <v>5924</v>
      </c>
    </row>
    <row r="805" spans="1:2" x14ac:dyDescent="0.25">
      <c r="A805" s="32">
        <v>33903988</v>
      </c>
      <c r="B805" s="1" t="s">
        <v>5925</v>
      </c>
    </row>
    <row r="806" spans="1:2" x14ac:dyDescent="0.25">
      <c r="A806" s="29"/>
      <c r="B806" s="30" t="s">
        <v>5926</v>
      </c>
    </row>
    <row r="807" spans="1:2" x14ac:dyDescent="0.25">
      <c r="A807" s="32">
        <v>33903990</v>
      </c>
      <c r="B807" s="1" t="s">
        <v>5927</v>
      </c>
    </row>
    <row r="808" spans="1:2" x14ac:dyDescent="0.25">
      <c r="A808" s="29"/>
      <c r="B808" s="30" t="s">
        <v>5928</v>
      </c>
    </row>
    <row r="809" spans="1:2" x14ac:dyDescent="0.25">
      <c r="A809" s="32">
        <v>33903991</v>
      </c>
      <c r="B809" s="1" t="s">
        <v>5929</v>
      </c>
    </row>
    <row r="810" spans="1:2" x14ac:dyDescent="0.25">
      <c r="A810" s="29"/>
      <c r="B810" s="30" t="s">
        <v>5930</v>
      </c>
    </row>
    <row r="811" spans="1:2" x14ac:dyDescent="0.25">
      <c r="A811" s="32">
        <v>33903992</v>
      </c>
      <c r="B811" s="1" t="s">
        <v>5931</v>
      </c>
    </row>
    <row r="812" spans="1:2" x14ac:dyDescent="0.25">
      <c r="A812" s="29"/>
      <c r="B812" s="30" t="s">
        <v>5932</v>
      </c>
    </row>
    <row r="813" spans="1:2" x14ac:dyDescent="0.25">
      <c r="A813" s="32">
        <v>33903993</v>
      </c>
      <c r="B813" s="1" t="s">
        <v>5933</v>
      </c>
    </row>
    <row r="814" spans="1:2" x14ac:dyDescent="0.25">
      <c r="A814" s="29"/>
      <c r="B814" s="30" t="s">
        <v>5934</v>
      </c>
    </row>
    <row r="815" spans="1:2" x14ac:dyDescent="0.25">
      <c r="A815" s="25">
        <v>33903994</v>
      </c>
      <c r="B815" s="1" t="s">
        <v>5935</v>
      </c>
    </row>
    <row r="816" spans="1:2" x14ac:dyDescent="0.25">
      <c r="A816" s="29">
        <v>33903995</v>
      </c>
      <c r="B816" s="30" t="s">
        <v>5936</v>
      </c>
    </row>
    <row r="817" spans="1:2" x14ac:dyDescent="0.25">
      <c r="A817" s="32">
        <v>33903996</v>
      </c>
      <c r="B817" s="1" t="s">
        <v>5937</v>
      </c>
    </row>
    <row r="818" spans="1:2" x14ac:dyDescent="0.25">
      <c r="A818" s="29"/>
      <c r="B818" s="30" t="s">
        <v>5938</v>
      </c>
    </row>
    <row r="819" spans="1:2" x14ac:dyDescent="0.25">
      <c r="A819" s="25">
        <v>33903997</v>
      </c>
      <c r="B819" s="1" t="s">
        <v>5939</v>
      </c>
    </row>
    <row r="820" spans="1:2" x14ac:dyDescent="0.25">
      <c r="A820" s="31">
        <v>33903998</v>
      </c>
      <c r="B820" s="30" t="s">
        <v>5671</v>
      </c>
    </row>
    <row r="821" spans="1:2" x14ac:dyDescent="0.25">
      <c r="A821" s="25"/>
      <c r="B821" s="1" t="s">
        <v>5672</v>
      </c>
    </row>
    <row r="822" spans="1:2" x14ac:dyDescent="0.25">
      <c r="A822" s="31">
        <v>33903999</v>
      </c>
      <c r="B822" s="30" t="s">
        <v>5940</v>
      </c>
    </row>
    <row r="823" spans="1:2" x14ac:dyDescent="0.25">
      <c r="A823" s="32"/>
      <c r="B823" s="1" t="s">
        <v>5941</v>
      </c>
    </row>
    <row r="824" spans="1:2" x14ac:dyDescent="0.25">
      <c r="A824" s="29"/>
      <c r="B824" s="30" t="s">
        <v>5942</v>
      </c>
    </row>
    <row r="825" spans="1:2" x14ac:dyDescent="0.25">
      <c r="A825" s="25">
        <v>33904601</v>
      </c>
      <c r="B825" s="1" t="s">
        <v>5943</v>
      </c>
    </row>
    <row r="826" spans="1:2" x14ac:dyDescent="0.25">
      <c r="A826" s="31">
        <v>33904602</v>
      </c>
      <c r="B826" s="30" t="s">
        <v>5944</v>
      </c>
    </row>
    <row r="827" spans="1:2" x14ac:dyDescent="0.25">
      <c r="A827" s="25"/>
      <c r="B827" s="1" t="s">
        <v>5945</v>
      </c>
    </row>
    <row r="828" spans="1:2" x14ac:dyDescent="0.25">
      <c r="A828" s="31">
        <v>33904603</v>
      </c>
      <c r="B828" s="30" t="s">
        <v>5946</v>
      </c>
    </row>
    <row r="829" spans="1:2" x14ac:dyDescent="0.25">
      <c r="A829" s="25"/>
      <c r="B829" s="1" t="s">
        <v>5947</v>
      </c>
    </row>
    <row r="830" spans="1:2" x14ac:dyDescent="0.25">
      <c r="A830" s="31">
        <v>33904604</v>
      </c>
      <c r="B830" s="30" t="s">
        <v>5948</v>
      </c>
    </row>
    <row r="831" spans="1:2" x14ac:dyDescent="0.25">
      <c r="A831" s="25"/>
      <c r="B831" s="1" t="s">
        <v>5949</v>
      </c>
    </row>
    <row r="832" spans="1:2" x14ac:dyDescent="0.25">
      <c r="A832" s="29">
        <v>33904701</v>
      </c>
      <c r="B832" s="30" t="s">
        <v>5950</v>
      </c>
    </row>
    <row r="833" spans="1:2" x14ac:dyDescent="0.25">
      <c r="A833" s="25">
        <v>33904702</v>
      </c>
      <c r="B833" s="1" t="s">
        <v>5951</v>
      </c>
    </row>
    <row r="834" spans="1:2" x14ac:dyDescent="0.25">
      <c r="A834" s="29">
        <v>33904703</v>
      </c>
      <c r="B834" s="30" t="s">
        <v>5952</v>
      </c>
    </row>
    <row r="835" spans="1:2" x14ac:dyDescent="0.25">
      <c r="A835" s="25">
        <v>33904704</v>
      </c>
      <c r="B835" s="1" t="s">
        <v>5953</v>
      </c>
    </row>
    <row r="836" spans="1:2" x14ac:dyDescent="0.25">
      <c r="A836" s="31">
        <v>33904705</v>
      </c>
      <c r="B836" s="30" t="s">
        <v>5954</v>
      </c>
    </row>
    <row r="837" spans="1:2" x14ac:dyDescent="0.25">
      <c r="A837" s="25"/>
      <c r="B837" s="1" t="s">
        <v>5955</v>
      </c>
    </row>
    <row r="838" spans="1:2" x14ac:dyDescent="0.25">
      <c r="A838" s="29">
        <v>33904706</v>
      </c>
      <c r="B838" s="30" t="s">
        <v>5956</v>
      </c>
    </row>
    <row r="839" spans="1:2" x14ac:dyDescent="0.25">
      <c r="A839" s="32">
        <v>33904707</v>
      </c>
      <c r="B839" s="1" t="s">
        <v>5957</v>
      </c>
    </row>
    <row r="840" spans="1:2" x14ac:dyDescent="0.25">
      <c r="A840" s="29"/>
      <c r="B840" s="30" t="s">
        <v>5958</v>
      </c>
    </row>
    <row r="841" spans="1:2" x14ac:dyDescent="0.25">
      <c r="A841" s="32">
        <v>33904708</v>
      </c>
      <c r="B841" s="1" t="s">
        <v>5959</v>
      </c>
    </row>
    <row r="842" spans="1:2" x14ac:dyDescent="0.25">
      <c r="A842" s="29"/>
      <c r="B842" s="30" t="s">
        <v>5960</v>
      </c>
    </row>
    <row r="843" spans="1:2" x14ac:dyDescent="0.25">
      <c r="A843" s="32">
        <v>33904709</v>
      </c>
      <c r="B843" s="1" t="s">
        <v>5961</v>
      </c>
    </row>
    <row r="844" spans="1:2" x14ac:dyDescent="0.25">
      <c r="A844" s="29"/>
      <c r="B844" s="30" t="s">
        <v>5962</v>
      </c>
    </row>
    <row r="845" spans="1:2" x14ac:dyDescent="0.25">
      <c r="A845" s="25">
        <v>33904710</v>
      </c>
      <c r="B845" s="1" t="s">
        <v>5963</v>
      </c>
    </row>
    <row r="846" spans="1:2" x14ac:dyDescent="0.25">
      <c r="A846" s="29">
        <v>33904711</v>
      </c>
      <c r="B846" s="30" t="s">
        <v>5964</v>
      </c>
    </row>
    <row r="847" spans="1:2" x14ac:dyDescent="0.25">
      <c r="A847" s="32">
        <v>33904712</v>
      </c>
      <c r="B847" s="1" t="s">
        <v>5965</v>
      </c>
    </row>
    <row r="848" spans="1:2" x14ac:dyDescent="0.25">
      <c r="A848" s="29"/>
      <c r="B848" s="30" t="s">
        <v>5966</v>
      </c>
    </row>
    <row r="849" spans="1:2" x14ac:dyDescent="0.25">
      <c r="A849" s="32">
        <v>33904713</v>
      </c>
      <c r="B849" s="1" t="s">
        <v>5967</v>
      </c>
    </row>
    <row r="850" spans="1:2" x14ac:dyDescent="0.25">
      <c r="A850" s="29"/>
      <c r="B850" s="30" t="s">
        <v>5968</v>
      </c>
    </row>
    <row r="851" spans="1:2" x14ac:dyDescent="0.25">
      <c r="A851" s="32">
        <v>33904715</v>
      </c>
      <c r="B851" s="1" t="s">
        <v>5341</v>
      </c>
    </row>
    <row r="852" spans="1:2" x14ac:dyDescent="0.25">
      <c r="A852" s="29"/>
      <c r="B852" s="30" t="s">
        <v>5274</v>
      </c>
    </row>
    <row r="853" spans="1:2" x14ac:dyDescent="0.25">
      <c r="A853" s="25">
        <v>33904716</v>
      </c>
      <c r="B853" s="1" t="s">
        <v>5785</v>
      </c>
    </row>
    <row r="854" spans="1:2" x14ac:dyDescent="0.25">
      <c r="A854" s="31">
        <v>33904717</v>
      </c>
      <c r="B854" s="30" t="s">
        <v>5969</v>
      </c>
    </row>
    <row r="855" spans="1:2" x14ac:dyDescent="0.25">
      <c r="A855" s="25"/>
      <c r="B855" s="1" t="s">
        <v>5970</v>
      </c>
    </row>
    <row r="856" spans="1:2" x14ac:dyDescent="0.25">
      <c r="A856" s="31">
        <v>33904718</v>
      </c>
      <c r="B856" s="30" t="s">
        <v>5971</v>
      </c>
    </row>
    <row r="857" spans="1:2" x14ac:dyDescent="0.25">
      <c r="A857" s="25"/>
      <c r="B857" s="1" t="s">
        <v>5972</v>
      </c>
    </row>
    <row r="858" spans="1:2" x14ac:dyDescent="0.25">
      <c r="A858" s="31">
        <v>33904719</v>
      </c>
      <c r="B858" s="30" t="s">
        <v>5973</v>
      </c>
    </row>
    <row r="859" spans="1:2" x14ac:dyDescent="0.25">
      <c r="A859" s="25"/>
      <c r="B859" s="1" t="s">
        <v>5974</v>
      </c>
    </row>
    <row r="860" spans="1:2" x14ac:dyDescent="0.25">
      <c r="A860" s="31">
        <v>33904721</v>
      </c>
      <c r="B860" s="30" t="s">
        <v>5975</v>
      </c>
    </row>
    <row r="861" spans="1:2" x14ac:dyDescent="0.25">
      <c r="A861" s="25"/>
      <c r="B861" s="1" t="s">
        <v>5976</v>
      </c>
    </row>
    <row r="862" spans="1:2" x14ac:dyDescent="0.25">
      <c r="A862" s="31">
        <v>33904722</v>
      </c>
      <c r="B862" s="30" t="s">
        <v>5977</v>
      </c>
    </row>
    <row r="863" spans="1:2" x14ac:dyDescent="0.25">
      <c r="A863" s="25"/>
      <c r="B863" s="1" t="s">
        <v>5978</v>
      </c>
    </row>
    <row r="864" spans="1:2" x14ac:dyDescent="0.25">
      <c r="A864" s="31">
        <v>33904723</v>
      </c>
      <c r="B864" s="30" t="s">
        <v>5854</v>
      </c>
    </row>
    <row r="865" spans="1:2" x14ac:dyDescent="0.25">
      <c r="A865" s="25"/>
      <c r="B865" s="1" t="s">
        <v>5855</v>
      </c>
    </row>
    <row r="866" spans="1:2" x14ac:dyDescent="0.25">
      <c r="A866" s="31">
        <v>33904724</v>
      </c>
      <c r="B866" s="30" t="s">
        <v>5786</v>
      </c>
    </row>
    <row r="867" spans="1:2" x14ac:dyDescent="0.25">
      <c r="A867" s="25"/>
      <c r="B867" s="1" t="s">
        <v>5856</v>
      </c>
    </row>
    <row r="868" spans="1:2" x14ac:dyDescent="0.25">
      <c r="A868" s="31">
        <v>33904726</v>
      </c>
      <c r="B868" s="30" t="s">
        <v>5979</v>
      </c>
    </row>
    <row r="869" spans="1:2" x14ac:dyDescent="0.25">
      <c r="A869" s="25"/>
      <c r="B869" s="1" t="s">
        <v>5980</v>
      </c>
    </row>
    <row r="870" spans="1:2" x14ac:dyDescent="0.25">
      <c r="A870" s="31">
        <v>33904799</v>
      </c>
      <c r="B870" s="30" t="s">
        <v>5981</v>
      </c>
    </row>
    <row r="871" spans="1:2" x14ac:dyDescent="0.25">
      <c r="A871" s="25"/>
      <c r="B871" s="1" t="s">
        <v>5982</v>
      </c>
    </row>
    <row r="872" spans="1:2" x14ac:dyDescent="0.25">
      <c r="A872" s="29">
        <v>33904801</v>
      </c>
      <c r="B872" s="30" t="s">
        <v>5983</v>
      </c>
    </row>
    <row r="873" spans="1:2" x14ac:dyDescent="0.25">
      <c r="A873" s="25">
        <v>33904802</v>
      </c>
      <c r="B873" s="1" t="s">
        <v>5984</v>
      </c>
    </row>
    <row r="874" spans="1:2" x14ac:dyDescent="0.25">
      <c r="A874" s="31">
        <v>33904806</v>
      </c>
      <c r="B874" s="30" t="s">
        <v>5985</v>
      </c>
    </row>
    <row r="875" spans="1:2" x14ac:dyDescent="0.25">
      <c r="A875" s="25"/>
      <c r="B875" s="1" t="s">
        <v>5986</v>
      </c>
    </row>
    <row r="876" spans="1:2" x14ac:dyDescent="0.25">
      <c r="A876" s="31">
        <v>33904807</v>
      </c>
      <c r="B876" s="30" t="s">
        <v>5987</v>
      </c>
    </row>
    <row r="877" spans="1:2" x14ac:dyDescent="0.25">
      <c r="A877" s="25"/>
      <c r="B877" s="1" t="s">
        <v>5988</v>
      </c>
    </row>
    <row r="878" spans="1:2" x14ac:dyDescent="0.25">
      <c r="A878" s="31">
        <v>33904899</v>
      </c>
      <c r="B878" s="30" t="s">
        <v>5989</v>
      </c>
    </row>
    <row r="879" spans="1:2" x14ac:dyDescent="0.25">
      <c r="A879" s="25"/>
      <c r="B879" s="1" t="s">
        <v>5990</v>
      </c>
    </row>
    <row r="880" spans="1:2" x14ac:dyDescent="0.25">
      <c r="A880" s="29">
        <v>33904901</v>
      </c>
      <c r="B880" s="30" t="s">
        <v>5991</v>
      </c>
    </row>
    <row r="881" spans="1:2" x14ac:dyDescent="0.25">
      <c r="A881" s="32">
        <v>33904902</v>
      </c>
      <c r="B881" s="1" t="s">
        <v>5992</v>
      </c>
    </row>
    <row r="882" spans="1:2" x14ac:dyDescent="0.25">
      <c r="A882" s="29"/>
      <c r="B882" s="30" t="s">
        <v>5993</v>
      </c>
    </row>
    <row r="883" spans="1:2" x14ac:dyDescent="0.25">
      <c r="A883" s="32">
        <v>33904903</v>
      </c>
      <c r="B883" s="1" t="s">
        <v>5994</v>
      </c>
    </row>
    <row r="884" spans="1:2" x14ac:dyDescent="0.25">
      <c r="A884" s="29"/>
      <c r="B884" s="30" t="s">
        <v>5995</v>
      </c>
    </row>
    <row r="885" spans="1:2" x14ac:dyDescent="0.25">
      <c r="A885" s="32">
        <v>33904904</v>
      </c>
      <c r="B885" s="1" t="s">
        <v>5996</v>
      </c>
    </row>
    <row r="886" spans="1:2" x14ac:dyDescent="0.25">
      <c r="A886" s="29"/>
      <c r="B886" s="30" t="s">
        <v>5997</v>
      </c>
    </row>
    <row r="887" spans="1:2" x14ac:dyDescent="0.25">
      <c r="A887" s="32">
        <v>33904905</v>
      </c>
      <c r="B887" s="1" t="s">
        <v>5737</v>
      </c>
    </row>
    <row r="888" spans="1:2" x14ac:dyDescent="0.25">
      <c r="A888" s="29"/>
      <c r="B888" s="30" t="s">
        <v>5998</v>
      </c>
    </row>
    <row r="889" spans="1:2" x14ac:dyDescent="0.25">
      <c r="A889" s="25">
        <v>33906701</v>
      </c>
      <c r="B889" s="1" t="s">
        <v>5999</v>
      </c>
    </row>
    <row r="890" spans="1:2" x14ac:dyDescent="0.25">
      <c r="A890" s="31">
        <v>33906702</v>
      </c>
      <c r="B890" s="30" t="s">
        <v>5381</v>
      </c>
    </row>
    <row r="891" spans="1:2" x14ac:dyDescent="0.25">
      <c r="A891" s="25"/>
      <c r="B891" s="1" t="s">
        <v>5382</v>
      </c>
    </row>
    <row r="892" spans="1:2" x14ac:dyDescent="0.25">
      <c r="A892" s="31">
        <v>33906703</v>
      </c>
      <c r="B892" s="30" t="s">
        <v>5383</v>
      </c>
    </row>
    <row r="893" spans="1:2" x14ac:dyDescent="0.25">
      <c r="A893" s="25"/>
      <c r="B893" s="1" t="s">
        <v>5384</v>
      </c>
    </row>
    <row r="894" spans="1:2" x14ac:dyDescent="0.25">
      <c r="A894" s="29">
        <v>33906799</v>
      </c>
      <c r="B894" s="30" t="s">
        <v>6000</v>
      </c>
    </row>
    <row r="895" spans="1:2" x14ac:dyDescent="0.25">
      <c r="A895" s="32">
        <v>33909107</v>
      </c>
      <c r="B895" s="1" t="s">
        <v>6001</v>
      </c>
    </row>
    <row r="896" spans="1:2" x14ac:dyDescent="0.25">
      <c r="A896" s="29"/>
      <c r="B896" s="30" t="s">
        <v>6002</v>
      </c>
    </row>
    <row r="897" spans="1:2" x14ac:dyDescent="0.25">
      <c r="A897" s="25">
        <v>33909111</v>
      </c>
      <c r="B897" s="1" t="s">
        <v>6003</v>
      </c>
    </row>
    <row r="898" spans="1:2" x14ac:dyDescent="0.25">
      <c r="A898" s="29">
        <v>33909112</v>
      </c>
      <c r="B898" s="30" t="s">
        <v>6004</v>
      </c>
    </row>
    <row r="899" spans="1:2" x14ac:dyDescent="0.25">
      <c r="A899" s="25">
        <v>33909113</v>
      </c>
      <c r="B899" s="1" t="s">
        <v>6005</v>
      </c>
    </row>
    <row r="900" spans="1:2" x14ac:dyDescent="0.25">
      <c r="A900" s="29">
        <v>33909114</v>
      </c>
      <c r="B900" s="30" t="s">
        <v>6006</v>
      </c>
    </row>
    <row r="901" spans="1:2" x14ac:dyDescent="0.25">
      <c r="A901" s="32">
        <v>33909115</v>
      </c>
      <c r="B901" s="1" t="s">
        <v>5392</v>
      </c>
    </row>
    <row r="902" spans="1:2" x14ac:dyDescent="0.25">
      <c r="A902" s="29"/>
      <c r="B902" s="30" t="s">
        <v>6007</v>
      </c>
    </row>
    <row r="903" spans="1:2" x14ac:dyDescent="0.25">
      <c r="A903" s="25">
        <v>33909118</v>
      </c>
      <c r="B903" s="1" t="s">
        <v>6008</v>
      </c>
    </row>
    <row r="904" spans="1:2" x14ac:dyDescent="0.25">
      <c r="A904" s="29">
        <v>33909126</v>
      </c>
      <c r="B904" s="30" t="s">
        <v>5406</v>
      </c>
    </row>
    <row r="905" spans="1:2" x14ac:dyDescent="0.25">
      <c r="A905" s="25">
        <v>33909127</v>
      </c>
      <c r="B905" s="1" t="s">
        <v>6009</v>
      </c>
    </row>
    <row r="906" spans="1:2" x14ac:dyDescent="0.25">
      <c r="A906" s="29">
        <v>33909128</v>
      </c>
      <c r="B906" s="30" t="s">
        <v>6010</v>
      </c>
    </row>
    <row r="907" spans="1:2" x14ac:dyDescent="0.25">
      <c r="A907" s="25">
        <v>33909129</v>
      </c>
      <c r="B907" s="1" t="s">
        <v>6011</v>
      </c>
    </row>
    <row r="908" spans="1:2" x14ac:dyDescent="0.25">
      <c r="A908" s="29">
        <v>33909130</v>
      </c>
      <c r="B908" s="30" t="s">
        <v>6012</v>
      </c>
    </row>
    <row r="909" spans="1:2" x14ac:dyDescent="0.25">
      <c r="A909" s="25">
        <v>33909132</v>
      </c>
      <c r="B909" s="1" t="s">
        <v>6013</v>
      </c>
    </row>
    <row r="910" spans="1:2" x14ac:dyDescent="0.25">
      <c r="A910" s="29">
        <v>33909134</v>
      </c>
      <c r="B910" s="30" t="s">
        <v>6014</v>
      </c>
    </row>
    <row r="911" spans="1:2" x14ac:dyDescent="0.25">
      <c r="A911" s="25">
        <v>33909135</v>
      </c>
      <c r="B911" s="1" t="s">
        <v>6015</v>
      </c>
    </row>
    <row r="912" spans="1:2" x14ac:dyDescent="0.25">
      <c r="A912" s="29">
        <v>33909136</v>
      </c>
      <c r="B912" s="30" t="s">
        <v>6016</v>
      </c>
    </row>
    <row r="913" spans="1:2" x14ac:dyDescent="0.25">
      <c r="A913" s="25">
        <v>33909137</v>
      </c>
      <c r="B913" s="1" t="s">
        <v>6017</v>
      </c>
    </row>
    <row r="914" spans="1:2" x14ac:dyDescent="0.25">
      <c r="A914" s="29">
        <v>33909139</v>
      </c>
      <c r="B914" s="30" t="s">
        <v>6018</v>
      </c>
    </row>
    <row r="915" spans="1:2" x14ac:dyDescent="0.25">
      <c r="A915" s="32">
        <v>33909140</v>
      </c>
      <c r="B915" s="1" t="s">
        <v>6019</v>
      </c>
    </row>
    <row r="916" spans="1:2" x14ac:dyDescent="0.25">
      <c r="A916" s="29"/>
      <c r="B916" s="30" t="s">
        <v>6020</v>
      </c>
    </row>
    <row r="917" spans="1:2" x14ac:dyDescent="0.25">
      <c r="A917" s="25">
        <v>33909141</v>
      </c>
      <c r="B917" s="1" t="s">
        <v>6021</v>
      </c>
    </row>
    <row r="918" spans="1:2" x14ac:dyDescent="0.25">
      <c r="A918" s="29">
        <v>33909142</v>
      </c>
      <c r="B918" s="30" t="s">
        <v>6022</v>
      </c>
    </row>
    <row r="919" spans="1:2" x14ac:dyDescent="0.25">
      <c r="A919" s="32">
        <v>33909143</v>
      </c>
      <c r="B919" s="1" t="s">
        <v>6023</v>
      </c>
    </row>
    <row r="920" spans="1:2" x14ac:dyDescent="0.25">
      <c r="A920" s="31"/>
      <c r="B920" s="30" t="s">
        <v>6024</v>
      </c>
    </row>
    <row r="921" spans="1:2" x14ac:dyDescent="0.25">
      <c r="A921" s="32"/>
      <c r="B921" s="1" t="s">
        <v>6025</v>
      </c>
    </row>
    <row r="922" spans="1:2" x14ac:dyDescent="0.25">
      <c r="A922" s="29"/>
      <c r="B922" s="30" t="s">
        <v>6026</v>
      </c>
    </row>
    <row r="923" spans="1:2" x14ac:dyDescent="0.25">
      <c r="A923" s="25">
        <v>33909146</v>
      </c>
      <c r="B923" s="1" t="s">
        <v>6027</v>
      </c>
    </row>
    <row r="924" spans="1:2" x14ac:dyDescent="0.25">
      <c r="A924" s="29">
        <v>33909148</v>
      </c>
      <c r="B924" s="30" t="s">
        <v>5413</v>
      </c>
    </row>
    <row r="925" spans="1:2" x14ac:dyDescent="0.25">
      <c r="A925" s="32">
        <v>33909152</v>
      </c>
      <c r="B925" s="1" t="s">
        <v>6028</v>
      </c>
    </row>
    <row r="926" spans="1:2" x14ac:dyDescent="0.25">
      <c r="A926" s="29"/>
      <c r="B926" s="30" t="s">
        <v>6029</v>
      </c>
    </row>
    <row r="927" spans="1:2" x14ac:dyDescent="0.25">
      <c r="A927" s="32">
        <v>33909153</v>
      </c>
      <c r="B927" s="1" t="s">
        <v>6030</v>
      </c>
    </row>
    <row r="928" spans="1:2" x14ac:dyDescent="0.25">
      <c r="A928" s="29"/>
      <c r="B928" s="30" t="s">
        <v>6031</v>
      </c>
    </row>
    <row r="929" spans="1:2" x14ac:dyDescent="0.25">
      <c r="A929" s="25">
        <v>33909189</v>
      </c>
      <c r="B929" s="1" t="s">
        <v>6032</v>
      </c>
    </row>
    <row r="930" spans="1:2" x14ac:dyDescent="0.25">
      <c r="A930" s="29">
        <v>33909199</v>
      </c>
      <c r="B930" s="30" t="s">
        <v>5427</v>
      </c>
    </row>
    <row r="931" spans="1:2" x14ac:dyDescent="0.25">
      <c r="A931" s="25">
        <v>33909201</v>
      </c>
      <c r="B931" s="1" t="s">
        <v>6033</v>
      </c>
    </row>
    <row r="932" spans="1:2" x14ac:dyDescent="0.25">
      <c r="A932" s="29">
        <v>33909202</v>
      </c>
      <c r="B932" s="30" t="s">
        <v>6034</v>
      </c>
    </row>
    <row r="933" spans="1:2" x14ac:dyDescent="0.25">
      <c r="A933" s="25">
        <v>33909203</v>
      </c>
      <c r="B933" s="1" t="s">
        <v>5429</v>
      </c>
    </row>
    <row r="934" spans="1:2" x14ac:dyDescent="0.25">
      <c r="A934" s="29">
        <v>33909204</v>
      </c>
      <c r="B934" s="30" t="s">
        <v>5432</v>
      </c>
    </row>
    <row r="935" spans="1:2" x14ac:dyDescent="0.25">
      <c r="A935" s="32">
        <v>33909205</v>
      </c>
      <c r="B935" s="1" t="s">
        <v>6035</v>
      </c>
    </row>
    <row r="936" spans="1:2" x14ac:dyDescent="0.25">
      <c r="A936" s="29"/>
      <c r="B936" s="30" t="s">
        <v>6036</v>
      </c>
    </row>
    <row r="937" spans="1:2" x14ac:dyDescent="0.25">
      <c r="A937" s="25">
        <v>33909206</v>
      </c>
      <c r="B937" s="1" t="s">
        <v>6037</v>
      </c>
    </row>
    <row r="938" spans="1:2" x14ac:dyDescent="0.25">
      <c r="A938" s="31">
        <v>33909208</v>
      </c>
      <c r="B938" s="30" t="s">
        <v>5273</v>
      </c>
    </row>
    <row r="939" spans="1:2" x14ac:dyDescent="0.25">
      <c r="A939" s="32"/>
      <c r="B939" s="1" t="s">
        <v>6038</v>
      </c>
    </row>
    <row r="940" spans="1:2" x14ac:dyDescent="0.25">
      <c r="A940" s="29"/>
      <c r="B940" s="30" t="s">
        <v>6039</v>
      </c>
    </row>
    <row r="941" spans="1:2" x14ac:dyDescent="0.25">
      <c r="A941" s="25">
        <v>33909209</v>
      </c>
      <c r="B941" s="1" t="s">
        <v>5434</v>
      </c>
    </row>
    <row r="942" spans="1:2" x14ac:dyDescent="0.25">
      <c r="A942" s="29">
        <v>33909213</v>
      </c>
      <c r="B942" s="30" t="s">
        <v>5254</v>
      </c>
    </row>
    <row r="943" spans="1:2" x14ac:dyDescent="0.25">
      <c r="A943" s="32">
        <v>33909214</v>
      </c>
      <c r="B943" s="1" t="s">
        <v>6040</v>
      </c>
    </row>
    <row r="944" spans="1:2" x14ac:dyDescent="0.25">
      <c r="A944" s="29"/>
      <c r="B944" s="30" t="s">
        <v>6041</v>
      </c>
    </row>
    <row r="945" spans="1:2" x14ac:dyDescent="0.25">
      <c r="A945" s="32">
        <v>33909215</v>
      </c>
      <c r="B945" s="1" t="s">
        <v>6042</v>
      </c>
    </row>
    <row r="946" spans="1:2" x14ac:dyDescent="0.25">
      <c r="A946" s="29"/>
      <c r="B946" s="30" t="s">
        <v>6043</v>
      </c>
    </row>
    <row r="947" spans="1:2" x14ac:dyDescent="0.25">
      <c r="A947" s="32">
        <v>33909218</v>
      </c>
      <c r="B947" s="1" t="s">
        <v>6044</v>
      </c>
    </row>
    <row r="948" spans="1:2" x14ac:dyDescent="0.25">
      <c r="A948" s="29"/>
      <c r="B948" s="30" t="s">
        <v>6045</v>
      </c>
    </row>
    <row r="949" spans="1:2" x14ac:dyDescent="0.25">
      <c r="A949" s="25">
        <v>33909219</v>
      </c>
      <c r="B949" s="1" t="s">
        <v>6046</v>
      </c>
    </row>
    <row r="950" spans="1:2" x14ac:dyDescent="0.25">
      <c r="A950" s="29">
        <v>33909227</v>
      </c>
      <c r="B950" s="30" t="s">
        <v>6047</v>
      </c>
    </row>
    <row r="951" spans="1:2" x14ac:dyDescent="0.25">
      <c r="A951" s="25">
        <v>33909230</v>
      </c>
      <c r="B951" s="1" t="s">
        <v>2647</v>
      </c>
    </row>
    <row r="952" spans="1:2" x14ac:dyDescent="0.25">
      <c r="A952" s="29">
        <v>33909231</v>
      </c>
      <c r="B952" s="30" t="s">
        <v>6048</v>
      </c>
    </row>
    <row r="953" spans="1:2" x14ac:dyDescent="0.25">
      <c r="A953" s="32">
        <v>33909233</v>
      </c>
      <c r="B953" s="1" t="s">
        <v>6049</v>
      </c>
    </row>
    <row r="954" spans="1:2" x14ac:dyDescent="0.25">
      <c r="A954" s="29"/>
      <c r="B954" s="30" t="s">
        <v>6050</v>
      </c>
    </row>
    <row r="955" spans="1:2" x14ac:dyDescent="0.25">
      <c r="A955" s="32">
        <v>33909234</v>
      </c>
      <c r="B955" s="1" t="s">
        <v>5440</v>
      </c>
    </row>
    <row r="956" spans="1:2" x14ac:dyDescent="0.25">
      <c r="A956" s="29"/>
      <c r="B956" s="30" t="s">
        <v>6051</v>
      </c>
    </row>
    <row r="957" spans="1:2" x14ac:dyDescent="0.25">
      <c r="A957" s="32">
        <v>33909235</v>
      </c>
      <c r="B957" s="1" t="s">
        <v>6052</v>
      </c>
    </row>
    <row r="958" spans="1:2" x14ac:dyDescent="0.25">
      <c r="A958" s="29"/>
      <c r="B958" s="30" t="s">
        <v>6053</v>
      </c>
    </row>
    <row r="959" spans="1:2" x14ac:dyDescent="0.25">
      <c r="A959" s="32">
        <v>33909236</v>
      </c>
      <c r="B959" s="1" t="s">
        <v>6054</v>
      </c>
    </row>
    <row r="960" spans="1:2" x14ac:dyDescent="0.25">
      <c r="A960" s="29"/>
      <c r="B960" s="30" t="s">
        <v>6055</v>
      </c>
    </row>
    <row r="961" spans="1:2" x14ac:dyDescent="0.25">
      <c r="A961" s="32">
        <v>33909237</v>
      </c>
      <c r="B961" s="1" t="s">
        <v>6056</v>
      </c>
    </row>
    <row r="962" spans="1:2" x14ac:dyDescent="0.25">
      <c r="A962" s="29"/>
      <c r="B962" s="30" t="s">
        <v>6057</v>
      </c>
    </row>
    <row r="963" spans="1:2" x14ac:dyDescent="0.25">
      <c r="A963" s="32">
        <v>33909239</v>
      </c>
      <c r="B963" s="1" t="s">
        <v>5940</v>
      </c>
    </row>
    <row r="964" spans="1:2" x14ac:dyDescent="0.25">
      <c r="A964" s="29"/>
      <c r="B964" s="30" t="s">
        <v>6058</v>
      </c>
    </row>
    <row r="965" spans="1:2" x14ac:dyDescent="0.25">
      <c r="A965" s="25">
        <v>33909244</v>
      </c>
      <c r="B965" s="1" t="s">
        <v>6059</v>
      </c>
    </row>
    <row r="966" spans="1:2" x14ac:dyDescent="0.25">
      <c r="A966" s="31">
        <v>33909246</v>
      </c>
      <c r="B966" s="30" t="s">
        <v>6060</v>
      </c>
    </row>
    <row r="967" spans="1:2" x14ac:dyDescent="0.25">
      <c r="A967" s="25"/>
      <c r="B967" s="1" t="s">
        <v>6061</v>
      </c>
    </row>
    <row r="968" spans="1:2" x14ac:dyDescent="0.25">
      <c r="A968" s="31">
        <v>33909247</v>
      </c>
      <c r="B968" s="30" t="s">
        <v>5441</v>
      </c>
    </row>
    <row r="969" spans="1:2" x14ac:dyDescent="0.25">
      <c r="A969" s="25"/>
      <c r="B969" s="1" t="s">
        <v>6062</v>
      </c>
    </row>
    <row r="970" spans="1:2" x14ac:dyDescent="0.25">
      <c r="A970" s="29">
        <v>33909248</v>
      </c>
      <c r="B970" s="30" t="s">
        <v>6063</v>
      </c>
    </row>
    <row r="971" spans="1:2" x14ac:dyDescent="0.25">
      <c r="A971" s="32">
        <v>33909249</v>
      </c>
      <c r="B971" s="1" t="s">
        <v>6064</v>
      </c>
    </row>
    <row r="972" spans="1:2" x14ac:dyDescent="0.25">
      <c r="A972" s="29"/>
      <c r="B972" s="30" t="s">
        <v>6065</v>
      </c>
    </row>
    <row r="973" spans="1:2" x14ac:dyDescent="0.25">
      <c r="A973" s="25">
        <v>33909250</v>
      </c>
      <c r="B973" s="1" t="s">
        <v>6066</v>
      </c>
    </row>
    <row r="974" spans="1:2" x14ac:dyDescent="0.25">
      <c r="A974" s="29">
        <v>33909252</v>
      </c>
      <c r="B974" s="30" t="s">
        <v>6067</v>
      </c>
    </row>
    <row r="975" spans="1:2" x14ac:dyDescent="0.25">
      <c r="A975" s="25">
        <v>33909267</v>
      </c>
      <c r="B975" s="1" t="s">
        <v>6068</v>
      </c>
    </row>
    <row r="976" spans="1:2" x14ac:dyDescent="0.25">
      <c r="A976" s="29">
        <v>33909268</v>
      </c>
      <c r="B976" s="30" t="s">
        <v>5446</v>
      </c>
    </row>
    <row r="977" spans="1:2" x14ac:dyDescent="0.25">
      <c r="A977" s="32">
        <v>33909269</v>
      </c>
      <c r="B977" s="1" t="s">
        <v>5447</v>
      </c>
    </row>
    <row r="978" spans="1:2" x14ac:dyDescent="0.25">
      <c r="A978" s="29"/>
      <c r="B978" s="30" t="s">
        <v>5448</v>
      </c>
    </row>
    <row r="979" spans="1:2" x14ac:dyDescent="0.25">
      <c r="A979" s="25">
        <v>33909270</v>
      </c>
      <c r="B979" s="1" t="s">
        <v>5449</v>
      </c>
    </row>
    <row r="980" spans="1:2" x14ac:dyDescent="0.25">
      <c r="A980" s="29">
        <v>33909282</v>
      </c>
      <c r="B980" s="30" t="s">
        <v>5453</v>
      </c>
    </row>
    <row r="981" spans="1:2" x14ac:dyDescent="0.25">
      <c r="A981" s="25">
        <v>33909283</v>
      </c>
      <c r="B981" s="1" t="s">
        <v>6069</v>
      </c>
    </row>
    <row r="982" spans="1:2" x14ac:dyDescent="0.25">
      <c r="A982" s="29">
        <v>33909286</v>
      </c>
      <c r="B982" s="30" t="s">
        <v>5454</v>
      </c>
    </row>
    <row r="983" spans="1:2" x14ac:dyDescent="0.25">
      <c r="A983" s="32">
        <v>33909287</v>
      </c>
      <c r="B983" s="1" t="s">
        <v>6070</v>
      </c>
    </row>
    <row r="984" spans="1:2" x14ac:dyDescent="0.25">
      <c r="A984" s="31"/>
      <c r="B984" s="30" t="s">
        <v>5456</v>
      </c>
    </row>
    <row r="985" spans="1:2" x14ac:dyDescent="0.25">
      <c r="A985" s="25"/>
      <c r="B985" s="1" t="s">
        <v>6071</v>
      </c>
    </row>
    <row r="986" spans="1:2" x14ac:dyDescent="0.25">
      <c r="A986" s="31">
        <v>33909288</v>
      </c>
      <c r="B986" s="30" t="s">
        <v>6072</v>
      </c>
    </row>
    <row r="987" spans="1:2" x14ac:dyDescent="0.25">
      <c r="A987" s="32"/>
      <c r="B987" s="1" t="s">
        <v>5457</v>
      </c>
    </row>
    <row r="988" spans="1:2" x14ac:dyDescent="0.25">
      <c r="A988" s="29"/>
      <c r="B988" s="30" t="s">
        <v>6073</v>
      </c>
    </row>
    <row r="989" spans="1:2" x14ac:dyDescent="0.25">
      <c r="A989" s="32">
        <v>33909289</v>
      </c>
      <c r="B989" s="1" t="s">
        <v>6074</v>
      </c>
    </row>
    <row r="990" spans="1:2" x14ac:dyDescent="0.25">
      <c r="A990" s="29"/>
      <c r="B990" s="30" t="s">
        <v>6075</v>
      </c>
    </row>
    <row r="991" spans="1:2" x14ac:dyDescent="0.25">
      <c r="A991" s="32">
        <v>33909290</v>
      </c>
      <c r="B991" s="1" t="s">
        <v>6076</v>
      </c>
    </row>
    <row r="992" spans="1:2" x14ac:dyDescent="0.25">
      <c r="A992" s="29"/>
      <c r="B992" s="30" t="s">
        <v>6077</v>
      </c>
    </row>
    <row r="993" spans="1:2" x14ac:dyDescent="0.25">
      <c r="A993" s="32">
        <v>33909291</v>
      </c>
      <c r="B993" s="1" t="s">
        <v>5458</v>
      </c>
    </row>
    <row r="994" spans="1:2" x14ac:dyDescent="0.25">
      <c r="A994" s="29"/>
      <c r="B994" s="30" t="s">
        <v>6078</v>
      </c>
    </row>
    <row r="995" spans="1:2" x14ac:dyDescent="0.25">
      <c r="A995" s="25">
        <v>33909292</v>
      </c>
      <c r="B995" s="1" t="s">
        <v>5461</v>
      </c>
    </row>
    <row r="996" spans="1:2" x14ac:dyDescent="0.25">
      <c r="A996" s="31">
        <v>33909293</v>
      </c>
      <c r="B996" s="30" t="s">
        <v>5462</v>
      </c>
    </row>
    <row r="997" spans="1:2" x14ac:dyDescent="0.25">
      <c r="A997" s="25"/>
      <c r="B997" s="1" t="s">
        <v>6079</v>
      </c>
    </row>
    <row r="998" spans="1:2" x14ac:dyDescent="0.25">
      <c r="A998" s="29">
        <v>33909294</v>
      </c>
      <c r="B998" s="30" t="s">
        <v>5463</v>
      </c>
    </row>
    <row r="999" spans="1:2" x14ac:dyDescent="0.25">
      <c r="A999" s="25">
        <v>33909296</v>
      </c>
      <c r="B999" s="1" t="s">
        <v>5505</v>
      </c>
    </row>
    <row r="1000" spans="1:2" x14ac:dyDescent="0.25">
      <c r="A1000" s="31">
        <v>33909301</v>
      </c>
      <c r="B1000" s="30" t="s">
        <v>6080</v>
      </c>
    </row>
    <row r="1001" spans="1:2" x14ac:dyDescent="0.25">
      <c r="A1001" s="25"/>
      <c r="B1001" s="1" t="s">
        <v>6081</v>
      </c>
    </row>
    <row r="1002" spans="1:2" x14ac:dyDescent="0.25">
      <c r="A1002" s="31">
        <v>33909302</v>
      </c>
      <c r="B1002" s="30" t="s">
        <v>5526</v>
      </c>
    </row>
    <row r="1003" spans="1:2" x14ac:dyDescent="0.25">
      <c r="A1003" s="25"/>
      <c r="B1003" s="1" t="s">
        <v>6082</v>
      </c>
    </row>
    <row r="1004" spans="1:2" x14ac:dyDescent="0.25">
      <c r="A1004" s="29">
        <v>33909303</v>
      </c>
      <c r="B1004" s="30" t="s">
        <v>6083</v>
      </c>
    </row>
    <row r="1005" spans="1:2" x14ac:dyDescent="0.25">
      <c r="A1005" s="32">
        <v>33909304</v>
      </c>
      <c r="B1005" s="1" t="s">
        <v>6084</v>
      </c>
    </row>
    <row r="1006" spans="1:2" x14ac:dyDescent="0.25">
      <c r="A1006" s="29"/>
      <c r="B1006" s="30" t="s">
        <v>6085</v>
      </c>
    </row>
    <row r="1007" spans="1:2" x14ac:dyDescent="0.25">
      <c r="A1007" s="32">
        <v>33909305</v>
      </c>
      <c r="B1007" s="1" t="s">
        <v>6086</v>
      </c>
    </row>
    <row r="1008" spans="1:2" x14ac:dyDescent="0.25">
      <c r="A1008" s="29"/>
      <c r="B1008" s="30" t="s">
        <v>6087</v>
      </c>
    </row>
    <row r="1009" spans="1:2" x14ac:dyDescent="0.25">
      <c r="A1009" s="32">
        <v>33909306</v>
      </c>
      <c r="B1009" s="1" t="s">
        <v>6088</v>
      </c>
    </row>
    <row r="1010" spans="1:2" x14ac:dyDescent="0.25">
      <c r="A1010" s="29"/>
      <c r="B1010" s="30" t="s">
        <v>6089</v>
      </c>
    </row>
    <row r="1011" spans="1:2" x14ac:dyDescent="0.25">
      <c r="A1011" s="25">
        <v>33909307</v>
      </c>
      <c r="B1011" s="1" t="s">
        <v>6090</v>
      </c>
    </row>
    <row r="1012" spans="1:2" x14ac:dyDescent="0.25">
      <c r="A1012" s="31">
        <v>33909308</v>
      </c>
      <c r="B1012" s="30" t="s">
        <v>6091</v>
      </c>
    </row>
    <row r="1013" spans="1:2" x14ac:dyDescent="0.25">
      <c r="A1013" s="25"/>
      <c r="B1013" s="1" t="s">
        <v>6092</v>
      </c>
    </row>
    <row r="1014" spans="1:2" x14ac:dyDescent="0.25">
      <c r="A1014" s="31">
        <v>33909310</v>
      </c>
      <c r="B1014" s="30" t="s">
        <v>6093</v>
      </c>
    </row>
    <row r="1015" spans="1:2" x14ac:dyDescent="0.25">
      <c r="A1015" s="25"/>
      <c r="B1015" s="1" t="s">
        <v>6094</v>
      </c>
    </row>
    <row r="1016" spans="1:2" x14ac:dyDescent="0.25">
      <c r="A1016" s="31">
        <v>33909399</v>
      </c>
      <c r="B1016" s="30" t="s">
        <v>6095</v>
      </c>
    </row>
    <row r="1017" spans="1:2" x14ac:dyDescent="0.25">
      <c r="A1017" s="25"/>
      <c r="B1017" s="1" t="s">
        <v>5274</v>
      </c>
    </row>
    <row r="1018" spans="1:2" x14ac:dyDescent="0.25">
      <c r="A1018" s="31">
        <v>33911316</v>
      </c>
      <c r="B1018" s="30" t="s">
        <v>6096</v>
      </c>
    </row>
    <row r="1019" spans="1:2" x14ac:dyDescent="0.25">
      <c r="A1019" s="25"/>
      <c r="B1019" s="1" t="s">
        <v>5496</v>
      </c>
    </row>
    <row r="1020" spans="1:2" x14ac:dyDescent="0.25">
      <c r="A1020" s="31">
        <v>33911317</v>
      </c>
      <c r="B1020" s="30" t="s">
        <v>6097</v>
      </c>
    </row>
    <row r="1021" spans="1:2" x14ac:dyDescent="0.25">
      <c r="A1021" s="25"/>
      <c r="B1021" s="1" t="s">
        <v>5497</v>
      </c>
    </row>
    <row r="1022" spans="1:2" x14ac:dyDescent="0.25">
      <c r="A1022" s="29">
        <v>33911318</v>
      </c>
      <c r="B1022" s="30" t="s">
        <v>6098</v>
      </c>
    </row>
    <row r="1023" spans="1:2" x14ac:dyDescent="0.25">
      <c r="A1023" s="32">
        <v>33911321</v>
      </c>
      <c r="B1023" s="1" t="s">
        <v>6099</v>
      </c>
    </row>
    <row r="1024" spans="1:2" x14ac:dyDescent="0.25">
      <c r="A1024" s="29"/>
      <c r="B1024" s="30" t="s">
        <v>6100</v>
      </c>
    </row>
    <row r="1025" spans="1:2" x14ac:dyDescent="0.25">
      <c r="A1025" s="32">
        <v>33911322</v>
      </c>
      <c r="B1025" s="1" t="s">
        <v>6101</v>
      </c>
    </row>
    <row r="1026" spans="1:2" x14ac:dyDescent="0.25">
      <c r="A1026" s="29"/>
      <c r="B1026" s="30" t="s">
        <v>6102</v>
      </c>
    </row>
    <row r="1027" spans="1:2" x14ac:dyDescent="0.25">
      <c r="A1027" s="32">
        <v>33911323</v>
      </c>
      <c r="B1027" s="1" t="s">
        <v>6103</v>
      </c>
    </row>
    <row r="1028" spans="1:2" x14ac:dyDescent="0.25">
      <c r="A1028" s="29"/>
      <c r="B1028" s="30" t="s">
        <v>6104</v>
      </c>
    </row>
    <row r="1029" spans="1:2" x14ac:dyDescent="0.25">
      <c r="A1029" s="32">
        <v>33911324</v>
      </c>
      <c r="B1029" s="1" t="s">
        <v>6105</v>
      </c>
    </row>
    <row r="1030" spans="1:2" x14ac:dyDescent="0.25">
      <c r="A1030" s="29"/>
      <c r="B1030" s="30" t="s">
        <v>6106</v>
      </c>
    </row>
    <row r="1031" spans="1:2" x14ac:dyDescent="0.25">
      <c r="A1031" s="32">
        <v>33911325</v>
      </c>
      <c r="B1031" s="1" t="s">
        <v>6107</v>
      </c>
    </row>
    <row r="1032" spans="1:2" x14ac:dyDescent="0.25">
      <c r="A1032" s="29"/>
      <c r="B1032" s="30" t="s">
        <v>6108</v>
      </c>
    </row>
    <row r="1033" spans="1:2" x14ac:dyDescent="0.25">
      <c r="A1033" s="32">
        <v>33911326</v>
      </c>
      <c r="B1033" s="1" t="s">
        <v>6109</v>
      </c>
    </row>
    <row r="1034" spans="1:2" x14ac:dyDescent="0.25">
      <c r="A1034" s="29"/>
      <c r="B1034" s="30" t="s">
        <v>6110</v>
      </c>
    </row>
    <row r="1035" spans="1:2" x14ac:dyDescent="0.25">
      <c r="A1035" s="32">
        <v>33911338</v>
      </c>
      <c r="B1035" s="1" t="s">
        <v>6111</v>
      </c>
    </row>
    <row r="1036" spans="1:2" x14ac:dyDescent="0.25">
      <c r="A1036" s="29"/>
      <c r="B1036" s="30" t="s">
        <v>6112</v>
      </c>
    </row>
    <row r="1037" spans="1:2" x14ac:dyDescent="0.25">
      <c r="A1037" s="25">
        <v>33911398</v>
      </c>
      <c r="B1037" s="1" t="s">
        <v>5355</v>
      </c>
    </row>
    <row r="1038" spans="1:2" x14ac:dyDescent="0.25">
      <c r="A1038" s="29">
        <v>33913003</v>
      </c>
      <c r="B1038" s="30" t="s">
        <v>5591</v>
      </c>
    </row>
    <row r="1039" spans="1:2" x14ac:dyDescent="0.25">
      <c r="A1039" s="25">
        <v>33913007</v>
      </c>
      <c r="B1039" s="1" t="s">
        <v>5597</v>
      </c>
    </row>
    <row r="1040" spans="1:2" x14ac:dyDescent="0.25">
      <c r="A1040" s="29">
        <v>33913009</v>
      </c>
      <c r="B1040" s="30" t="s">
        <v>2619</v>
      </c>
    </row>
    <row r="1041" spans="1:2" x14ac:dyDescent="0.25">
      <c r="A1041" s="25">
        <v>33913016</v>
      </c>
      <c r="B1041" s="1" t="s">
        <v>5611</v>
      </c>
    </row>
    <row r="1042" spans="1:2" x14ac:dyDescent="0.25">
      <c r="A1042" s="29">
        <v>33913017</v>
      </c>
      <c r="B1042" s="30" t="s">
        <v>5612</v>
      </c>
    </row>
    <row r="1043" spans="1:2" x14ac:dyDescent="0.25">
      <c r="A1043" s="25">
        <v>33913019</v>
      </c>
      <c r="B1043" s="1" t="s">
        <v>5615</v>
      </c>
    </row>
    <row r="1044" spans="1:2" x14ac:dyDescent="0.25">
      <c r="A1044" s="29">
        <v>33913020</v>
      </c>
      <c r="B1044" s="30" t="s">
        <v>5616</v>
      </c>
    </row>
    <row r="1045" spans="1:2" x14ac:dyDescent="0.25">
      <c r="A1045" s="25">
        <v>33913021</v>
      </c>
      <c r="B1045" s="1" t="s">
        <v>5617</v>
      </c>
    </row>
    <row r="1046" spans="1:2" x14ac:dyDescent="0.25">
      <c r="A1046" s="31">
        <v>33913022</v>
      </c>
      <c r="B1046" s="30" t="s">
        <v>5618</v>
      </c>
    </row>
    <row r="1047" spans="1:2" x14ac:dyDescent="0.25">
      <c r="A1047" s="25"/>
      <c r="B1047" s="1" t="s">
        <v>5619</v>
      </c>
    </row>
    <row r="1048" spans="1:2" x14ac:dyDescent="0.25">
      <c r="A1048" s="29">
        <v>33913023</v>
      </c>
      <c r="B1048" s="30" t="s">
        <v>5620</v>
      </c>
    </row>
    <row r="1049" spans="1:2" x14ac:dyDescent="0.25">
      <c r="A1049" s="25">
        <v>33913024</v>
      </c>
      <c r="B1049" s="1" t="s">
        <v>5621</v>
      </c>
    </row>
    <row r="1050" spans="1:2" x14ac:dyDescent="0.25">
      <c r="A1050" s="29">
        <v>33913026</v>
      </c>
      <c r="B1050" s="30" t="s">
        <v>5625</v>
      </c>
    </row>
    <row r="1051" spans="1:2" x14ac:dyDescent="0.25">
      <c r="A1051" s="25">
        <v>33913028</v>
      </c>
      <c r="B1051" s="1" t="s">
        <v>5628</v>
      </c>
    </row>
    <row r="1052" spans="1:2" x14ac:dyDescent="0.25">
      <c r="A1052" s="31">
        <v>33913030</v>
      </c>
      <c r="B1052" s="30" t="s">
        <v>6113</v>
      </c>
    </row>
    <row r="1053" spans="1:2" x14ac:dyDescent="0.25">
      <c r="A1053" s="25"/>
      <c r="B1053" s="1" t="s">
        <v>5632</v>
      </c>
    </row>
    <row r="1054" spans="1:2" x14ac:dyDescent="0.25">
      <c r="A1054" s="31">
        <v>33913044</v>
      </c>
      <c r="B1054" s="30" t="s">
        <v>5654</v>
      </c>
    </row>
    <row r="1055" spans="1:2" x14ac:dyDescent="0.25">
      <c r="A1055" s="25"/>
      <c r="B1055" s="1" t="s">
        <v>5655</v>
      </c>
    </row>
    <row r="1056" spans="1:2" x14ac:dyDescent="0.25">
      <c r="A1056" s="29">
        <v>33913045</v>
      </c>
      <c r="B1056" s="30" t="s">
        <v>6114</v>
      </c>
    </row>
    <row r="1057" spans="1:2" x14ac:dyDescent="0.25">
      <c r="A1057" s="32">
        <v>33913046</v>
      </c>
      <c r="B1057" s="1" t="s">
        <v>5658</v>
      </c>
    </row>
    <row r="1058" spans="1:2" x14ac:dyDescent="0.25">
      <c r="A1058" s="31"/>
      <c r="B1058" s="30" t="s">
        <v>5659</v>
      </c>
    </row>
    <row r="1059" spans="1:2" x14ac:dyDescent="0.25">
      <c r="A1059" s="25"/>
      <c r="B1059" s="1" t="s">
        <v>5660</v>
      </c>
    </row>
    <row r="1060" spans="1:2" x14ac:dyDescent="0.25">
      <c r="A1060" s="29">
        <v>33913099</v>
      </c>
      <c r="B1060" s="30" t="s">
        <v>5673</v>
      </c>
    </row>
    <row r="1061" spans="1:2" x14ac:dyDescent="0.25">
      <c r="A1061" s="25">
        <v>33913105</v>
      </c>
      <c r="B1061" s="1" t="s">
        <v>5682</v>
      </c>
    </row>
    <row r="1062" spans="1:2" x14ac:dyDescent="0.25">
      <c r="A1062" s="29">
        <v>33913201</v>
      </c>
      <c r="B1062" s="30" t="s">
        <v>5686</v>
      </c>
    </row>
    <row r="1063" spans="1:2" x14ac:dyDescent="0.25">
      <c r="A1063" s="32">
        <v>33913299</v>
      </c>
      <c r="B1063" s="1" t="s">
        <v>5690</v>
      </c>
    </row>
    <row r="1064" spans="1:2" x14ac:dyDescent="0.25">
      <c r="A1064" s="29"/>
      <c r="B1064" s="30" t="s">
        <v>5691</v>
      </c>
    </row>
    <row r="1065" spans="1:2" x14ac:dyDescent="0.25">
      <c r="A1065" s="32">
        <v>33913901</v>
      </c>
      <c r="B1065" s="1" t="s">
        <v>5812</v>
      </c>
    </row>
    <row r="1066" spans="1:2" x14ac:dyDescent="0.25">
      <c r="A1066" s="29"/>
      <c r="B1066" s="30" t="s">
        <v>5813</v>
      </c>
    </row>
    <row r="1067" spans="1:2" x14ac:dyDescent="0.25">
      <c r="A1067" s="32">
        <v>33913905</v>
      </c>
      <c r="B1067" s="1" t="s">
        <v>5729</v>
      </c>
    </row>
    <row r="1068" spans="1:2" x14ac:dyDescent="0.25">
      <c r="A1068" s="29"/>
      <c r="B1068" s="30" t="s">
        <v>5730</v>
      </c>
    </row>
    <row r="1069" spans="1:2" x14ac:dyDescent="0.25">
      <c r="A1069" s="32">
        <v>33913908</v>
      </c>
      <c r="B1069" s="1" t="s">
        <v>2514</v>
      </c>
    </row>
    <row r="1070" spans="1:2" x14ac:dyDescent="0.25">
      <c r="A1070" s="29"/>
      <c r="B1070" s="30" t="s">
        <v>5816</v>
      </c>
    </row>
    <row r="1071" spans="1:2" x14ac:dyDescent="0.25">
      <c r="A1071" s="32">
        <v>33913910</v>
      </c>
      <c r="B1071" s="1" t="s">
        <v>5744</v>
      </c>
    </row>
    <row r="1072" spans="1:2" x14ac:dyDescent="0.25">
      <c r="A1072" s="29"/>
      <c r="B1072" s="30" t="s">
        <v>5745</v>
      </c>
    </row>
    <row r="1073" spans="1:2" x14ac:dyDescent="0.25">
      <c r="A1073" s="32">
        <v>33913911</v>
      </c>
      <c r="B1073" s="1" t="s">
        <v>5817</v>
      </c>
    </row>
    <row r="1074" spans="1:2" x14ac:dyDescent="0.25">
      <c r="A1074" s="29"/>
      <c r="B1074" s="30" t="s">
        <v>5818</v>
      </c>
    </row>
    <row r="1075" spans="1:2" x14ac:dyDescent="0.25">
      <c r="A1075" s="32">
        <v>33913912</v>
      </c>
      <c r="B1075" s="1" t="s">
        <v>5819</v>
      </c>
    </row>
    <row r="1076" spans="1:2" x14ac:dyDescent="0.25">
      <c r="A1076" s="29"/>
      <c r="B1076" s="30" t="s">
        <v>5820</v>
      </c>
    </row>
    <row r="1077" spans="1:2" x14ac:dyDescent="0.25">
      <c r="A1077" s="32">
        <v>33913917</v>
      </c>
      <c r="B1077" s="1" t="s">
        <v>5829</v>
      </c>
    </row>
    <row r="1078" spans="1:2" x14ac:dyDescent="0.25">
      <c r="A1078" s="29"/>
      <c r="B1078" s="30" t="s">
        <v>5830</v>
      </c>
    </row>
    <row r="1079" spans="1:2" x14ac:dyDescent="0.25">
      <c r="A1079" s="32">
        <v>33913921</v>
      </c>
      <c r="B1079" s="1" t="s">
        <v>5536</v>
      </c>
    </row>
    <row r="1080" spans="1:2" x14ac:dyDescent="0.25">
      <c r="A1080" s="29"/>
      <c r="B1080" s="30" t="s">
        <v>5834</v>
      </c>
    </row>
    <row r="1081" spans="1:2" x14ac:dyDescent="0.25">
      <c r="A1081" s="25">
        <v>33913922</v>
      </c>
      <c r="B1081" s="1" t="s">
        <v>5835</v>
      </c>
    </row>
    <row r="1082" spans="1:2" x14ac:dyDescent="0.25">
      <c r="A1082" s="31">
        <v>33913924</v>
      </c>
      <c r="B1082" s="30" t="s">
        <v>5839</v>
      </c>
    </row>
    <row r="1083" spans="1:2" x14ac:dyDescent="0.25">
      <c r="A1083" s="25"/>
      <c r="B1083" s="1" t="s">
        <v>5840</v>
      </c>
    </row>
    <row r="1084" spans="1:2" x14ac:dyDescent="0.25">
      <c r="A1084" s="31">
        <v>33913931</v>
      </c>
      <c r="B1084" s="30" t="s">
        <v>5850</v>
      </c>
    </row>
    <row r="1085" spans="1:2" x14ac:dyDescent="0.25">
      <c r="A1085" s="25"/>
      <c r="B1085" s="1" t="s">
        <v>5851</v>
      </c>
    </row>
    <row r="1086" spans="1:2" x14ac:dyDescent="0.25">
      <c r="A1086" s="29">
        <v>33913935</v>
      </c>
      <c r="B1086" s="30" t="s">
        <v>5854</v>
      </c>
    </row>
    <row r="1087" spans="1:2" x14ac:dyDescent="0.25">
      <c r="A1087" s="25">
        <v>33913941</v>
      </c>
      <c r="B1087" s="1" t="s">
        <v>5757</v>
      </c>
    </row>
    <row r="1088" spans="1:2" x14ac:dyDescent="0.25">
      <c r="A1088" s="31">
        <v>33913947</v>
      </c>
      <c r="B1088" s="30" t="s">
        <v>5765</v>
      </c>
    </row>
    <row r="1089" spans="1:2" x14ac:dyDescent="0.25">
      <c r="A1089" s="25"/>
      <c r="B1089" s="1" t="s">
        <v>5766</v>
      </c>
    </row>
    <row r="1090" spans="1:2" x14ac:dyDescent="0.25">
      <c r="A1090" s="31">
        <v>33913948</v>
      </c>
      <c r="B1090" s="30" t="s">
        <v>5767</v>
      </c>
    </row>
    <row r="1091" spans="1:2" x14ac:dyDescent="0.25">
      <c r="A1091" s="25"/>
      <c r="B1091" s="1" t="s">
        <v>5768</v>
      </c>
    </row>
    <row r="1092" spans="1:2" x14ac:dyDescent="0.25">
      <c r="A1092" s="31">
        <v>33913950</v>
      </c>
      <c r="B1092" s="30" t="s">
        <v>5869</v>
      </c>
    </row>
    <row r="1093" spans="1:2" x14ac:dyDescent="0.25">
      <c r="A1093" s="25"/>
      <c r="B1093" s="1" t="s">
        <v>6115</v>
      </c>
    </row>
    <row r="1094" spans="1:2" x14ac:dyDescent="0.25">
      <c r="A1094" s="31">
        <v>33913955</v>
      </c>
      <c r="B1094" s="30" t="s">
        <v>5877</v>
      </c>
    </row>
    <row r="1095" spans="1:2" x14ac:dyDescent="0.25">
      <c r="A1095" s="25"/>
      <c r="B1095" s="1" t="s">
        <v>5878</v>
      </c>
    </row>
    <row r="1096" spans="1:2" x14ac:dyDescent="0.25">
      <c r="A1096" s="31">
        <v>33913957</v>
      </c>
      <c r="B1096" s="30" t="s">
        <v>5522</v>
      </c>
    </row>
    <row r="1097" spans="1:2" x14ac:dyDescent="0.25">
      <c r="A1097" s="25"/>
      <c r="B1097" s="1" t="s">
        <v>5881</v>
      </c>
    </row>
    <row r="1098" spans="1:2" x14ac:dyDescent="0.25">
      <c r="A1098" s="31">
        <v>33913958</v>
      </c>
      <c r="B1098" s="30" t="s">
        <v>5882</v>
      </c>
    </row>
    <row r="1099" spans="1:2" x14ac:dyDescent="0.25">
      <c r="A1099" s="32"/>
      <c r="B1099" s="1" t="s">
        <v>5884</v>
      </c>
    </row>
    <row r="1100" spans="1:2" x14ac:dyDescent="0.25">
      <c r="A1100" s="29"/>
      <c r="B1100" s="30" t="s">
        <v>6116</v>
      </c>
    </row>
    <row r="1101" spans="1:2" x14ac:dyDescent="0.25">
      <c r="A1101" s="32">
        <v>33913962</v>
      </c>
      <c r="B1101" s="1" t="s">
        <v>6117</v>
      </c>
    </row>
    <row r="1102" spans="1:2" x14ac:dyDescent="0.25">
      <c r="A1102" s="29"/>
      <c r="B1102" s="30" t="s">
        <v>5888</v>
      </c>
    </row>
    <row r="1103" spans="1:2" x14ac:dyDescent="0.25">
      <c r="A1103" s="32">
        <v>33913963</v>
      </c>
      <c r="B1103" s="1" t="s">
        <v>5890</v>
      </c>
    </row>
    <row r="1104" spans="1:2" x14ac:dyDescent="0.25">
      <c r="A1104" s="29"/>
      <c r="B1104" s="30" t="s">
        <v>5891</v>
      </c>
    </row>
    <row r="1105" spans="1:2" x14ac:dyDescent="0.25">
      <c r="A1105" s="25">
        <v>33913975</v>
      </c>
      <c r="B1105" s="1" t="s">
        <v>5904</v>
      </c>
    </row>
    <row r="1106" spans="1:2" x14ac:dyDescent="0.25">
      <c r="A1106" s="31">
        <v>33913979</v>
      </c>
      <c r="B1106" s="30" t="s">
        <v>5911</v>
      </c>
    </row>
    <row r="1107" spans="1:2" x14ac:dyDescent="0.25">
      <c r="A1107" s="32"/>
      <c r="B1107" s="1" t="s">
        <v>6118</v>
      </c>
    </row>
    <row r="1108" spans="1:2" x14ac:dyDescent="0.25">
      <c r="A1108" s="29"/>
      <c r="B1108" s="30" t="s">
        <v>5912</v>
      </c>
    </row>
    <row r="1109" spans="1:2" x14ac:dyDescent="0.25">
      <c r="A1109" s="32">
        <v>33913988</v>
      </c>
      <c r="B1109" s="1" t="s">
        <v>5925</v>
      </c>
    </row>
    <row r="1110" spans="1:2" x14ac:dyDescent="0.25">
      <c r="A1110" s="29"/>
      <c r="B1110" s="30" t="s">
        <v>5926</v>
      </c>
    </row>
    <row r="1111" spans="1:2" x14ac:dyDescent="0.25">
      <c r="A1111" s="25">
        <v>33913997</v>
      </c>
      <c r="B1111" s="1" t="s">
        <v>5939</v>
      </c>
    </row>
    <row r="1112" spans="1:2" x14ac:dyDescent="0.25">
      <c r="A1112" s="31">
        <v>33913999</v>
      </c>
      <c r="B1112" s="30" t="s">
        <v>5941</v>
      </c>
    </row>
    <row r="1113" spans="1:2" x14ac:dyDescent="0.25">
      <c r="A1113" s="32"/>
      <c r="B1113" s="1" t="s">
        <v>6119</v>
      </c>
    </row>
    <row r="1114" spans="1:2" x14ac:dyDescent="0.25">
      <c r="A1114" s="29"/>
      <c r="B1114" s="30" t="s">
        <v>5942</v>
      </c>
    </row>
    <row r="1115" spans="1:2" x14ac:dyDescent="0.25">
      <c r="A1115" s="32">
        <v>33914705</v>
      </c>
      <c r="B1115" s="1" t="s">
        <v>5954</v>
      </c>
    </row>
    <row r="1116" spans="1:2" x14ac:dyDescent="0.25">
      <c r="A1116" s="31"/>
      <c r="B1116" s="30" t="s">
        <v>6120</v>
      </c>
    </row>
    <row r="1117" spans="1:2" x14ac:dyDescent="0.25">
      <c r="A1117" s="25"/>
      <c r="B1117" s="1" t="s">
        <v>5955</v>
      </c>
    </row>
    <row r="1118" spans="1:2" x14ac:dyDescent="0.25">
      <c r="A1118" s="29">
        <v>33914710</v>
      </c>
      <c r="B1118" s="30" t="s">
        <v>5963</v>
      </c>
    </row>
    <row r="1119" spans="1:2" x14ac:dyDescent="0.25">
      <c r="A1119" s="25">
        <v>33914725</v>
      </c>
      <c r="B1119" s="1" t="s">
        <v>6121</v>
      </c>
    </row>
    <row r="1120" spans="1:2" x14ac:dyDescent="0.25">
      <c r="A1120" s="31">
        <v>33919213</v>
      </c>
      <c r="B1120" s="30" t="s">
        <v>5254</v>
      </c>
    </row>
    <row r="1121" spans="1:2" x14ac:dyDescent="0.25">
      <c r="A1121" s="25"/>
      <c r="B1121" s="1" t="s">
        <v>5437</v>
      </c>
    </row>
    <row r="1122" spans="1:2" x14ac:dyDescent="0.25">
      <c r="A1122" s="29">
        <v>33919230</v>
      </c>
      <c r="B1122" s="30" t="s">
        <v>2647</v>
      </c>
    </row>
    <row r="1123" spans="1:2" x14ac:dyDescent="0.25">
      <c r="A1123" s="25">
        <v>33919232</v>
      </c>
      <c r="B1123" s="1" t="s">
        <v>6122</v>
      </c>
    </row>
    <row r="1124" spans="1:2" x14ac:dyDescent="0.25">
      <c r="A1124" s="31">
        <v>33919239</v>
      </c>
      <c r="B1124" s="30" t="s">
        <v>5940</v>
      </c>
    </row>
    <row r="1125" spans="1:2" x14ac:dyDescent="0.25">
      <c r="A1125" s="25"/>
      <c r="B1125" s="1" t="s">
        <v>6058</v>
      </c>
    </row>
    <row r="1126" spans="1:2" x14ac:dyDescent="0.25">
      <c r="A1126" s="31">
        <v>33919293</v>
      </c>
      <c r="B1126" s="30" t="s">
        <v>5462</v>
      </c>
    </row>
    <row r="1127" spans="1:2" x14ac:dyDescent="0.25">
      <c r="A1127" s="25"/>
      <c r="B1127" s="1" t="s">
        <v>6079</v>
      </c>
    </row>
    <row r="1128" spans="1:2" x14ac:dyDescent="0.25">
      <c r="A1128" s="29">
        <v>44204299</v>
      </c>
      <c r="B1128" s="30" t="s">
        <v>6123</v>
      </c>
    </row>
    <row r="1129" spans="1:2" x14ac:dyDescent="0.25">
      <c r="A1129" s="25">
        <v>44209293</v>
      </c>
      <c r="B1129" s="1" t="s">
        <v>5462</v>
      </c>
    </row>
    <row r="1130" spans="1:2" x14ac:dyDescent="0.25">
      <c r="A1130" s="29">
        <v>44209302</v>
      </c>
      <c r="B1130" s="30" t="s">
        <v>5526</v>
      </c>
    </row>
    <row r="1131" spans="1:2" x14ac:dyDescent="0.25">
      <c r="A1131" s="25">
        <v>44225182</v>
      </c>
      <c r="B1131" s="1" t="s">
        <v>6124</v>
      </c>
    </row>
    <row r="1132" spans="1:2" x14ac:dyDescent="0.25">
      <c r="A1132" s="31">
        <v>44404101</v>
      </c>
      <c r="B1132" s="30" t="s">
        <v>5524</v>
      </c>
    </row>
    <row r="1133" spans="1:2" x14ac:dyDescent="0.25">
      <c r="A1133" s="25"/>
      <c r="B1133" s="1" t="s">
        <v>5529</v>
      </c>
    </row>
    <row r="1134" spans="1:2" x14ac:dyDescent="0.25">
      <c r="A1134" s="29">
        <v>44404201</v>
      </c>
      <c r="B1134" s="30" t="s">
        <v>6125</v>
      </c>
    </row>
    <row r="1135" spans="1:2" x14ac:dyDescent="0.25">
      <c r="A1135" s="32">
        <v>44404202</v>
      </c>
      <c r="B1135" s="1" t="s">
        <v>6126</v>
      </c>
    </row>
    <row r="1136" spans="1:2" x14ac:dyDescent="0.25">
      <c r="A1136" s="29"/>
      <c r="B1136" s="30" t="s">
        <v>6127</v>
      </c>
    </row>
    <row r="1137" spans="1:2" x14ac:dyDescent="0.25">
      <c r="A1137" s="25">
        <v>44404299</v>
      </c>
      <c r="B1137" s="1" t="s">
        <v>6123</v>
      </c>
    </row>
    <row r="1138" spans="1:2" x14ac:dyDescent="0.25">
      <c r="A1138" s="29">
        <v>44405193</v>
      </c>
      <c r="B1138" s="30" t="s">
        <v>6128</v>
      </c>
    </row>
    <row r="1139" spans="1:2" x14ac:dyDescent="0.25">
      <c r="A1139" s="25">
        <v>44405198</v>
      </c>
      <c r="B1139" s="1" t="s">
        <v>6129</v>
      </c>
    </row>
    <row r="1140" spans="1:2" x14ac:dyDescent="0.25">
      <c r="A1140" s="29">
        <v>44405240</v>
      </c>
      <c r="B1140" s="30" t="s">
        <v>6130</v>
      </c>
    </row>
    <row r="1141" spans="1:2" x14ac:dyDescent="0.25">
      <c r="A1141" s="25">
        <v>44405252</v>
      </c>
      <c r="B1141" s="1" t="s">
        <v>6131</v>
      </c>
    </row>
    <row r="1142" spans="1:2" x14ac:dyDescent="0.25">
      <c r="A1142" s="29">
        <v>44405296</v>
      </c>
      <c r="B1142" s="30" t="s">
        <v>6132</v>
      </c>
    </row>
    <row r="1143" spans="1:2" x14ac:dyDescent="0.25">
      <c r="A1143" s="25">
        <v>44409242</v>
      </c>
      <c r="B1143" s="1" t="s">
        <v>6133</v>
      </c>
    </row>
    <row r="1144" spans="1:2" x14ac:dyDescent="0.25">
      <c r="A1144" s="31">
        <v>44414103</v>
      </c>
      <c r="B1144" s="30" t="s">
        <v>5531</v>
      </c>
    </row>
    <row r="1145" spans="1:2" x14ac:dyDescent="0.25">
      <c r="A1145" s="25"/>
      <c r="B1145" s="1" t="s">
        <v>5533</v>
      </c>
    </row>
    <row r="1146" spans="1:2" x14ac:dyDescent="0.25">
      <c r="A1146" s="29">
        <v>44414203</v>
      </c>
      <c r="B1146" s="30" t="s">
        <v>5531</v>
      </c>
    </row>
    <row r="1147" spans="1:2" x14ac:dyDescent="0.25">
      <c r="A1147" s="25">
        <v>44504102</v>
      </c>
      <c r="B1147" s="1" t="s">
        <v>5530</v>
      </c>
    </row>
    <row r="1148" spans="1:2" x14ac:dyDescent="0.25">
      <c r="A1148" s="29">
        <v>44504199</v>
      </c>
      <c r="B1148" s="30" t="s">
        <v>5525</v>
      </c>
    </row>
    <row r="1149" spans="1:2" x14ac:dyDescent="0.25">
      <c r="A1149" s="32">
        <v>44504201</v>
      </c>
      <c r="B1149" s="1" t="s">
        <v>6125</v>
      </c>
    </row>
    <row r="1150" spans="1:2" x14ac:dyDescent="0.25">
      <c r="A1150" s="29"/>
      <c r="B1150" s="30" t="s">
        <v>6134</v>
      </c>
    </row>
    <row r="1151" spans="1:2" x14ac:dyDescent="0.25">
      <c r="A1151" s="32">
        <v>44504202</v>
      </c>
      <c r="B1151" s="1" t="s">
        <v>6126</v>
      </c>
    </row>
    <row r="1152" spans="1:2" x14ac:dyDescent="0.25">
      <c r="A1152" s="31"/>
      <c r="B1152" s="30" t="s">
        <v>6135</v>
      </c>
    </row>
    <row r="1153" spans="1:2" x14ac:dyDescent="0.25">
      <c r="A1153" s="25"/>
      <c r="B1153" s="1" t="s">
        <v>6127</v>
      </c>
    </row>
    <row r="1154" spans="1:2" x14ac:dyDescent="0.25">
      <c r="A1154" s="29">
        <v>44504299</v>
      </c>
      <c r="B1154" s="30" t="s">
        <v>6123</v>
      </c>
    </row>
    <row r="1155" spans="1:2" x14ac:dyDescent="0.25">
      <c r="A1155" s="25">
        <v>44505198</v>
      </c>
      <c r="B1155" s="1" t="s">
        <v>6129</v>
      </c>
    </row>
    <row r="1156" spans="1:2" x14ac:dyDescent="0.25">
      <c r="A1156" s="29">
        <v>44505208</v>
      </c>
      <c r="B1156" s="30" t="s">
        <v>6136</v>
      </c>
    </row>
    <row r="1157" spans="1:2" x14ac:dyDescent="0.25">
      <c r="A1157" s="25">
        <v>44505234</v>
      </c>
      <c r="B1157" s="1" t="s">
        <v>6137</v>
      </c>
    </row>
    <row r="1158" spans="1:2" x14ac:dyDescent="0.25">
      <c r="A1158" s="31">
        <v>44509241</v>
      </c>
      <c r="B1158" s="30" t="s">
        <v>5546</v>
      </c>
    </row>
    <row r="1159" spans="1:2" x14ac:dyDescent="0.25">
      <c r="A1159" s="25"/>
      <c r="B1159" s="1" t="s">
        <v>5547</v>
      </c>
    </row>
    <row r="1160" spans="1:2" x14ac:dyDescent="0.25">
      <c r="A1160" s="29">
        <v>44509242</v>
      </c>
      <c r="B1160" s="30" t="s">
        <v>6133</v>
      </c>
    </row>
    <row r="1161" spans="1:2" x14ac:dyDescent="0.25">
      <c r="A1161" s="25">
        <v>44704299</v>
      </c>
      <c r="B1161" s="1" t="s">
        <v>6123</v>
      </c>
    </row>
    <row r="1162" spans="1:2" x14ac:dyDescent="0.25">
      <c r="A1162" s="29">
        <v>44723047</v>
      </c>
      <c r="B1162" s="30" t="s">
        <v>5661</v>
      </c>
    </row>
    <row r="1163" spans="1:2" x14ac:dyDescent="0.25">
      <c r="A1163" s="25">
        <v>44901414</v>
      </c>
      <c r="B1163" s="1" t="s">
        <v>5570</v>
      </c>
    </row>
    <row r="1164" spans="1:2" x14ac:dyDescent="0.25">
      <c r="A1164" s="31">
        <v>44902001</v>
      </c>
      <c r="B1164" s="30" t="s">
        <v>5583</v>
      </c>
    </row>
    <row r="1165" spans="1:2" x14ac:dyDescent="0.25">
      <c r="A1165" s="25"/>
      <c r="B1165" s="1" t="s">
        <v>6138</v>
      </c>
    </row>
    <row r="1166" spans="1:2" x14ac:dyDescent="0.25">
      <c r="A1166" s="29">
        <v>44903017</v>
      </c>
      <c r="B1166" s="30" t="s">
        <v>5612</v>
      </c>
    </row>
    <row r="1167" spans="1:2" x14ac:dyDescent="0.25">
      <c r="A1167" s="32">
        <v>44903024</v>
      </c>
      <c r="B1167" s="1" t="s">
        <v>5621</v>
      </c>
    </row>
    <row r="1168" spans="1:2" x14ac:dyDescent="0.25">
      <c r="A1168" s="29"/>
      <c r="B1168" s="30" t="s">
        <v>5622</v>
      </c>
    </row>
    <row r="1169" spans="1:2" x14ac:dyDescent="0.25">
      <c r="A1169" s="25">
        <v>44903025</v>
      </c>
      <c r="B1169" s="1" t="s">
        <v>5623</v>
      </c>
    </row>
    <row r="1170" spans="1:2" x14ac:dyDescent="0.25">
      <c r="A1170" s="29">
        <v>44903026</v>
      </c>
      <c r="B1170" s="30" t="s">
        <v>5625</v>
      </c>
    </row>
    <row r="1171" spans="1:2" x14ac:dyDescent="0.25">
      <c r="A1171" s="25">
        <v>44903044</v>
      </c>
      <c r="B1171" s="1" t="s">
        <v>5654</v>
      </c>
    </row>
    <row r="1172" spans="1:2" x14ac:dyDescent="0.25">
      <c r="A1172" s="31">
        <v>44903047</v>
      </c>
      <c r="B1172" s="30" t="s">
        <v>5661</v>
      </c>
    </row>
    <row r="1173" spans="1:2" x14ac:dyDescent="0.25">
      <c r="A1173" s="25"/>
      <c r="B1173" s="1" t="s">
        <v>5662</v>
      </c>
    </row>
    <row r="1174" spans="1:2" x14ac:dyDescent="0.25">
      <c r="A1174" s="31">
        <v>44903401</v>
      </c>
      <c r="B1174" s="30" t="s">
        <v>5376</v>
      </c>
    </row>
    <row r="1175" spans="1:2" x14ac:dyDescent="0.25">
      <c r="A1175" s="25"/>
      <c r="B1175" s="1" t="s">
        <v>5710</v>
      </c>
    </row>
    <row r="1176" spans="1:2" x14ac:dyDescent="0.25">
      <c r="A1176" s="29">
        <v>44903501</v>
      </c>
      <c r="B1176" s="30" t="s">
        <v>5715</v>
      </c>
    </row>
    <row r="1177" spans="1:2" x14ac:dyDescent="0.25">
      <c r="A1177" s="32">
        <v>44903503</v>
      </c>
      <c r="B1177" s="1" t="s">
        <v>5713</v>
      </c>
    </row>
    <row r="1178" spans="1:2" x14ac:dyDescent="0.25">
      <c r="A1178" s="29"/>
      <c r="B1178" s="30" t="s">
        <v>5714</v>
      </c>
    </row>
    <row r="1179" spans="1:2" x14ac:dyDescent="0.25">
      <c r="A1179" s="25">
        <v>44903505</v>
      </c>
      <c r="B1179" s="1" t="s">
        <v>5717</v>
      </c>
    </row>
    <row r="1180" spans="1:2" x14ac:dyDescent="0.25">
      <c r="A1180" s="31">
        <v>44903905</v>
      </c>
      <c r="B1180" s="30" t="s">
        <v>5729</v>
      </c>
    </row>
    <row r="1181" spans="1:2" x14ac:dyDescent="0.25">
      <c r="A1181" s="25"/>
      <c r="B1181" s="1" t="s">
        <v>5730</v>
      </c>
    </row>
    <row r="1182" spans="1:2" x14ac:dyDescent="0.25">
      <c r="A1182" s="31">
        <v>44903908</v>
      </c>
      <c r="B1182" s="30" t="s">
        <v>2514</v>
      </c>
    </row>
    <row r="1183" spans="1:2" x14ac:dyDescent="0.25">
      <c r="A1183" s="25"/>
      <c r="B1183" s="1" t="s">
        <v>5816</v>
      </c>
    </row>
    <row r="1184" spans="1:2" x14ac:dyDescent="0.25">
      <c r="A1184" s="31">
        <v>44903921</v>
      </c>
      <c r="B1184" s="30" t="s">
        <v>5536</v>
      </c>
    </row>
    <row r="1185" spans="1:2" x14ac:dyDescent="0.25">
      <c r="A1185" s="25"/>
      <c r="B1185" s="1" t="s">
        <v>5834</v>
      </c>
    </row>
    <row r="1186" spans="1:2" x14ac:dyDescent="0.25">
      <c r="A1186" s="31">
        <v>44903925</v>
      </c>
      <c r="B1186" s="30" t="s">
        <v>5841</v>
      </c>
    </row>
    <row r="1187" spans="1:2" x14ac:dyDescent="0.25">
      <c r="A1187" s="25"/>
      <c r="B1187" s="1" t="s">
        <v>5842</v>
      </c>
    </row>
    <row r="1188" spans="1:2" x14ac:dyDescent="0.25">
      <c r="A1188" s="31">
        <v>44903932</v>
      </c>
      <c r="B1188" s="30" t="s">
        <v>5852</v>
      </c>
    </row>
    <row r="1189" spans="1:2" x14ac:dyDescent="0.25">
      <c r="A1189" s="25"/>
      <c r="B1189" s="1" t="s">
        <v>5853</v>
      </c>
    </row>
    <row r="1190" spans="1:2" x14ac:dyDescent="0.25">
      <c r="A1190" s="29">
        <v>44903948</v>
      </c>
      <c r="B1190" s="30" t="s">
        <v>5767</v>
      </c>
    </row>
    <row r="1191" spans="1:2" x14ac:dyDescent="0.25">
      <c r="A1191" s="32">
        <v>44903957</v>
      </c>
      <c r="B1191" s="1" t="s">
        <v>5522</v>
      </c>
    </row>
    <row r="1192" spans="1:2" x14ac:dyDescent="0.25">
      <c r="A1192" s="29"/>
      <c r="B1192" s="30" t="s">
        <v>5881</v>
      </c>
    </row>
    <row r="1193" spans="1:2" x14ac:dyDescent="0.25">
      <c r="A1193" s="32">
        <v>44903994</v>
      </c>
      <c r="B1193" s="1" t="s">
        <v>5935</v>
      </c>
    </row>
    <row r="1194" spans="1:2" x14ac:dyDescent="0.25">
      <c r="A1194" s="29"/>
      <c r="B1194" s="30" t="s">
        <v>6139</v>
      </c>
    </row>
    <row r="1195" spans="1:2" x14ac:dyDescent="0.25">
      <c r="A1195" s="32">
        <v>44903999</v>
      </c>
      <c r="B1195" s="1" t="s">
        <v>5941</v>
      </c>
    </row>
    <row r="1196" spans="1:2" x14ac:dyDescent="0.25">
      <c r="A1196" s="29"/>
      <c r="B1196" s="30" t="s">
        <v>5942</v>
      </c>
    </row>
    <row r="1197" spans="1:2" x14ac:dyDescent="0.25">
      <c r="A1197" s="25">
        <v>44905107</v>
      </c>
      <c r="B1197" s="1" t="s">
        <v>6140</v>
      </c>
    </row>
    <row r="1198" spans="1:2" x14ac:dyDescent="0.25">
      <c r="A1198" s="29">
        <v>44905180</v>
      </c>
      <c r="B1198" s="30" t="s">
        <v>6141</v>
      </c>
    </row>
    <row r="1199" spans="1:2" x14ac:dyDescent="0.25">
      <c r="A1199" s="32">
        <v>44905181</v>
      </c>
      <c r="B1199" s="1" t="s">
        <v>6142</v>
      </c>
    </row>
    <row r="1200" spans="1:2" x14ac:dyDescent="0.25">
      <c r="A1200" s="29"/>
      <c r="B1200" s="30" t="s">
        <v>6143</v>
      </c>
    </row>
    <row r="1201" spans="1:2" x14ac:dyDescent="0.25">
      <c r="A1201" s="25">
        <v>44905182</v>
      </c>
      <c r="B1201" s="1" t="s">
        <v>6124</v>
      </c>
    </row>
    <row r="1202" spans="1:2" x14ac:dyDescent="0.25">
      <c r="A1202" s="29">
        <v>44905191</v>
      </c>
      <c r="B1202" s="30" t="s">
        <v>6144</v>
      </c>
    </row>
    <row r="1203" spans="1:2" x14ac:dyDescent="0.25">
      <c r="A1203" s="32">
        <v>44905192</v>
      </c>
      <c r="B1203" s="1" t="s">
        <v>6145</v>
      </c>
    </row>
    <row r="1204" spans="1:2" x14ac:dyDescent="0.25">
      <c r="A1204" s="31"/>
      <c r="B1204" s="30" t="s">
        <v>6146</v>
      </c>
    </row>
    <row r="1205" spans="1:2" x14ac:dyDescent="0.25">
      <c r="A1205" s="25"/>
      <c r="B1205" s="1" t="s">
        <v>6147</v>
      </c>
    </row>
    <row r="1206" spans="1:2" x14ac:dyDescent="0.25">
      <c r="A1206" s="31">
        <v>44905193</v>
      </c>
      <c r="B1206" s="30" t="s">
        <v>6128</v>
      </c>
    </row>
    <row r="1207" spans="1:2" x14ac:dyDescent="0.25">
      <c r="A1207" s="25"/>
      <c r="B1207" s="1" t="s">
        <v>6148</v>
      </c>
    </row>
    <row r="1208" spans="1:2" x14ac:dyDescent="0.25">
      <c r="A1208" s="31">
        <v>44905194</v>
      </c>
      <c r="B1208" s="30" t="s">
        <v>6149</v>
      </c>
    </row>
    <row r="1209" spans="1:2" x14ac:dyDescent="0.25">
      <c r="A1209" s="25"/>
      <c r="B1209" s="1" t="s">
        <v>6150</v>
      </c>
    </row>
    <row r="1210" spans="1:2" x14ac:dyDescent="0.25">
      <c r="A1210" s="31">
        <v>44905195</v>
      </c>
      <c r="B1210" s="30" t="s">
        <v>6151</v>
      </c>
    </row>
    <row r="1211" spans="1:2" x14ac:dyDescent="0.25">
      <c r="A1211" s="25"/>
      <c r="B1211" s="1" t="s">
        <v>6152</v>
      </c>
    </row>
    <row r="1212" spans="1:2" x14ac:dyDescent="0.25">
      <c r="A1212" s="29">
        <v>44905198</v>
      </c>
      <c r="B1212" s="30" t="s">
        <v>6129</v>
      </c>
    </row>
    <row r="1213" spans="1:2" x14ac:dyDescent="0.25">
      <c r="A1213" s="32">
        <v>44905199</v>
      </c>
      <c r="B1213" s="1" t="s">
        <v>6153</v>
      </c>
    </row>
    <row r="1214" spans="1:2" x14ac:dyDescent="0.25">
      <c r="A1214" s="29"/>
      <c r="B1214" s="30" t="s">
        <v>6154</v>
      </c>
    </row>
    <row r="1215" spans="1:2" x14ac:dyDescent="0.25">
      <c r="A1215" s="25">
        <v>44905202</v>
      </c>
      <c r="B1215" s="1" t="s">
        <v>6155</v>
      </c>
    </row>
    <row r="1216" spans="1:2" x14ac:dyDescent="0.25">
      <c r="A1216" s="31">
        <v>44905204</v>
      </c>
      <c r="B1216" s="30" t="s">
        <v>6156</v>
      </c>
    </row>
    <row r="1217" spans="1:2" x14ac:dyDescent="0.25">
      <c r="A1217" s="25"/>
      <c r="B1217" s="1" t="s">
        <v>6157</v>
      </c>
    </row>
    <row r="1218" spans="1:2" x14ac:dyDescent="0.25">
      <c r="A1218" s="31">
        <v>44905206</v>
      </c>
      <c r="B1218" s="30" t="s">
        <v>6158</v>
      </c>
    </row>
    <row r="1219" spans="1:2" x14ac:dyDescent="0.25">
      <c r="A1219" s="25"/>
      <c r="B1219" s="1" t="s">
        <v>6159</v>
      </c>
    </row>
    <row r="1220" spans="1:2" x14ac:dyDescent="0.25">
      <c r="A1220" s="31">
        <v>44905208</v>
      </c>
      <c r="B1220" s="30" t="s">
        <v>6136</v>
      </c>
    </row>
    <row r="1221" spans="1:2" x14ac:dyDescent="0.25">
      <c r="A1221" s="25"/>
      <c r="B1221" s="1" t="s">
        <v>6160</v>
      </c>
    </row>
    <row r="1222" spans="1:2" x14ac:dyDescent="0.25">
      <c r="A1222" s="29">
        <v>44905210</v>
      </c>
      <c r="B1222" s="30" t="s">
        <v>6161</v>
      </c>
    </row>
    <row r="1223" spans="1:2" x14ac:dyDescent="0.25">
      <c r="A1223" s="32">
        <v>44905212</v>
      </c>
      <c r="B1223" s="1" t="s">
        <v>6162</v>
      </c>
    </row>
    <row r="1224" spans="1:2" x14ac:dyDescent="0.25">
      <c r="A1224" s="29"/>
      <c r="B1224" s="30" t="s">
        <v>6163</v>
      </c>
    </row>
    <row r="1225" spans="1:2" x14ac:dyDescent="0.25">
      <c r="A1225" s="25">
        <v>44905214</v>
      </c>
      <c r="B1225" s="1" t="s">
        <v>6164</v>
      </c>
    </row>
    <row r="1226" spans="1:2" x14ac:dyDescent="0.25">
      <c r="A1226" s="31">
        <v>44905218</v>
      </c>
      <c r="B1226" s="30" t="s">
        <v>6165</v>
      </c>
    </row>
    <row r="1227" spans="1:2" x14ac:dyDescent="0.25">
      <c r="A1227" s="25"/>
      <c r="B1227" s="1" t="s">
        <v>6166</v>
      </c>
    </row>
    <row r="1228" spans="1:2" x14ac:dyDescent="0.25">
      <c r="A1228" s="29">
        <v>44905219</v>
      </c>
      <c r="B1228" s="30" t="s">
        <v>6167</v>
      </c>
    </row>
    <row r="1229" spans="1:2" x14ac:dyDescent="0.25">
      <c r="A1229" s="32">
        <v>44905220</v>
      </c>
      <c r="B1229" s="1" t="s">
        <v>6168</v>
      </c>
    </row>
    <row r="1230" spans="1:2" x14ac:dyDescent="0.25">
      <c r="A1230" s="29"/>
      <c r="B1230" s="30" t="s">
        <v>6169</v>
      </c>
    </row>
    <row r="1231" spans="1:2" x14ac:dyDescent="0.25">
      <c r="A1231" s="25">
        <v>44905222</v>
      </c>
      <c r="B1231" s="1" t="s">
        <v>6170</v>
      </c>
    </row>
    <row r="1232" spans="1:2" x14ac:dyDescent="0.25">
      <c r="A1232" s="31">
        <v>44905224</v>
      </c>
      <c r="B1232" s="30" t="s">
        <v>6171</v>
      </c>
    </row>
    <row r="1233" spans="1:2" x14ac:dyDescent="0.25">
      <c r="A1233" s="25"/>
      <c r="B1233" s="1" t="s">
        <v>6172</v>
      </c>
    </row>
    <row r="1234" spans="1:2" x14ac:dyDescent="0.25">
      <c r="A1234" s="31">
        <v>44905226</v>
      </c>
      <c r="B1234" s="30" t="s">
        <v>6173</v>
      </c>
    </row>
    <row r="1235" spans="1:2" x14ac:dyDescent="0.25">
      <c r="A1235" s="25"/>
      <c r="B1235" s="1" t="s">
        <v>6174</v>
      </c>
    </row>
    <row r="1236" spans="1:2" x14ac:dyDescent="0.25">
      <c r="A1236" s="31">
        <v>44905228</v>
      </c>
      <c r="B1236" s="30" t="s">
        <v>6175</v>
      </c>
    </row>
    <row r="1237" spans="1:2" x14ac:dyDescent="0.25">
      <c r="A1237" s="25"/>
      <c r="B1237" s="1" t="s">
        <v>6176</v>
      </c>
    </row>
    <row r="1238" spans="1:2" x14ac:dyDescent="0.25">
      <c r="A1238" s="31">
        <v>44905230</v>
      </c>
      <c r="B1238" s="30" t="s">
        <v>6177</v>
      </c>
    </row>
    <row r="1239" spans="1:2" x14ac:dyDescent="0.25">
      <c r="A1239" s="25"/>
      <c r="B1239" s="1" t="s">
        <v>6178</v>
      </c>
    </row>
    <row r="1240" spans="1:2" x14ac:dyDescent="0.25">
      <c r="A1240" s="31">
        <v>44905232</v>
      </c>
      <c r="B1240" s="30" t="s">
        <v>6179</v>
      </c>
    </row>
    <row r="1241" spans="1:2" x14ac:dyDescent="0.25">
      <c r="A1241" s="25"/>
      <c r="B1241" s="1" t="s">
        <v>6180</v>
      </c>
    </row>
    <row r="1242" spans="1:2" x14ac:dyDescent="0.25">
      <c r="A1242" s="31">
        <v>44905233</v>
      </c>
      <c r="B1242" s="30" t="s">
        <v>6181</v>
      </c>
    </row>
    <row r="1243" spans="1:2" x14ac:dyDescent="0.25">
      <c r="A1243" s="25"/>
      <c r="B1243" s="1" t="s">
        <v>6182</v>
      </c>
    </row>
    <row r="1244" spans="1:2" x14ac:dyDescent="0.25">
      <c r="A1244" s="31">
        <v>44905234</v>
      </c>
      <c r="B1244" s="30" t="s">
        <v>6183</v>
      </c>
    </row>
    <row r="1245" spans="1:2" x14ac:dyDescent="0.25">
      <c r="A1245" s="32"/>
      <c r="B1245" s="1" t="s">
        <v>6137</v>
      </c>
    </row>
    <row r="1246" spans="1:2" x14ac:dyDescent="0.25">
      <c r="A1246" s="29"/>
      <c r="B1246" s="30" t="s">
        <v>6184</v>
      </c>
    </row>
    <row r="1247" spans="1:2" x14ac:dyDescent="0.25">
      <c r="A1247" s="32">
        <v>44905235</v>
      </c>
      <c r="B1247" s="1" t="s">
        <v>6185</v>
      </c>
    </row>
    <row r="1248" spans="1:2" x14ac:dyDescent="0.25">
      <c r="A1248" s="29"/>
      <c r="B1248" s="30" t="s">
        <v>6186</v>
      </c>
    </row>
    <row r="1249" spans="1:2" x14ac:dyDescent="0.25">
      <c r="A1249" s="32">
        <v>44905236</v>
      </c>
      <c r="B1249" s="1" t="s">
        <v>6187</v>
      </c>
    </row>
    <row r="1250" spans="1:2" x14ac:dyDescent="0.25">
      <c r="A1250" s="29"/>
      <c r="B1250" s="30" t="s">
        <v>6188</v>
      </c>
    </row>
    <row r="1251" spans="1:2" x14ac:dyDescent="0.25">
      <c r="A1251" s="32">
        <v>44905238</v>
      </c>
      <c r="B1251" s="1" t="s">
        <v>6189</v>
      </c>
    </row>
    <row r="1252" spans="1:2" x14ac:dyDescent="0.25">
      <c r="A1252" s="29"/>
      <c r="B1252" s="30" t="s">
        <v>6190</v>
      </c>
    </row>
    <row r="1253" spans="1:2" x14ac:dyDescent="0.25">
      <c r="A1253" s="32">
        <v>44905239</v>
      </c>
      <c r="B1253" s="1" t="s">
        <v>6191</v>
      </c>
    </row>
    <row r="1254" spans="1:2" x14ac:dyDescent="0.25">
      <c r="A1254" s="29"/>
      <c r="B1254" s="30" t="s">
        <v>6192</v>
      </c>
    </row>
    <row r="1255" spans="1:2" x14ac:dyDescent="0.25">
      <c r="A1255" s="32">
        <v>44905240</v>
      </c>
      <c r="B1255" s="1" t="s">
        <v>6130</v>
      </c>
    </row>
    <row r="1256" spans="1:2" x14ac:dyDescent="0.25">
      <c r="A1256" s="31"/>
      <c r="B1256" s="30" t="s">
        <v>6193</v>
      </c>
    </row>
    <row r="1257" spans="1:2" x14ac:dyDescent="0.25">
      <c r="A1257" s="32"/>
      <c r="B1257" s="1" t="s">
        <v>6194</v>
      </c>
    </row>
    <row r="1258" spans="1:2" x14ac:dyDescent="0.25">
      <c r="A1258" s="29"/>
      <c r="B1258" s="30" t="s">
        <v>6195</v>
      </c>
    </row>
    <row r="1259" spans="1:2" x14ac:dyDescent="0.25">
      <c r="A1259" s="25">
        <v>44905241</v>
      </c>
      <c r="B1259" s="1" t="s">
        <v>6196</v>
      </c>
    </row>
    <row r="1260" spans="1:2" x14ac:dyDescent="0.25">
      <c r="A1260" s="31">
        <v>44905242</v>
      </c>
      <c r="B1260" s="30" t="s">
        <v>6197</v>
      </c>
    </row>
    <row r="1261" spans="1:2" x14ac:dyDescent="0.25">
      <c r="A1261" s="25"/>
      <c r="B1261" s="1" t="s">
        <v>6198</v>
      </c>
    </row>
    <row r="1262" spans="1:2" x14ac:dyDescent="0.25">
      <c r="A1262" s="31">
        <v>44905244</v>
      </c>
      <c r="B1262" s="30" t="s">
        <v>6199</v>
      </c>
    </row>
    <row r="1263" spans="1:2" x14ac:dyDescent="0.25">
      <c r="A1263" s="25"/>
      <c r="B1263" s="1" t="s">
        <v>6200</v>
      </c>
    </row>
    <row r="1264" spans="1:2" x14ac:dyDescent="0.25">
      <c r="A1264" s="29">
        <v>44905246</v>
      </c>
      <c r="B1264" s="30" t="s">
        <v>6201</v>
      </c>
    </row>
    <row r="1265" spans="1:2" x14ac:dyDescent="0.25">
      <c r="A1265" s="32">
        <v>44905248</v>
      </c>
      <c r="B1265" s="1" t="s">
        <v>6202</v>
      </c>
    </row>
    <row r="1266" spans="1:2" x14ac:dyDescent="0.25">
      <c r="A1266" s="29"/>
      <c r="B1266" s="30" t="s">
        <v>6203</v>
      </c>
    </row>
    <row r="1267" spans="1:2" x14ac:dyDescent="0.25">
      <c r="A1267" s="32">
        <v>44905250</v>
      </c>
      <c r="B1267" s="1" t="s">
        <v>6204</v>
      </c>
    </row>
    <row r="1268" spans="1:2" x14ac:dyDescent="0.25">
      <c r="A1268" s="29"/>
      <c r="B1268" s="30" t="s">
        <v>6205</v>
      </c>
    </row>
    <row r="1269" spans="1:2" x14ac:dyDescent="0.25">
      <c r="A1269" s="32">
        <v>44905251</v>
      </c>
      <c r="B1269" s="1" t="s">
        <v>6206</v>
      </c>
    </row>
    <row r="1270" spans="1:2" x14ac:dyDescent="0.25">
      <c r="A1270" s="29"/>
      <c r="B1270" s="30" t="s">
        <v>6207</v>
      </c>
    </row>
    <row r="1271" spans="1:2" x14ac:dyDescent="0.25">
      <c r="A1271" s="32">
        <v>44905252</v>
      </c>
      <c r="B1271" s="1" t="s">
        <v>6131</v>
      </c>
    </row>
    <row r="1272" spans="1:2" x14ac:dyDescent="0.25">
      <c r="A1272" s="29"/>
      <c r="B1272" s="30" t="s">
        <v>6208</v>
      </c>
    </row>
    <row r="1273" spans="1:2" x14ac:dyDescent="0.25">
      <c r="A1273" s="25">
        <v>44905254</v>
      </c>
      <c r="B1273" s="1" t="s">
        <v>6209</v>
      </c>
    </row>
    <row r="1274" spans="1:2" x14ac:dyDescent="0.25">
      <c r="A1274" s="31">
        <v>44905256</v>
      </c>
      <c r="B1274" s="30" t="s">
        <v>6210</v>
      </c>
    </row>
    <row r="1275" spans="1:2" x14ac:dyDescent="0.25">
      <c r="A1275" s="25"/>
      <c r="B1275" s="1" t="s">
        <v>6211</v>
      </c>
    </row>
    <row r="1276" spans="1:2" x14ac:dyDescent="0.25">
      <c r="A1276" s="31">
        <v>44905257</v>
      </c>
      <c r="B1276" s="30" t="s">
        <v>6212</v>
      </c>
    </row>
    <row r="1277" spans="1:2" x14ac:dyDescent="0.25">
      <c r="A1277" s="25"/>
      <c r="B1277" s="1" t="s">
        <v>6213</v>
      </c>
    </row>
    <row r="1278" spans="1:2" x14ac:dyDescent="0.25">
      <c r="A1278" s="29">
        <v>44905258</v>
      </c>
      <c r="B1278" s="30" t="s">
        <v>6214</v>
      </c>
    </row>
    <row r="1279" spans="1:2" x14ac:dyDescent="0.25">
      <c r="A1279" s="32">
        <v>44905260</v>
      </c>
      <c r="B1279" s="1" t="s">
        <v>6215</v>
      </c>
    </row>
    <row r="1280" spans="1:2" x14ac:dyDescent="0.25">
      <c r="A1280" s="29"/>
      <c r="B1280" s="30" t="s">
        <v>6216</v>
      </c>
    </row>
    <row r="1281" spans="1:2" x14ac:dyDescent="0.25">
      <c r="A1281" s="25">
        <v>44905283</v>
      </c>
      <c r="B1281" s="1" t="s">
        <v>6217</v>
      </c>
    </row>
    <row r="1282" spans="1:2" x14ac:dyDescent="0.25">
      <c r="A1282" s="29">
        <v>44905299</v>
      </c>
      <c r="B1282" s="30" t="s">
        <v>6218</v>
      </c>
    </row>
    <row r="1283" spans="1:2" x14ac:dyDescent="0.25">
      <c r="A1283" s="25">
        <v>44906101</v>
      </c>
      <c r="B1283" s="1" t="s">
        <v>6219</v>
      </c>
    </row>
    <row r="1284" spans="1:2" x14ac:dyDescent="0.25">
      <c r="A1284" s="29">
        <v>44906103</v>
      </c>
      <c r="B1284" s="30" t="s">
        <v>6220</v>
      </c>
    </row>
    <row r="1285" spans="1:2" x14ac:dyDescent="0.25">
      <c r="A1285" s="25">
        <v>44906106</v>
      </c>
      <c r="B1285" s="1" t="s">
        <v>6221</v>
      </c>
    </row>
    <row r="1286" spans="1:2" x14ac:dyDescent="0.25">
      <c r="A1286" s="29">
        <v>44906107</v>
      </c>
      <c r="B1286" s="30" t="s">
        <v>6222</v>
      </c>
    </row>
    <row r="1287" spans="1:2" x14ac:dyDescent="0.25">
      <c r="A1287" s="25">
        <v>44906199</v>
      </c>
      <c r="B1287" s="1" t="s">
        <v>6223</v>
      </c>
    </row>
    <row r="1288" spans="1:2" x14ac:dyDescent="0.25">
      <c r="A1288" s="29">
        <v>44909115</v>
      </c>
      <c r="B1288" s="30" t="s">
        <v>5392</v>
      </c>
    </row>
    <row r="1289" spans="1:2" x14ac:dyDescent="0.25">
      <c r="A1289" s="32">
        <v>44909143</v>
      </c>
      <c r="B1289" s="1" t="s">
        <v>6023</v>
      </c>
    </row>
    <row r="1290" spans="1:2" x14ac:dyDescent="0.25">
      <c r="A1290" s="29"/>
      <c r="B1290" s="30" t="s">
        <v>6024</v>
      </c>
    </row>
    <row r="1291" spans="1:2" x14ac:dyDescent="0.25">
      <c r="A1291" s="25">
        <v>44909230</v>
      </c>
      <c r="B1291" s="1" t="s">
        <v>2647</v>
      </c>
    </row>
    <row r="1292" spans="1:2" x14ac:dyDescent="0.25">
      <c r="A1292" s="31">
        <v>44909235</v>
      </c>
      <c r="B1292" s="30" t="s">
        <v>6052</v>
      </c>
    </row>
    <row r="1293" spans="1:2" x14ac:dyDescent="0.25">
      <c r="A1293" s="25"/>
      <c r="B1293" s="1" t="s">
        <v>6053</v>
      </c>
    </row>
    <row r="1294" spans="1:2" x14ac:dyDescent="0.25">
      <c r="A1294" s="31">
        <v>44909239</v>
      </c>
      <c r="B1294" s="30" t="s">
        <v>5940</v>
      </c>
    </row>
    <row r="1295" spans="1:2" x14ac:dyDescent="0.25">
      <c r="A1295" s="32"/>
      <c r="B1295" s="1" t="s">
        <v>6119</v>
      </c>
    </row>
    <row r="1296" spans="1:2" x14ac:dyDescent="0.25">
      <c r="A1296" s="29"/>
      <c r="B1296" s="30" t="s">
        <v>6058</v>
      </c>
    </row>
    <row r="1297" spans="1:2" x14ac:dyDescent="0.25">
      <c r="A1297" s="32">
        <v>44909251</v>
      </c>
      <c r="B1297" s="1" t="s">
        <v>6224</v>
      </c>
    </row>
    <row r="1298" spans="1:2" x14ac:dyDescent="0.25">
      <c r="A1298" s="29"/>
      <c r="B1298" s="30" t="s">
        <v>6225</v>
      </c>
    </row>
    <row r="1299" spans="1:2" x14ac:dyDescent="0.25">
      <c r="A1299" s="25">
        <v>44909252</v>
      </c>
      <c r="B1299" s="1" t="s">
        <v>6067</v>
      </c>
    </row>
    <row r="1300" spans="1:2" x14ac:dyDescent="0.25">
      <c r="A1300" s="29">
        <v>44909261</v>
      </c>
      <c r="B1300" s="30" t="s">
        <v>6226</v>
      </c>
    </row>
    <row r="1301" spans="1:2" x14ac:dyDescent="0.25">
      <c r="A1301" s="25">
        <v>44909291</v>
      </c>
      <c r="B1301" s="1" t="s">
        <v>5458</v>
      </c>
    </row>
    <row r="1302" spans="1:2" x14ac:dyDescent="0.25">
      <c r="A1302" s="31">
        <v>44909293</v>
      </c>
      <c r="B1302" s="30" t="s">
        <v>5462</v>
      </c>
    </row>
    <row r="1303" spans="1:2" x14ac:dyDescent="0.25">
      <c r="A1303" s="25"/>
      <c r="B1303" s="1" t="s">
        <v>6079</v>
      </c>
    </row>
    <row r="1304" spans="1:2" x14ac:dyDescent="0.25">
      <c r="A1304" s="31">
        <v>44909301</v>
      </c>
      <c r="B1304" s="30" t="s">
        <v>6080</v>
      </c>
    </row>
    <row r="1305" spans="1:2" x14ac:dyDescent="0.25">
      <c r="A1305" s="25"/>
      <c r="B1305" s="1" t="s">
        <v>6081</v>
      </c>
    </row>
    <row r="1306" spans="1:2" x14ac:dyDescent="0.25">
      <c r="A1306" s="31">
        <v>44909302</v>
      </c>
      <c r="B1306" s="30" t="s">
        <v>5526</v>
      </c>
    </row>
    <row r="1307" spans="1:2" x14ac:dyDescent="0.25">
      <c r="A1307" s="25"/>
      <c r="B1307" s="1" t="s">
        <v>6082</v>
      </c>
    </row>
    <row r="1308" spans="1:2" x14ac:dyDescent="0.25">
      <c r="A1308" s="31">
        <v>44909308</v>
      </c>
      <c r="B1308" s="30" t="s">
        <v>6091</v>
      </c>
    </row>
    <row r="1309" spans="1:2" x14ac:dyDescent="0.25">
      <c r="A1309" s="25"/>
      <c r="B1309" s="1" t="s">
        <v>6092</v>
      </c>
    </row>
    <row r="1310" spans="1:2" x14ac:dyDescent="0.25">
      <c r="A1310" s="29">
        <v>44909309</v>
      </c>
      <c r="B1310" s="30" t="s">
        <v>6227</v>
      </c>
    </row>
    <row r="1311" spans="1:2" x14ac:dyDescent="0.25">
      <c r="A1311" s="32">
        <v>44909311</v>
      </c>
      <c r="B1311" s="1" t="s">
        <v>6228</v>
      </c>
    </row>
    <row r="1312" spans="1:2" x14ac:dyDescent="0.25">
      <c r="A1312" s="29"/>
      <c r="B1312" s="30" t="s">
        <v>6229</v>
      </c>
    </row>
    <row r="1313" spans="1:2" x14ac:dyDescent="0.25">
      <c r="A1313" s="32">
        <v>44909399</v>
      </c>
      <c r="B1313" s="1" t="s">
        <v>6230</v>
      </c>
    </row>
    <row r="1314" spans="1:2" x14ac:dyDescent="0.25">
      <c r="A1314" s="29"/>
      <c r="B1314" s="30" t="s">
        <v>6231</v>
      </c>
    </row>
    <row r="1315" spans="1:2" x14ac:dyDescent="0.25">
      <c r="A1315" s="32">
        <v>44915242</v>
      </c>
      <c r="B1315" s="1" t="s">
        <v>6197</v>
      </c>
    </row>
    <row r="1316" spans="1:2" x14ac:dyDescent="0.25">
      <c r="A1316" s="29"/>
      <c r="B1316" s="30" t="s">
        <v>6198</v>
      </c>
    </row>
    <row r="1317" spans="1:2" x14ac:dyDescent="0.25">
      <c r="A1317" s="25">
        <v>44919252</v>
      </c>
      <c r="B1317" s="1" t="s">
        <v>6067</v>
      </c>
    </row>
    <row r="1318" spans="1:2" x14ac:dyDescent="0.25">
      <c r="A1318" s="31">
        <v>44919309</v>
      </c>
      <c r="B1318" s="30" t="s">
        <v>6227</v>
      </c>
    </row>
    <row r="1319" spans="1:2" x14ac:dyDescent="0.25">
      <c r="A1319" s="25"/>
      <c r="B1319" s="1" t="s">
        <v>6232</v>
      </c>
    </row>
    <row r="1320" spans="1:2" x14ac:dyDescent="0.25">
      <c r="A1320" s="31">
        <v>45906101</v>
      </c>
      <c r="B1320" s="30" t="s">
        <v>6219</v>
      </c>
    </row>
    <row r="1321" spans="1:2" x14ac:dyDescent="0.25">
      <c r="A1321" s="25"/>
      <c r="B1321" s="1" t="s">
        <v>6233</v>
      </c>
    </row>
    <row r="1322" spans="1:2" x14ac:dyDescent="0.25">
      <c r="A1322" s="29">
        <v>45906103</v>
      </c>
      <c r="B1322" s="30" t="s">
        <v>6220</v>
      </c>
    </row>
    <row r="1323" spans="1:2" x14ac:dyDescent="0.25">
      <c r="A1323" s="25">
        <v>45906192</v>
      </c>
      <c r="B1323" s="1" t="s">
        <v>6234</v>
      </c>
    </row>
    <row r="1324" spans="1:2" x14ac:dyDescent="0.25">
      <c r="A1324" s="29">
        <v>45906199</v>
      </c>
      <c r="B1324" s="30" t="s">
        <v>6223</v>
      </c>
    </row>
    <row r="1325" spans="1:2" x14ac:dyDescent="0.25">
      <c r="A1325" s="25">
        <v>45906201</v>
      </c>
      <c r="B1325" s="1" t="s">
        <v>6235</v>
      </c>
    </row>
    <row r="1326" spans="1:2" x14ac:dyDescent="0.25">
      <c r="A1326" s="29">
        <v>45906299</v>
      </c>
      <c r="B1326" s="30" t="s">
        <v>6236</v>
      </c>
    </row>
    <row r="1327" spans="1:2" x14ac:dyDescent="0.25">
      <c r="A1327" s="32">
        <v>45906501</v>
      </c>
      <c r="B1327" s="1" t="s">
        <v>6237</v>
      </c>
    </row>
    <row r="1328" spans="1:2" x14ac:dyDescent="0.25">
      <c r="A1328" s="29"/>
      <c r="B1328" s="30" t="s">
        <v>6238</v>
      </c>
    </row>
    <row r="1329" spans="1:2" x14ac:dyDescent="0.25">
      <c r="A1329" s="25">
        <v>45906502</v>
      </c>
      <c r="B1329" s="1" t="s">
        <v>6239</v>
      </c>
    </row>
    <row r="1330" spans="1:2" x14ac:dyDescent="0.25">
      <c r="A1330" s="31">
        <v>45906602</v>
      </c>
      <c r="B1330" s="30" t="s">
        <v>6240</v>
      </c>
    </row>
    <row r="1331" spans="1:2" x14ac:dyDescent="0.25">
      <c r="A1331" s="25"/>
      <c r="B1331" s="1" t="s">
        <v>6241</v>
      </c>
    </row>
    <row r="1332" spans="1:2" x14ac:dyDescent="0.25">
      <c r="A1332" s="29">
        <v>45906604</v>
      </c>
      <c r="B1332" s="30" t="s">
        <v>6242</v>
      </c>
    </row>
    <row r="1333" spans="1:2" x14ac:dyDescent="0.25">
      <c r="A1333" s="32">
        <v>45906606</v>
      </c>
      <c r="B1333" s="1" t="s">
        <v>6243</v>
      </c>
    </row>
    <row r="1334" spans="1:2" x14ac:dyDescent="0.25">
      <c r="A1334" s="29"/>
      <c r="B1334" s="30" t="s">
        <v>6244</v>
      </c>
    </row>
    <row r="1335" spans="1:2" x14ac:dyDescent="0.25">
      <c r="A1335" s="25">
        <v>45906607</v>
      </c>
      <c r="B1335" s="1" t="s">
        <v>6245</v>
      </c>
    </row>
    <row r="1336" spans="1:2" x14ac:dyDescent="0.25">
      <c r="A1336" s="29">
        <v>45906608</v>
      </c>
      <c r="B1336" s="30" t="s">
        <v>6246</v>
      </c>
    </row>
    <row r="1337" spans="1:2" x14ac:dyDescent="0.25">
      <c r="A1337" s="25">
        <v>45906699</v>
      </c>
      <c r="B1337" s="1" t="s">
        <v>6247</v>
      </c>
    </row>
    <row r="1338" spans="1:2" x14ac:dyDescent="0.25">
      <c r="A1338" s="29">
        <v>45916502</v>
      </c>
      <c r="B1338" s="30" t="s">
        <v>6239</v>
      </c>
    </row>
    <row r="1339" spans="1:2" x14ac:dyDescent="0.25">
      <c r="A1339" s="25">
        <v>46907101</v>
      </c>
      <c r="B1339" s="1" t="s">
        <v>6248</v>
      </c>
    </row>
    <row r="1340" spans="1:2" x14ac:dyDescent="0.25">
      <c r="A1340" s="29">
        <v>46907102</v>
      </c>
      <c r="B1340" s="30" t="s">
        <v>6249</v>
      </c>
    </row>
    <row r="1341" spans="1:2" x14ac:dyDescent="0.25">
      <c r="A1341" s="25">
        <v>46907103</v>
      </c>
      <c r="B1341" s="1" t="s">
        <v>6250</v>
      </c>
    </row>
    <row r="1342" spans="1:2" x14ac:dyDescent="0.25">
      <c r="A1342" s="31">
        <v>46907104</v>
      </c>
      <c r="B1342" s="30" t="s">
        <v>6251</v>
      </c>
    </row>
    <row r="1343" spans="1:2" x14ac:dyDescent="0.25">
      <c r="A1343" s="25"/>
      <c r="B1343" s="1" t="s">
        <v>6252</v>
      </c>
    </row>
    <row r="1344" spans="1:2" x14ac:dyDescent="0.25">
      <c r="A1344" s="29">
        <v>46907105</v>
      </c>
      <c r="B1344" s="30" t="s">
        <v>6253</v>
      </c>
    </row>
    <row r="1345" spans="1:2" x14ac:dyDescent="0.25">
      <c r="A1345" s="32">
        <v>46907106</v>
      </c>
      <c r="B1345" s="1" t="s">
        <v>6254</v>
      </c>
    </row>
    <row r="1346" spans="1:2" x14ac:dyDescent="0.25">
      <c r="A1346" s="29"/>
      <c r="B1346" s="30" t="s">
        <v>6255</v>
      </c>
    </row>
    <row r="1347" spans="1:2" x14ac:dyDescent="0.25">
      <c r="A1347" s="32">
        <v>46907108</v>
      </c>
      <c r="B1347" s="1" t="s">
        <v>6256</v>
      </c>
    </row>
    <row r="1348" spans="1:2" x14ac:dyDescent="0.25">
      <c r="A1348" s="29"/>
      <c r="B1348" s="30" t="s">
        <v>6257</v>
      </c>
    </row>
    <row r="1349" spans="1:2" x14ac:dyDescent="0.25">
      <c r="A1349" s="25" t="s">
        <v>6258</v>
      </c>
      <c r="B1349" s="1" t="s">
        <v>6259</v>
      </c>
    </row>
    <row r="1350" spans="1:2" x14ac:dyDescent="0.25">
      <c r="A1350" s="29">
        <v>44903103</v>
      </c>
      <c r="B1350" s="30" t="s">
        <v>5678</v>
      </c>
    </row>
    <row r="1351" spans="1:2" x14ac:dyDescent="0.25">
      <c r="A1351" s="25">
        <v>45909311</v>
      </c>
      <c r="B1351" s="1" t="s">
        <v>6228</v>
      </c>
    </row>
    <row r="1352" spans="1:2" x14ac:dyDescent="0.25">
      <c r="A1352" s="29">
        <v>33953009</v>
      </c>
      <c r="B1352" s="30" t="s">
        <v>2619</v>
      </c>
    </row>
    <row r="1353" spans="1:2" x14ac:dyDescent="0.25">
      <c r="A1353" s="32">
        <v>44919302</v>
      </c>
      <c r="B1353" s="1" t="s">
        <v>5526</v>
      </c>
    </row>
    <row r="1354" spans="1:2" x14ac:dyDescent="0.25">
      <c r="A1354" s="29"/>
      <c r="B1354" s="30" t="s">
        <v>6082</v>
      </c>
    </row>
    <row r="1355" spans="1:2" x14ac:dyDescent="0.25">
      <c r="A1355" s="25">
        <v>31901244</v>
      </c>
      <c r="B1355" s="1" t="s">
        <v>5321</v>
      </c>
    </row>
    <row r="1356" spans="1:2" x14ac:dyDescent="0.25">
      <c r="A1356" s="29">
        <v>31909408</v>
      </c>
      <c r="B1356" s="30" t="s">
        <v>6260</v>
      </c>
    </row>
    <row r="1357" spans="1:2" x14ac:dyDescent="0.25">
      <c r="A1357" s="25">
        <v>31901130</v>
      </c>
      <c r="B1357" s="1" t="s">
        <v>6261</v>
      </c>
    </row>
    <row r="1358" spans="1:2" x14ac:dyDescent="0.25">
      <c r="A1358" s="29">
        <v>32902204</v>
      </c>
      <c r="B1358" s="30" t="s">
        <v>6262</v>
      </c>
    </row>
    <row r="1359" spans="1:2" x14ac:dyDescent="0.25">
      <c r="A1359" s="25">
        <v>33909232</v>
      </c>
      <c r="B1359" s="1" t="s">
        <v>6263</v>
      </c>
    </row>
    <row r="1360" spans="1:2" x14ac:dyDescent="0.25">
      <c r="A1360" s="29">
        <v>31901247</v>
      </c>
      <c r="B1360" s="30" t="s">
        <v>6264</v>
      </c>
    </row>
    <row r="1361" spans="1:2" x14ac:dyDescent="0.25">
      <c r="A1361" s="25">
        <v>33913965</v>
      </c>
      <c r="B1361" s="1" t="s">
        <v>5894</v>
      </c>
    </row>
    <row r="1362" spans="1:2" x14ac:dyDescent="0.25">
      <c r="A1362" s="29">
        <v>44906191</v>
      </c>
      <c r="B1362" s="30" t="s">
        <v>6144</v>
      </c>
    </row>
    <row r="1363" spans="1:2" x14ac:dyDescent="0.25">
      <c r="A1363" s="25">
        <v>44905289</v>
      </c>
      <c r="B1363" s="1" t="s">
        <v>6265</v>
      </c>
    </row>
    <row r="1364" spans="1:2" x14ac:dyDescent="0.25">
      <c r="A1364" s="29">
        <v>33903989</v>
      </c>
      <c r="B1364" s="30" t="s">
        <v>6266</v>
      </c>
    </row>
    <row r="1365" spans="1:2" x14ac:dyDescent="0.25">
      <c r="A1365" s="25">
        <v>33903204</v>
      </c>
      <c r="B1365" s="1" t="s">
        <v>6267</v>
      </c>
    </row>
    <row r="1366" spans="1:2" x14ac:dyDescent="0.25">
      <c r="A1366" s="29">
        <v>44903030</v>
      </c>
      <c r="B1366" s="30" t="s">
        <v>5633</v>
      </c>
    </row>
    <row r="1367" spans="1:2" x14ac:dyDescent="0.25">
      <c r="A1367" s="25">
        <v>33919301</v>
      </c>
      <c r="B1367" s="1" t="s">
        <v>6081</v>
      </c>
    </row>
    <row r="1368" spans="1:2" x14ac:dyDescent="0.25">
      <c r="A1368" s="29">
        <v>31909130</v>
      </c>
      <c r="B1368" s="30" t="s">
        <v>6268</v>
      </c>
    </row>
    <row r="1369" spans="1:2" x14ac:dyDescent="0.25">
      <c r="A1369" s="25">
        <v>33419241</v>
      </c>
      <c r="B1369" s="1" t="s">
        <v>6269</v>
      </c>
    </row>
    <row r="1370" spans="1:2" x14ac:dyDescent="0.25">
      <c r="A1370" s="29">
        <v>31901149</v>
      </c>
      <c r="B1370" s="30" t="s">
        <v>6270</v>
      </c>
    </row>
    <row r="1371" spans="1:2" x14ac:dyDescent="0.25">
      <c r="A1371" s="25">
        <v>44909234</v>
      </c>
      <c r="B1371" s="1" t="s">
        <v>6051</v>
      </c>
    </row>
    <row r="1372" spans="1:2" x14ac:dyDescent="0.25">
      <c r="A1372" s="31">
        <v>33913918</v>
      </c>
      <c r="B1372" s="30" t="s">
        <v>5832</v>
      </c>
    </row>
    <row r="1373" spans="1:2" x14ac:dyDescent="0.25">
      <c r="A1373" s="25"/>
      <c r="B1373" s="1" t="s">
        <v>6271</v>
      </c>
    </row>
    <row r="1374" spans="1:2" x14ac:dyDescent="0.25">
      <c r="A1374" s="29">
        <v>31909256</v>
      </c>
      <c r="B1374" s="30" t="s">
        <v>6272</v>
      </c>
    </row>
    <row r="1375" spans="1:2" x14ac:dyDescent="0.25">
      <c r="A1375" s="25">
        <v>31900510</v>
      </c>
      <c r="B1375" s="1" t="s">
        <v>6273</v>
      </c>
    </row>
    <row r="1376" spans="1:2" x14ac:dyDescent="0.25">
      <c r="A1376" s="29">
        <v>33909254</v>
      </c>
      <c r="B1376" s="30" t="s">
        <v>6274</v>
      </c>
    </row>
    <row r="1377" spans="1:2" x14ac:dyDescent="0.25">
      <c r="A1377" s="25">
        <v>33919302</v>
      </c>
      <c r="B1377" s="1" t="s">
        <v>6082</v>
      </c>
    </row>
    <row r="1378" spans="1:2" x14ac:dyDescent="0.25">
      <c r="A1378" s="29">
        <v>33909256</v>
      </c>
      <c r="B1378" s="30" t="s">
        <v>6272</v>
      </c>
    </row>
    <row r="1379" spans="1:2" x14ac:dyDescent="0.25">
      <c r="A1379" s="25">
        <v>31909205</v>
      </c>
      <c r="B1379" s="1" t="s">
        <v>6036</v>
      </c>
    </row>
    <row r="1380" spans="1:2" x14ac:dyDescent="0.25">
      <c r="A1380" s="29">
        <v>31909254</v>
      </c>
      <c r="B1380" s="30" t="s">
        <v>6274</v>
      </c>
    </row>
    <row r="1381" spans="1:2" x14ac:dyDescent="0.25">
      <c r="A1381" s="25">
        <v>31901337</v>
      </c>
      <c r="B1381" s="1" t="s">
        <v>5501</v>
      </c>
    </row>
    <row r="1382" spans="1:2" x14ac:dyDescent="0.25">
      <c r="A1382" s="29">
        <v>44902002</v>
      </c>
      <c r="B1382" s="30" t="s">
        <v>6275</v>
      </c>
    </row>
    <row r="1383" spans="1:2" x14ac:dyDescent="0.25">
      <c r="A1383" s="25">
        <v>33900817</v>
      </c>
      <c r="B1383" s="1" t="s">
        <v>6276</v>
      </c>
    </row>
    <row r="1384" spans="1:2" x14ac:dyDescent="0.25">
      <c r="A1384" s="29">
        <v>33905901</v>
      </c>
      <c r="B1384" s="30" t="s">
        <v>5378</v>
      </c>
    </row>
    <row r="1385" spans="1:2" x14ac:dyDescent="0.25">
      <c r="A1385" s="25">
        <v>31901150</v>
      </c>
      <c r="B1385" s="1" t="s">
        <v>6277</v>
      </c>
    </row>
    <row r="1386" spans="1:2" x14ac:dyDescent="0.25">
      <c r="A1386" s="29">
        <v>33905902</v>
      </c>
      <c r="B1386" s="30" t="s">
        <v>6278</v>
      </c>
    </row>
    <row r="1387" spans="1:2" x14ac:dyDescent="0.25">
      <c r="A1387" s="25">
        <v>33909259</v>
      </c>
      <c r="B1387" s="1" t="s">
        <v>5378</v>
      </c>
    </row>
    <row r="1388" spans="1:2" x14ac:dyDescent="0.25">
      <c r="A1388" s="29">
        <v>33903203</v>
      </c>
      <c r="B1388" s="30" t="s">
        <v>6279</v>
      </c>
    </row>
    <row r="1389" spans="1:2" x14ac:dyDescent="0.25">
      <c r="A1389" s="25">
        <v>44903919</v>
      </c>
      <c r="B1389" s="1" t="s">
        <v>5752</v>
      </c>
    </row>
    <row r="1390" spans="1:2" x14ac:dyDescent="0.25">
      <c r="A1390" s="29">
        <v>44903039</v>
      </c>
      <c r="B1390" s="30" t="s">
        <v>5646</v>
      </c>
    </row>
  </sheetData>
  <sheetProtection password="EBEC" sheet="1" objects="1" scenario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4"/>
  <sheetViews>
    <sheetView topLeftCell="A1208" workbookViewId="0">
      <selection activeCell="D1273" sqref="D1273"/>
    </sheetView>
  </sheetViews>
  <sheetFormatPr defaultRowHeight="15" x14ac:dyDescent="0.25"/>
  <cols>
    <col min="4" max="4" width="97.7109375" bestFit="1" customWidth="1"/>
  </cols>
  <sheetData>
    <row r="1" spans="1:4" x14ac:dyDescent="0.25">
      <c r="A1" t="s">
        <v>6338</v>
      </c>
      <c r="B1" t="s">
        <v>6339</v>
      </c>
      <c r="C1" t="s">
        <v>6340</v>
      </c>
      <c r="D1" t="s">
        <v>6341</v>
      </c>
    </row>
    <row r="2" spans="1:4" x14ac:dyDescent="0.25">
      <c r="A2">
        <v>22</v>
      </c>
      <c r="B2">
        <v>949</v>
      </c>
      <c r="C2">
        <v>26</v>
      </c>
      <c r="D2" t="s">
        <v>6342</v>
      </c>
    </row>
    <row r="3" spans="1:4" x14ac:dyDescent="0.25">
      <c r="A3">
        <v>24</v>
      </c>
      <c r="B3">
        <v>2</v>
      </c>
      <c r="C3">
        <v>26</v>
      </c>
      <c r="D3" t="s">
        <v>6343</v>
      </c>
    </row>
    <row r="4" spans="1:4" x14ac:dyDescent="0.25">
      <c r="A4">
        <v>27</v>
      </c>
      <c r="B4">
        <v>5</v>
      </c>
      <c r="C4">
        <v>26</v>
      </c>
      <c r="D4" t="s">
        <v>6344</v>
      </c>
    </row>
    <row r="5" spans="1:4" x14ac:dyDescent="0.25">
      <c r="A5">
        <v>28</v>
      </c>
      <c r="B5">
        <v>6</v>
      </c>
      <c r="C5">
        <v>26</v>
      </c>
      <c r="D5" t="s">
        <v>6345</v>
      </c>
    </row>
    <row r="6" spans="1:4" x14ac:dyDescent="0.25">
      <c r="A6">
        <v>37</v>
      </c>
      <c r="B6">
        <v>125</v>
      </c>
      <c r="C6">
        <v>26</v>
      </c>
      <c r="D6" t="s">
        <v>6346</v>
      </c>
    </row>
    <row r="7" spans="1:4" x14ac:dyDescent="0.25">
      <c r="A7">
        <v>65</v>
      </c>
      <c r="B7">
        <v>10</v>
      </c>
      <c r="C7">
        <v>26</v>
      </c>
      <c r="D7" t="s">
        <v>6347</v>
      </c>
    </row>
    <row r="8" spans="1:4" x14ac:dyDescent="0.25">
      <c r="A8">
        <v>66</v>
      </c>
      <c r="B8">
        <v>11</v>
      </c>
      <c r="C8">
        <v>26</v>
      </c>
      <c r="D8" t="s">
        <v>6348</v>
      </c>
    </row>
    <row r="9" spans="1:4" x14ac:dyDescent="0.25">
      <c r="A9">
        <v>69</v>
      </c>
      <c r="B9">
        <v>12</v>
      </c>
      <c r="C9">
        <v>19</v>
      </c>
      <c r="D9" t="s">
        <v>7044</v>
      </c>
    </row>
    <row r="10" spans="1:4" x14ac:dyDescent="0.25">
      <c r="A10">
        <v>70</v>
      </c>
      <c r="B10">
        <v>19</v>
      </c>
      <c r="C10">
        <v>26</v>
      </c>
      <c r="D10" t="s">
        <v>6349</v>
      </c>
    </row>
    <row r="11" spans="1:4" x14ac:dyDescent="0.25">
      <c r="A11">
        <v>71</v>
      </c>
      <c r="B11">
        <v>20</v>
      </c>
      <c r="C11">
        <v>26</v>
      </c>
      <c r="D11" t="s">
        <v>6350</v>
      </c>
    </row>
    <row r="12" spans="1:4" x14ac:dyDescent="0.25">
      <c r="A12">
        <v>73</v>
      </c>
      <c r="B12">
        <v>21</v>
      </c>
      <c r="C12">
        <v>6</v>
      </c>
      <c r="D12" t="s">
        <v>6351</v>
      </c>
    </row>
    <row r="13" spans="1:4" x14ac:dyDescent="0.25">
      <c r="A13">
        <v>76</v>
      </c>
      <c r="B13">
        <v>22</v>
      </c>
      <c r="C13">
        <v>26</v>
      </c>
      <c r="D13" t="s">
        <v>6352</v>
      </c>
    </row>
    <row r="14" spans="1:4" x14ac:dyDescent="0.25">
      <c r="A14">
        <v>78</v>
      </c>
      <c r="B14">
        <v>53</v>
      </c>
      <c r="C14">
        <v>19</v>
      </c>
      <c r="D14" t="s">
        <v>6353</v>
      </c>
    </row>
    <row r="15" spans="1:4" x14ac:dyDescent="0.25">
      <c r="A15">
        <v>79</v>
      </c>
      <c r="B15">
        <v>11</v>
      </c>
      <c r="C15">
        <v>26</v>
      </c>
      <c r="D15" t="s">
        <v>6354</v>
      </c>
    </row>
    <row r="16" spans="1:4" x14ac:dyDescent="0.25">
      <c r="A16">
        <v>80</v>
      </c>
      <c r="B16">
        <v>63</v>
      </c>
      <c r="C16">
        <v>26</v>
      </c>
      <c r="D16" t="s">
        <v>6355</v>
      </c>
    </row>
    <row r="17" spans="1:4" x14ac:dyDescent="0.25">
      <c r="A17">
        <v>81</v>
      </c>
      <c r="B17">
        <v>57</v>
      </c>
      <c r="C17">
        <v>26</v>
      </c>
      <c r="D17" t="s">
        <v>6356</v>
      </c>
    </row>
    <row r="18" spans="1:4" x14ac:dyDescent="0.25">
      <c r="A18">
        <v>119</v>
      </c>
      <c r="B18">
        <v>88</v>
      </c>
      <c r="C18">
        <v>26</v>
      </c>
      <c r="D18" t="s">
        <v>6357</v>
      </c>
    </row>
    <row r="19" spans="1:4" x14ac:dyDescent="0.25">
      <c r="A19">
        <v>122</v>
      </c>
      <c r="B19">
        <v>7</v>
      </c>
      <c r="C19">
        <v>26</v>
      </c>
      <c r="D19" t="s">
        <v>6358</v>
      </c>
    </row>
    <row r="20" spans="1:4" x14ac:dyDescent="0.25">
      <c r="A20">
        <v>126</v>
      </c>
      <c r="B20">
        <v>89</v>
      </c>
      <c r="C20">
        <v>26</v>
      </c>
      <c r="D20" t="s">
        <v>6359</v>
      </c>
    </row>
    <row r="21" spans="1:4" x14ac:dyDescent="0.25">
      <c r="A21">
        <v>134</v>
      </c>
      <c r="B21">
        <v>2</v>
      </c>
      <c r="C21">
        <v>12</v>
      </c>
      <c r="D21" t="s">
        <v>6360</v>
      </c>
    </row>
    <row r="22" spans="1:4" x14ac:dyDescent="0.25">
      <c r="A22">
        <v>183</v>
      </c>
      <c r="B22">
        <v>91</v>
      </c>
      <c r="C22">
        <v>20</v>
      </c>
      <c r="D22" t="s">
        <v>6361</v>
      </c>
    </row>
    <row r="23" spans="1:4" x14ac:dyDescent="0.25">
      <c r="A23">
        <v>232</v>
      </c>
      <c r="B23">
        <v>92</v>
      </c>
      <c r="C23">
        <v>26</v>
      </c>
      <c r="D23" t="s">
        <v>6362</v>
      </c>
    </row>
    <row r="24" spans="1:4" x14ac:dyDescent="0.25">
      <c r="A24">
        <v>235</v>
      </c>
      <c r="B24">
        <v>93</v>
      </c>
      <c r="C24">
        <v>26</v>
      </c>
      <c r="D24" t="s">
        <v>6363</v>
      </c>
    </row>
    <row r="25" spans="1:4" x14ac:dyDescent="0.25">
      <c r="A25">
        <v>239</v>
      </c>
      <c r="B25">
        <v>94</v>
      </c>
      <c r="C25">
        <v>18</v>
      </c>
      <c r="D25" t="s">
        <v>6364</v>
      </c>
    </row>
    <row r="26" spans="1:4" x14ac:dyDescent="0.25">
      <c r="A26">
        <v>240</v>
      </c>
      <c r="B26">
        <v>94</v>
      </c>
      <c r="C26">
        <v>18</v>
      </c>
      <c r="D26" t="s">
        <v>2825</v>
      </c>
    </row>
    <row r="27" spans="1:4" x14ac:dyDescent="0.25">
      <c r="A27">
        <v>242</v>
      </c>
      <c r="B27">
        <v>99</v>
      </c>
      <c r="C27">
        <v>26</v>
      </c>
      <c r="D27" t="s">
        <v>6365</v>
      </c>
    </row>
    <row r="28" spans="1:4" x14ac:dyDescent="0.25">
      <c r="A28">
        <v>244</v>
      </c>
      <c r="B28">
        <v>66</v>
      </c>
      <c r="C28">
        <v>18</v>
      </c>
      <c r="D28" t="s">
        <v>6366</v>
      </c>
    </row>
    <row r="29" spans="1:4" x14ac:dyDescent="0.25">
      <c r="A29">
        <v>248</v>
      </c>
      <c r="B29">
        <v>22</v>
      </c>
      <c r="C29">
        <v>26</v>
      </c>
      <c r="D29" t="s">
        <v>6367</v>
      </c>
    </row>
    <row r="30" spans="1:4" x14ac:dyDescent="0.25">
      <c r="A30">
        <v>250</v>
      </c>
      <c r="B30">
        <v>94</v>
      </c>
      <c r="C30">
        <v>26</v>
      </c>
      <c r="D30" t="s">
        <v>2831</v>
      </c>
    </row>
    <row r="31" spans="1:4" x14ac:dyDescent="0.25">
      <c r="A31">
        <v>251</v>
      </c>
      <c r="B31">
        <v>67</v>
      </c>
      <c r="C31">
        <v>18</v>
      </c>
      <c r="D31" t="s">
        <v>6368</v>
      </c>
    </row>
    <row r="32" spans="1:4" x14ac:dyDescent="0.25">
      <c r="A32">
        <v>267</v>
      </c>
      <c r="B32">
        <v>6</v>
      </c>
      <c r="C32">
        <v>12</v>
      </c>
      <c r="D32" t="s">
        <v>6369</v>
      </c>
    </row>
    <row r="33" spans="1:4" x14ac:dyDescent="0.25">
      <c r="A33">
        <v>316</v>
      </c>
      <c r="B33">
        <v>101</v>
      </c>
      <c r="C33">
        <v>26</v>
      </c>
      <c r="D33" t="s">
        <v>6370</v>
      </c>
    </row>
    <row r="34" spans="1:4" x14ac:dyDescent="0.25">
      <c r="A34">
        <v>317</v>
      </c>
      <c r="B34">
        <v>22</v>
      </c>
      <c r="C34">
        <v>26</v>
      </c>
      <c r="D34" t="s">
        <v>6371</v>
      </c>
    </row>
    <row r="35" spans="1:4" x14ac:dyDescent="0.25">
      <c r="A35">
        <v>318</v>
      </c>
      <c r="B35">
        <v>102</v>
      </c>
      <c r="C35">
        <v>26</v>
      </c>
      <c r="D35" t="s">
        <v>6372</v>
      </c>
    </row>
    <row r="36" spans="1:4" x14ac:dyDescent="0.25">
      <c r="A36">
        <v>319</v>
      </c>
      <c r="B36">
        <v>10</v>
      </c>
      <c r="C36">
        <v>26</v>
      </c>
      <c r="D36" t="s">
        <v>6373</v>
      </c>
    </row>
    <row r="37" spans="1:4" x14ac:dyDescent="0.25">
      <c r="A37">
        <v>321</v>
      </c>
      <c r="B37">
        <v>22</v>
      </c>
      <c r="C37">
        <v>26</v>
      </c>
      <c r="D37" t="s">
        <v>2844</v>
      </c>
    </row>
    <row r="38" spans="1:4" x14ac:dyDescent="0.25">
      <c r="A38">
        <v>333</v>
      </c>
      <c r="B38">
        <v>9</v>
      </c>
      <c r="C38">
        <v>26</v>
      </c>
      <c r="D38" t="s">
        <v>7045</v>
      </c>
    </row>
    <row r="39" spans="1:4" x14ac:dyDescent="0.25">
      <c r="A39">
        <v>335</v>
      </c>
      <c r="B39">
        <v>9</v>
      </c>
      <c r="C39">
        <v>26</v>
      </c>
      <c r="D39" t="s">
        <v>6374</v>
      </c>
    </row>
    <row r="40" spans="1:4" x14ac:dyDescent="0.25">
      <c r="A40">
        <v>350</v>
      </c>
      <c r="B40">
        <v>9</v>
      </c>
      <c r="C40">
        <v>26</v>
      </c>
      <c r="D40" t="s">
        <v>6375</v>
      </c>
    </row>
    <row r="41" spans="1:4" x14ac:dyDescent="0.25">
      <c r="A41">
        <v>427</v>
      </c>
      <c r="B41">
        <v>949</v>
      </c>
      <c r="C41">
        <v>27</v>
      </c>
      <c r="D41" t="s">
        <v>6376</v>
      </c>
    </row>
    <row r="42" spans="1:4" x14ac:dyDescent="0.25">
      <c r="A42">
        <v>458</v>
      </c>
      <c r="B42">
        <v>949</v>
      </c>
      <c r="C42">
        <v>16</v>
      </c>
      <c r="D42" t="s">
        <v>6377</v>
      </c>
    </row>
    <row r="43" spans="1:4" x14ac:dyDescent="0.25">
      <c r="A43">
        <v>570</v>
      </c>
      <c r="B43">
        <v>949</v>
      </c>
      <c r="C43">
        <v>20</v>
      </c>
      <c r="D43" t="s">
        <v>6378</v>
      </c>
    </row>
    <row r="44" spans="1:4" x14ac:dyDescent="0.25">
      <c r="A44">
        <v>639</v>
      </c>
      <c r="B44">
        <v>949</v>
      </c>
      <c r="C44">
        <v>8</v>
      </c>
      <c r="D44" t="s">
        <v>6379</v>
      </c>
    </row>
    <row r="45" spans="1:4" x14ac:dyDescent="0.25">
      <c r="A45">
        <v>650</v>
      </c>
      <c r="B45">
        <v>949</v>
      </c>
      <c r="C45">
        <v>13</v>
      </c>
      <c r="D45" t="s">
        <v>6380</v>
      </c>
    </row>
    <row r="46" spans="1:4" x14ac:dyDescent="0.25">
      <c r="A46">
        <v>669</v>
      </c>
      <c r="B46">
        <v>949</v>
      </c>
      <c r="C46">
        <v>9</v>
      </c>
      <c r="D46" t="s">
        <v>6381</v>
      </c>
    </row>
    <row r="47" spans="1:4" x14ac:dyDescent="0.25">
      <c r="A47">
        <v>686</v>
      </c>
      <c r="B47">
        <v>949</v>
      </c>
      <c r="C47">
        <v>6</v>
      </c>
      <c r="D47" t="s">
        <v>6382</v>
      </c>
    </row>
    <row r="48" spans="1:4" x14ac:dyDescent="0.25">
      <c r="A48">
        <v>846</v>
      </c>
      <c r="B48">
        <v>9</v>
      </c>
      <c r="C48">
        <v>26</v>
      </c>
      <c r="D48" t="s">
        <v>6383</v>
      </c>
    </row>
    <row r="49" spans="1:4" x14ac:dyDescent="0.25">
      <c r="A49">
        <v>860</v>
      </c>
      <c r="B49">
        <v>949</v>
      </c>
      <c r="C49">
        <v>19</v>
      </c>
      <c r="D49" t="s">
        <v>6384</v>
      </c>
    </row>
    <row r="50" spans="1:4" x14ac:dyDescent="0.25">
      <c r="A50">
        <v>878</v>
      </c>
      <c r="B50">
        <v>949</v>
      </c>
      <c r="C50">
        <v>12</v>
      </c>
      <c r="D50" t="s">
        <v>6385</v>
      </c>
    </row>
    <row r="51" spans="1:4" x14ac:dyDescent="0.25">
      <c r="A51">
        <v>884</v>
      </c>
      <c r="B51">
        <v>949</v>
      </c>
      <c r="C51">
        <v>4</v>
      </c>
      <c r="D51" t="s">
        <v>6386</v>
      </c>
    </row>
    <row r="52" spans="1:4" x14ac:dyDescent="0.25">
      <c r="A52">
        <v>890</v>
      </c>
      <c r="B52">
        <v>949</v>
      </c>
      <c r="C52">
        <v>20</v>
      </c>
      <c r="D52" t="s">
        <v>6387</v>
      </c>
    </row>
    <row r="53" spans="1:4" x14ac:dyDescent="0.25">
      <c r="A53">
        <v>893</v>
      </c>
      <c r="B53">
        <v>949</v>
      </c>
      <c r="C53">
        <v>18</v>
      </c>
      <c r="D53" t="s">
        <v>6388</v>
      </c>
    </row>
    <row r="54" spans="1:4" x14ac:dyDescent="0.25">
      <c r="A54">
        <v>896</v>
      </c>
      <c r="B54">
        <v>949</v>
      </c>
      <c r="C54">
        <v>23</v>
      </c>
      <c r="D54" t="s">
        <v>6389</v>
      </c>
    </row>
    <row r="55" spans="1:4" x14ac:dyDescent="0.25">
      <c r="A55">
        <v>910</v>
      </c>
      <c r="B55">
        <v>9</v>
      </c>
      <c r="C55">
        <v>26</v>
      </c>
      <c r="D55" t="s">
        <v>6390</v>
      </c>
    </row>
    <row r="56" spans="1:4" x14ac:dyDescent="0.25">
      <c r="A56">
        <v>919</v>
      </c>
      <c r="B56">
        <v>949</v>
      </c>
      <c r="C56">
        <v>4</v>
      </c>
      <c r="D56" t="s">
        <v>6391</v>
      </c>
    </row>
    <row r="57" spans="1:4" x14ac:dyDescent="0.25">
      <c r="A57">
        <v>934</v>
      </c>
      <c r="B57">
        <v>949</v>
      </c>
      <c r="C57">
        <v>23</v>
      </c>
      <c r="D57" t="s">
        <v>6393</v>
      </c>
    </row>
    <row r="58" spans="1:4" x14ac:dyDescent="0.25">
      <c r="A58">
        <v>959</v>
      </c>
      <c r="B58">
        <v>949</v>
      </c>
      <c r="C58">
        <v>4</v>
      </c>
      <c r="D58" t="s">
        <v>6394</v>
      </c>
    </row>
    <row r="59" spans="1:4" x14ac:dyDescent="0.25">
      <c r="A59">
        <v>967</v>
      </c>
      <c r="B59">
        <v>280</v>
      </c>
      <c r="C59">
        <v>11</v>
      </c>
      <c r="D59" t="s">
        <v>6395</v>
      </c>
    </row>
    <row r="60" spans="1:4" x14ac:dyDescent="0.25">
      <c r="A60">
        <v>978</v>
      </c>
      <c r="B60">
        <v>215</v>
      </c>
      <c r="C60">
        <v>4</v>
      </c>
      <c r="D60" t="s">
        <v>6396</v>
      </c>
    </row>
    <row r="61" spans="1:4" x14ac:dyDescent="0.25">
      <c r="A61">
        <v>991</v>
      </c>
      <c r="B61">
        <v>949</v>
      </c>
      <c r="C61">
        <v>3</v>
      </c>
      <c r="D61" t="s">
        <v>6397</v>
      </c>
    </row>
    <row r="62" spans="1:4" x14ac:dyDescent="0.25">
      <c r="A62">
        <v>1001</v>
      </c>
      <c r="B62">
        <v>949</v>
      </c>
      <c r="C62">
        <v>18</v>
      </c>
      <c r="D62" t="s">
        <v>7046</v>
      </c>
    </row>
    <row r="63" spans="1:4" x14ac:dyDescent="0.25">
      <c r="A63">
        <v>1008</v>
      </c>
      <c r="B63">
        <v>949</v>
      </c>
      <c r="C63">
        <v>12</v>
      </c>
      <c r="D63" t="s">
        <v>6398</v>
      </c>
    </row>
    <row r="64" spans="1:4" x14ac:dyDescent="0.25">
      <c r="A64">
        <v>1010</v>
      </c>
      <c r="B64">
        <v>949</v>
      </c>
      <c r="C64">
        <v>12</v>
      </c>
      <c r="D64" t="s">
        <v>6399</v>
      </c>
    </row>
    <row r="65" spans="1:4" x14ac:dyDescent="0.25">
      <c r="A65">
        <v>1018</v>
      </c>
      <c r="B65">
        <v>949</v>
      </c>
      <c r="C65">
        <v>10</v>
      </c>
      <c r="D65" t="s">
        <v>6400</v>
      </c>
    </row>
    <row r="66" spans="1:4" x14ac:dyDescent="0.25">
      <c r="A66">
        <v>1021</v>
      </c>
      <c r="B66">
        <v>949</v>
      </c>
      <c r="C66">
        <v>12</v>
      </c>
      <c r="D66" t="s">
        <v>6401</v>
      </c>
    </row>
    <row r="67" spans="1:4" x14ac:dyDescent="0.25">
      <c r="A67">
        <v>1039</v>
      </c>
      <c r="B67">
        <v>55</v>
      </c>
      <c r="C67">
        <v>4</v>
      </c>
      <c r="D67" t="s">
        <v>6402</v>
      </c>
    </row>
    <row r="68" spans="1:4" x14ac:dyDescent="0.25">
      <c r="A68">
        <v>1045</v>
      </c>
      <c r="B68">
        <v>55</v>
      </c>
      <c r="C68">
        <v>8</v>
      </c>
      <c r="D68" t="s">
        <v>6403</v>
      </c>
    </row>
    <row r="69" spans="1:4" x14ac:dyDescent="0.25">
      <c r="A69">
        <v>1050</v>
      </c>
      <c r="B69">
        <v>55</v>
      </c>
      <c r="C69">
        <v>4</v>
      </c>
      <c r="D69" t="s">
        <v>6404</v>
      </c>
    </row>
    <row r="70" spans="1:4" x14ac:dyDescent="0.25">
      <c r="A70">
        <v>1051</v>
      </c>
      <c r="B70">
        <v>55</v>
      </c>
      <c r="C70">
        <v>8</v>
      </c>
      <c r="D70" t="s">
        <v>6405</v>
      </c>
    </row>
    <row r="71" spans="1:4" x14ac:dyDescent="0.25">
      <c r="A71">
        <v>1052</v>
      </c>
      <c r="B71">
        <v>55</v>
      </c>
      <c r="C71">
        <v>4</v>
      </c>
      <c r="D71" t="s">
        <v>6406</v>
      </c>
    </row>
    <row r="72" spans="1:4" x14ac:dyDescent="0.25">
      <c r="A72">
        <v>1053</v>
      </c>
      <c r="B72">
        <v>55</v>
      </c>
      <c r="C72">
        <v>4</v>
      </c>
      <c r="D72" t="s">
        <v>6407</v>
      </c>
    </row>
    <row r="73" spans="1:4" x14ac:dyDescent="0.25">
      <c r="A73">
        <v>1054</v>
      </c>
      <c r="B73">
        <v>55</v>
      </c>
      <c r="C73">
        <v>4</v>
      </c>
      <c r="D73" t="s">
        <v>6408</v>
      </c>
    </row>
    <row r="74" spans="1:4" x14ac:dyDescent="0.25">
      <c r="A74">
        <v>1055</v>
      </c>
      <c r="B74">
        <v>55</v>
      </c>
      <c r="C74">
        <v>4</v>
      </c>
      <c r="D74" t="s">
        <v>6409</v>
      </c>
    </row>
    <row r="75" spans="1:4" x14ac:dyDescent="0.25">
      <c r="A75">
        <v>1056</v>
      </c>
      <c r="B75">
        <v>55</v>
      </c>
      <c r="C75">
        <v>4</v>
      </c>
      <c r="D75" t="s">
        <v>6410</v>
      </c>
    </row>
    <row r="76" spans="1:4" x14ac:dyDescent="0.25">
      <c r="A76">
        <v>1057</v>
      </c>
      <c r="B76">
        <v>55</v>
      </c>
      <c r="C76">
        <v>4</v>
      </c>
      <c r="D76" t="s">
        <v>6411</v>
      </c>
    </row>
    <row r="77" spans="1:4" x14ac:dyDescent="0.25">
      <c r="A77">
        <v>1058</v>
      </c>
      <c r="B77">
        <v>55</v>
      </c>
      <c r="C77">
        <v>8</v>
      </c>
      <c r="D77" t="s">
        <v>6412</v>
      </c>
    </row>
    <row r="78" spans="1:4" x14ac:dyDescent="0.25">
      <c r="A78">
        <v>1059</v>
      </c>
      <c r="B78">
        <v>55</v>
      </c>
      <c r="C78">
        <v>4</v>
      </c>
      <c r="D78" t="s">
        <v>6413</v>
      </c>
    </row>
    <row r="79" spans="1:4" x14ac:dyDescent="0.25">
      <c r="A79">
        <v>1060</v>
      </c>
      <c r="B79">
        <v>55</v>
      </c>
      <c r="C79">
        <v>4</v>
      </c>
      <c r="D79" t="s">
        <v>6414</v>
      </c>
    </row>
    <row r="80" spans="1:4" x14ac:dyDescent="0.25">
      <c r="A80">
        <v>1086</v>
      </c>
      <c r="B80">
        <v>949</v>
      </c>
      <c r="C80">
        <v>4</v>
      </c>
      <c r="D80" t="s">
        <v>6415</v>
      </c>
    </row>
    <row r="81" spans="1:4" x14ac:dyDescent="0.25">
      <c r="A81">
        <v>1100</v>
      </c>
      <c r="B81">
        <v>949</v>
      </c>
      <c r="C81">
        <v>20</v>
      </c>
      <c r="D81" t="s">
        <v>6416</v>
      </c>
    </row>
    <row r="82" spans="1:4" x14ac:dyDescent="0.25">
      <c r="A82">
        <v>1119</v>
      </c>
      <c r="B82">
        <v>130</v>
      </c>
      <c r="C82">
        <v>1</v>
      </c>
      <c r="D82" t="s">
        <v>6417</v>
      </c>
    </row>
    <row r="83" spans="1:4" x14ac:dyDescent="0.25">
      <c r="A83">
        <v>1124</v>
      </c>
      <c r="B83">
        <v>131</v>
      </c>
      <c r="C83">
        <v>1</v>
      </c>
      <c r="D83" t="s">
        <v>6418</v>
      </c>
    </row>
    <row r="84" spans="1:4" x14ac:dyDescent="0.25">
      <c r="A84">
        <v>1126</v>
      </c>
      <c r="B84">
        <v>2</v>
      </c>
      <c r="C84">
        <v>20</v>
      </c>
      <c r="D84" t="s">
        <v>6419</v>
      </c>
    </row>
    <row r="85" spans="1:4" x14ac:dyDescent="0.25">
      <c r="A85">
        <v>1128</v>
      </c>
      <c r="B85">
        <v>135</v>
      </c>
      <c r="C85">
        <v>1</v>
      </c>
      <c r="D85" t="s">
        <v>6420</v>
      </c>
    </row>
    <row r="86" spans="1:4" x14ac:dyDescent="0.25">
      <c r="A86">
        <v>1138</v>
      </c>
      <c r="B86">
        <v>949</v>
      </c>
      <c r="C86">
        <v>1</v>
      </c>
      <c r="D86" t="s">
        <v>6421</v>
      </c>
    </row>
    <row r="87" spans="1:4" x14ac:dyDescent="0.25">
      <c r="A87">
        <v>1140</v>
      </c>
      <c r="B87">
        <v>949</v>
      </c>
      <c r="C87">
        <v>4</v>
      </c>
      <c r="D87" t="s">
        <v>6422</v>
      </c>
    </row>
    <row r="88" spans="1:4" x14ac:dyDescent="0.25">
      <c r="A88">
        <v>1142</v>
      </c>
      <c r="B88">
        <v>136</v>
      </c>
      <c r="C88">
        <v>1</v>
      </c>
      <c r="D88" t="s">
        <v>2964</v>
      </c>
    </row>
    <row r="89" spans="1:4" x14ac:dyDescent="0.25">
      <c r="A89">
        <v>1144</v>
      </c>
      <c r="B89">
        <v>2</v>
      </c>
      <c r="C89">
        <v>1</v>
      </c>
      <c r="D89" t="s">
        <v>6423</v>
      </c>
    </row>
    <row r="90" spans="1:4" x14ac:dyDescent="0.25">
      <c r="A90">
        <v>1150</v>
      </c>
      <c r="B90">
        <v>138</v>
      </c>
      <c r="C90">
        <v>1</v>
      </c>
      <c r="D90" t="s">
        <v>6424</v>
      </c>
    </row>
    <row r="91" spans="1:4" x14ac:dyDescent="0.25">
      <c r="A91">
        <v>1152</v>
      </c>
      <c r="B91">
        <v>141</v>
      </c>
      <c r="C91">
        <v>1</v>
      </c>
      <c r="D91" t="s">
        <v>6425</v>
      </c>
    </row>
    <row r="92" spans="1:4" x14ac:dyDescent="0.25">
      <c r="A92">
        <v>1155</v>
      </c>
      <c r="B92">
        <v>143</v>
      </c>
      <c r="C92">
        <v>1</v>
      </c>
      <c r="D92" t="s">
        <v>6426</v>
      </c>
    </row>
    <row r="93" spans="1:4" x14ac:dyDescent="0.25">
      <c r="A93">
        <v>1157</v>
      </c>
      <c r="B93">
        <v>145</v>
      </c>
      <c r="C93">
        <v>1</v>
      </c>
      <c r="D93" t="s">
        <v>6427</v>
      </c>
    </row>
    <row r="94" spans="1:4" x14ac:dyDescent="0.25">
      <c r="A94">
        <v>1172</v>
      </c>
      <c r="B94">
        <v>949</v>
      </c>
      <c r="C94">
        <v>12</v>
      </c>
      <c r="D94" t="s">
        <v>6428</v>
      </c>
    </row>
    <row r="95" spans="1:4" x14ac:dyDescent="0.25">
      <c r="A95">
        <v>1217</v>
      </c>
      <c r="B95">
        <v>949</v>
      </c>
      <c r="C95">
        <v>26</v>
      </c>
      <c r="D95" t="s">
        <v>6429</v>
      </c>
    </row>
    <row r="96" spans="1:4" x14ac:dyDescent="0.25">
      <c r="A96">
        <v>1225</v>
      </c>
      <c r="B96">
        <v>948</v>
      </c>
      <c r="C96">
        <v>4</v>
      </c>
      <c r="D96" t="s">
        <v>6430</v>
      </c>
    </row>
    <row r="97" spans="1:4" x14ac:dyDescent="0.25">
      <c r="A97">
        <v>1232</v>
      </c>
      <c r="B97">
        <v>6</v>
      </c>
      <c r="C97">
        <v>4</v>
      </c>
      <c r="D97" t="s">
        <v>6431</v>
      </c>
    </row>
    <row r="98" spans="1:4" x14ac:dyDescent="0.25">
      <c r="A98">
        <v>1238</v>
      </c>
      <c r="B98">
        <v>2</v>
      </c>
      <c r="C98">
        <v>4</v>
      </c>
      <c r="D98" t="s">
        <v>6432</v>
      </c>
    </row>
    <row r="99" spans="1:4" x14ac:dyDescent="0.25">
      <c r="A99">
        <v>1239</v>
      </c>
      <c r="B99">
        <v>9</v>
      </c>
      <c r="C99">
        <v>26</v>
      </c>
      <c r="D99" t="s">
        <v>6433</v>
      </c>
    </row>
    <row r="100" spans="1:4" x14ac:dyDescent="0.25">
      <c r="A100">
        <v>1242</v>
      </c>
      <c r="B100">
        <v>125</v>
      </c>
      <c r="C100">
        <v>4</v>
      </c>
      <c r="D100" t="s">
        <v>6434</v>
      </c>
    </row>
    <row r="101" spans="1:4" x14ac:dyDescent="0.25">
      <c r="A101">
        <v>1296</v>
      </c>
      <c r="B101">
        <v>9</v>
      </c>
      <c r="C101">
        <v>26</v>
      </c>
      <c r="D101" t="s">
        <v>6435</v>
      </c>
    </row>
    <row r="102" spans="1:4" x14ac:dyDescent="0.25">
      <c r="A102">
        <v>1302</v>
      </c>
      <c r="B102">
        <v>9</v>
      </c>
      <c r="C102">
        <v>26</v>
      </c>
      <c r="D102" t="s">
        <v>6436</v>
      </c>
    </row>
    <row r="103" spans="1:4" x14ac:dyDescent="0.25">
      <c r="A103">
        <v>1369</v>
      </c>
      <c r="B103">
        <v>147</v>
      </c>
      <c r="C103">
        <v>1</v>
      </c>
      <c r="D103" t="s">
        <v>6437</v>
      </c>
    </row>
    <row r="104" spans="1:4" x14ac:dyDescent="0.25">
      <c r="A104">
        <v>1373</v>
      </c>
      <c r="B104">
        <v>6</v>
      </c>
      <c r="C104">
        <v>20</v>
      </c>
      <c r="D104" t="s">
        <v>6438</v>
      </c>
    </row>
    <row r="105" spans="1:4" x14ac:dyDescent="0.25">
      <c r="A105">
        <v>1450</v>
      </c>
      <c r="B105">
        <v>298</v>
      </c>
      <c r="C105">
        <v>26</v>
      </c>
      <c r="D105" t="s">
        <v>6439</v>
      </c>
    </row>
    <row r="106" spans="1:4" x14ac:dyDescent="0.25">
      <c r="A106">
        <v>1538</v>
      </c>
      <c r="B106">
        <v>2</v>
      </c>
      <c r="C106">
        <v>16</v>
      </c>
      <c r="D106" t="s">
        <v>6440</v>
      </c>
    </row>
    <row r="107" spans="1:4" x14ac:dyDescent="0.25">
      <c r="A107">
        <v>1546</v>
      </c>
      <c r="B107">
        <v>948</v>
      </c>
      <c r="C107">
        <v>16</v>
      </c>
      <c r="D107" t="s">
        <v>6441</v>
      </c>
    </row>
    <row r="108" spans="1:4" x14ac:dyDescent="0.25">
      <c r="A108">
        <v>1605</v>
      </c>
      <c r="B108">
        <v>178</v>
      </c>
      <c r="C108">
        <v>26</v>
      </c>
      <c r="D108" t="s">
        <v>6442</v>
      </c>
    </row>
    <row r="109" spans="1:4" x14ac:dyDescent="0.25">
      <c r="A109">
        <v>1617</v>
      </c>
      <c r="B109">
        <v>178</v>
      </c>
      <c r="C109">
        <v>26</v>
      </c>
      <c r="D109" t="s">
        <v>6443</v>
      </c>
    </row>
    <row r="110" spans="1:4" x14ac:dyDescent="0.25">
      <c r="A110">
        <v>1635</v>
      </c>
      <c r="B110">
        <v>949</v>
      </c>
      <c r="C110">
        <v>4</v>
      </c>
      <c r="D110" t="s">
        <v>6444</v>
      </c>
    </row>
    <row r="111" spans="1:4" x14ac:dyDescent="0.25">
      <c r="A111">
        <v>1714</v>
      </c>
      <c r="B111">
        <v>125</v>
      </c>
      <c r="C111">
        <v>18</v>
      </c>
      <c r="D111" t="s">
        <v>7047</v>
      </c>
    </row>
    <row r="112" spans="1:4" x14ac:dyDescent="0.25">
      <c r="A112">
        <v>1724</v>
      </c>
      <c r="B112">
        <v>178</v>
      </c>
      <c r="C112">
        <v>26</v>
      </c>
      <c r="D112" t="s">
        <v>6445</v>
      </c>
    </row>
    <row r="113" spans="1:4" x14ac:dyDescent="0.25">
      <c r="A113">
        <v>1786</v>
      </c>
      <c r="B113">
        <v>136</v>
      </c>
      <c r="C113">
        <v>9</v>
      </c>
      <c r="D113" t="s">
        <v>2964</v>
      </c>
    </row>
    <row r="114" spans="1:4" x14ac:dyDescent="0.25">
      <c r="A114">
        <v>1800</v>
      </c>
      <c r="B114">
        <v>299</v>
      </c>
      <c r="C114">
        <v>20</v>
      </c>
      <c r="D114" t="s">
        <v>6446</v>
      </c>
    </row>
    <row r="115" spans="1:4" x14ac:dyDescent="0.25">
      <c r="A115">
        <v>1821</v>
      </c>
      <c r="B115">
        <v>300</v>
      </c>
      <c r="C115">
        <v>23</v>
      </c>
      <c r="D115" t="s">
        <v>6447</v>
      </c>
    </row>
    <row r="116" spans="1:4" x14ac:dyDescent="0.25">
      <c r="A116">
        <v>1843</v>
      </c>
      <c r="B116">
        <v>149</v>
      </c>
      <c r="C116">
        <v>1</v>
      </c>
      <c r="D116" t="s">
        <v>6448</v>
      </c>
    </row>
    <row r="117" spans="1:4" x14ac:dyDescent="0.25">
      <c r="A117">
        <v>1858</v>
      </c>
      <c r="B117">
        <v>2</v>
      </c>
      <c r="C117">
        <v>1</v>
      </c>
      <c r="D117" t="s">
        <v>6423</v>
      </c>
    </row>
    <row r="118" spans="1:4" x14ac:dyDescent="0.25">
      <c r="A118">
        <v>1869</v>
      </c>
      <c r="B118">
        <v>54</v>
      </c>
      <c r="C118">
        <v>1</v>
      </c>
      <c r="D118" t="s">
        <v>6449</v>
      </c>
    </row>
    <row r="119" spans="1:4" x14ac:dyDescent="0.25">
      <c r="A119">
        <v>1882</v>
      </c>
      <c r="B119">
        <v>154</v>
      </c>
      <c r="C119">
        <v>1</v>
      </c>
      <c r="D119" t="s">
        <v>6450</v>
      </c>
    </row>
    <row r="120" spans="1:4" x14ac:dyDescent="0.25">
      <c r="A120">
        <v>1919</v>
      </c>
      <c r="B120">
        <v>633</v>
      </c>
      <c r="C120">
        <v>20</v>
      </c>
      <c r="D120" t="s">
        <v>6451</v>
      </c>
    </row>
    <row r="121" spans="1:4" x14ac:dyDescent="0.25">
      <c r="A121">
        <v>1945</v>
      </c>
      <c r="B121">
        <v>178</v>
      </c>
      <c r="C121">
        <v>26</v>
      </c>
      <c r="D121" t="s">
        <v>6452</v>
      </c>
    </row>
    <row r="122" spans="1:4" x14ac:dyDescent="0.25">
      <c r="A122">
        <v>1954</v>
      </c>
      <c r="B122">
        <v>178</v>
      </c>
      <c r="C122">
        <v>26</v>
      </c>
      <c r="D122" t="s">
        <v>6453</v>
      </c>
    </row>
    <row r="123" spans="1:4" x14ac:dyDescent="0.25">
      <c r="A123">
        <v>1955</v>
      </c>
      <c r="B123">
        <v>1002</v>
      </c>
      <c r="C123">
        <v>14</v>
      </c>
      <c r="D123" t="s">
        <v>7048</v>
      </c>
    </row>
    <row r="124" spans="1:4" x14ac:dyDescent="0.25">
      <c r="A124">
        <v>1977</v>
      </c>
      <c r="B124">
        <v>178</v>
      </c>
      <c r="C124">
        <v>26</v>
      </c>
      <c r="D124" t="s">
        <v>6454</v>
      </c>
    </row>
    <row r="125" spans="1:4" x14ac:dyDescent="0.25">
      <c r="A125">
        <v>1980</v>
      </c>
      <c r="B125">
        <v>178</v>
      </c>
      <c r="C125">
        <v>26</v>
      </c>
      <c r="D125" t="s">
        <v>6455</v>
      </c>
    </row>
    <row r="126" spans="1:4" x14ac:dyDescent="0.25">
      <c r="A126">
        <v>1991</v>
      </c>
      <c r="B126">
        <v>178</v>
      </c>
      <c r="C126">
        <v>26</v>
      </c>
      <c r="D126" t="s">
        <v>6456</v>
      </c>
    </row>
    <row r="127" spans="1:4" x14ac:dyDescent="0.25">
      <c r="A127">
        <v>2002</v>
      </c>
      <c r="B127">
        <v>178</v>
      </c>
      <c r="C127">
        <v>26</v>
      </c>
      <c r="D127" t="s">
        <v>6457</v>
      </c>
    </row>
    <row r="128" spans="1:4" x14ac:dyDescent="0.25">
      <c r="A128">
        <v>2023</v>
      </c>
      <c r="B128">
        <v>1003</v>
      </c>
      <c r="C128">
        <v>8</v>
      </c>
      <c r="D128" t="s">
        <v>7049</v>
      </c>
    </row>
    <row r="129" spans="1:4" x14ac:dyDescent="0.25">
      <c r="A129">
        <v>2067</v>
      </c>
      <c r="B129">
        <v>305</v>
      </c>
      <c r="C129">
        <v>8</v>
      </c>
      <c r="D129" t="s">
        <v>7050</v>
      </c>
    </row>
    <row r="130" spans="1:4" x14ac:dyDescent="0.25">
      <c r="A130">
        <v>2069</v>
      </c>
      <c r="B130">
        <v>6</v>
      </c>
      <c r="C130">
        <v>9</v>
      </c>
      <c r="D130" t="s">
        <v>6458</v>
      </c>
    </row>
    <row r="131" spans="1:4" x14ac:dyDescent="0.25">
      <c r="A131">
        <v>2071</v>
      </c>
      <c r="B131">
        <v>280</v>
      </c>
      <c r="C131">
        <v>8</v>
      </c>
      <c r="D131" t="s">
        <v>6459</v>
      </c>
    </row>
    <row r="132" spans="1:4" x14ac:dyDescent="0.25">
      <c r="A132">
        <v>2117</v>
      </c>
      <c r="B132">
        <v>409</v>
      </c>
      <c r="C132">
        <v>20</v>
      </c>
      <c r="D132" t="s">
        <v>7051</v>
      </c>
    </row>
    <row r="133" spans="1:4" x14ac:dyDescent="0.25">
      <c r="A133">
        <v>2159</v>
      </c>
      <c r="B133">
        <v>53</v>
      </c>
      <c r="C133">
        <v>24</v>
      </c>
      <c r="D133" t="s">
        <v>6460</v>
      </c>
    </row>
    <row r="134" spans="1:4" x14ac:dyDescent="0.25">
      <c r="A134">
        <v>2171</v>
      </c>
      <c r="B134">
        <v>410</v>
      </c>
      <c r="C134">
        <v>20</v>
      </c>
      <c r="D134" t="s">
        <v>7052</v>
      </c>
    </row>
    <row r="135" spans="1:4" x14ac:dyDescent="0.25">
      <c r="A135">
        <v>2193</v>
      </c>
      <c r="B135">
        <v>2</v>
      </c>
      <c r="C135">
        <v>24</v>
      </c>
      <c r="D135" t="s">
        <v>6461</v>
      </c>
    </row>
    <row r="136" spans="1:4" x14ac:dyDescent="0.25">
      <c r="A136">
        <v>2194</v>
      </c>
      <c r="B136">
        <v>949</v>
      </c>
      <c r="C136">
        <v>24</v>
      </c>
      <c r="D136" t="s">
        <v>6462</v>
      </c>
    </row>
    <row r="137" spans="1:4" x14ac:dyDescent="0.25">
      <c r="A137">
        <v>2206</v>
      </c>
      <c r="B137">
        <v>411</v>
      </c>
      <c r="C137">
        <v>20</v>
      </c>
      <c r="D137" t="s">
        <v>6463</v>
      </c>
    </row>
    <row r="138" spans="1:4" x14ac:dyDescent="0.25">
      <c r="A138">
        <v>2216</v>
      </c>
      <c r="B138">
        <v>306</v>
      </c>
      <c r="C138">
        <v>20</v>
      </c>
      <c r="D138" t="s">
        <v>6464</v>
      </c>
    </row>
    <row r="139" spans="1:4" x14ac:dyDescent="0.25">
      <c r="A139">
        <v>2228</v>
      </c>
      <c r="B139">
        <v>949</v>
      </c>
      <c r="C139">
        <v>4</v>
      </c>
      <c r="D139" t="s">
        <v>6465</v>
      </c>
    </row>
    <row r="140" spans="1:4" x14ac:dyDescent="0.25">
      <c r="A140">
        <v>2240</v>
      </c>
      <c r="B140">
        <v>301</v>
      </c>
      <c r="C140">
        <v>9</v>
      </c>
      <c r="D140" t="s">
        <v>6466</v>
      </c>
    </row>
    <row r="141" spans="1:4" x14ac:dyDescent="0.25">
      <c r="A141">
        <v>2255</v>
      </c>
      <c r="B141">
        <v>178</v>
      </c>
      <c r="C141">
        <v>26</v>
      </c>
      <c r="D141" t="s">
        <v>6467</v>
      </c>
    </row>
    <row r="142" spans="1:4" x14ac:dyDescent="0.25">
      <c r="A142">
        <v>2264</v>
      </c>
      <c r="B142">
        <v>2</v>
      </c>
      <c r="C142">
        <v>9</v>
      </c>
      <c r="D142" t="s">
        <v>6468</v>
      </c>
    </row>
    <row r="143" spans="1:4" x14ac:dyDescent="0.25">
      <c r="A143">
        <v>2286</v>
      </c>
      <c r="B143">
        <v>1068</v>
      </c>
      <c r="C143">
        <v>8</v>
      </c>
      <c r="D143" t="s">
        <v>7053</v>
      </c>
    </row>
    <row r="144" spans="1:4" x14ac:dyDescent="0.25">
      <c r="A144">
        <v>2287</v>
      </c>
      <c r="B144">
        <v>178</v>
      </c>
      <c r="C144">
        <v>26</v>
      </c>
      <c r="D144" t="s">
        <v>6469</v>
      </c>
    </row>
    <row r="145" spans="1:4" x14ac:dyDescent="0.25">
      <c r="A145">
        <v>2297</v>
      </c>
      <c r="B145">
        <v>125</v>
      </c>
      <c r="C145">
        <v>9</v>
      </c>
      <c r="D145" t="s">
        <v>6470</v>
      </c>
    </row>
    <row r="146" spans="1:4" x14ac:dyDescent="0.25">
      <c r="A146">
        <v>2300</v>
      </c>
      <c r="B146">
        <v>178</v>
      </c>
      <c r="C146">
        <v>26</v>
      </c>
      <c r="D146" t="s">
        <v>7054</v>
      </c>
    </row>
    <row r="147" spans="1:4" x14ac:dyDescent="0.25">
      <c r="A147">
        <v>2301</v>
      </c>
      <c r="B147">
        <v>8</v>
      </c>
      <c r="C147">
        <v>9</v>
      </c>
      <c r="D147" t="s">
        <v>6471</v>
      </c>
    </row>
    <row r="148" spans="1:4" x14ac:dyDescent="0.25">
      <c r="A148">
        <v>2302</v>
      </c>
      <c r="B148">
        <v>178</v>
      </c>
      <c r="C148">
        <v>26</v>
      </c>
      <c r="D148" t="s">
        <v>6472</v>
      </c>
    </row>
    <row r="149" spans="1:4" x14ac:dyDescent="0.25">
      <c r="A149">
        <v>2355</v>
      </c>
      <c r="B149">
        <v>125</v>
      </c>
      <c r="C149">
        <v>4</v>
      </c>
      <c r="D149" t="s">
        <v>6476</v>
      </c>
    </row>
    <row r="150" spans="1:4" x14ac:dyDescent="0.25">
      <c r="A150">
        <v>2418</v>
      </c>
      <c r="B150">
        <v>6</v>
      </c>
      <c r="C150">
        <v>4</v>
      </c>
      <c r="D150" t="s">
        <v>6477</v>
      </c>
    </row>
    <row r="151" spans="1:4" x14ac:dyDescent="0.25">
      <c r="A151">
        <v>2496</v>
      </c>
      <c r="B151">
        <v>313</v>
      </c>
      <c r="C151">
        <v>4</v>
      </c>
      <c r="D151" t="s">
        <v>6478</v>
      </c>
    </row>
    <row r="152" spans="1:4" x14ac:dyDescent="0.25">
      <c r="A152">
        <v>2555</v>
      </c>
      <c r="B152">
        <v>2</v>
      </c>
      <c r="C152">
        <v>20</v>
      </c>
      <c r="D152" t="s">
        <v>6479</v>
      </c>
    </row>
    <row r="153" spans="1:4" x14ac:dyDescent="0.25">
      <c r="A153">
        <v>2562</v>
      </c>
      <c r="B153">
        <v>948</v>
      </c>
      <c r="C153">
        <v>24</v>
      </c>
      <c r="D153" t="s">
        <v>6480</v>
      </c>
    </row>
    <row r="154" spans="1:4" x14ac:dyDescent="0.25">
      <c r="A154">
        <v>2565</v>
      </c>
      <c r="B154">
        <v>132</v>
      </c>
      <c r="C154">
        <v>24</v>
      </c>
      <c r="D154" t="s">
        <v>6481</v>
      </c>
    </row>
    <row r="155" spans="1:4" x14ac:dyDescent="0.25">
      <c r="A155">
        <v>2566</v>
      </c>
      <c r="B155">
        <v>314</v>
      </c>
      <c r="C155">
        <v>24</v>
      </c>
      <c r="D155" t="s">
        <v>6482</v>
      </c>
    </row>
    <row r="156" spans="1:4" x14ac:dyDescent="0.25">
      <c r="A156">
        <v>2567</v>
      </c>
      <c r="B156">
        <v>6</v>
      </c>
      <c r="C156">
        <v>8</v>
      </c>
      <c r="D156" t="s">
        <v>6483</v>
      </c>
    </row>
    <row r="157" spans="1:4" x14ac:dyDescent="0.25">
      <c r="A157">
        <v>2625</v>
      </c>
      <c r="B157">
        <v>318</v>
      </c>
      <c r="C157">
        <v>20</v>
      </c>
      <c r="D157" t="s">
        <v>6485</v>
      </c>
    </row>
    <row r="158" spans="1:4" x14ac:dyDescent="0.25">
      <c r="A158">
        <v>2700</v>
      </c>
      <c r="B158">
        <v>2</v>
      </c>
      <c r="C158">
        <v>4</v>
      </c>
      <c r="D158" t="s">
        <v>6486</v>
      </c>
    </row>
    <row r="159" spans="1:4" x14ac:dyDescent="0.25">
      <c r="A159">
        <v>2702</v>
      </c>
      <c r="B159">
        <v>125</v>
      </c>
      <c r="C159">
        <v>4</v>
      </c>
      <c r="D159" t="s">
        <v>6487</v>
      </c>
    </row>
    <row r="160" spans="1:4" x14ac:dyDescent="0.25">
      <c r="A160">
        <v>2718</v>
      </c>
      <c r="B160">
        <v>949</v>
      </c>
      <c r="C160">
        <v>7</v>
      </c>
      <c r="D160" t="s">
        <v>6488</v>
      </c>
    </row>
    <row r="161" spans="1:4" x14ac:dyDescent="0.25">
      <c r="A161">
        <v>2726</v>
      </c>
      <c r="B161">
        <v>251</v>
      </c>
      <c r="C161">
        <v>4</v>
      </c>
      <c r="D161" t="s">
        <v>6489</v>
      </c>
    </row>
    <row r="162" spans="1:4" x14ac:dyDescent="0.25">
      <c r="A162">
        <v>2740</v>
      </c>
      <c r="B162">
        <v>280</v>
      </c>
      <c r="C162">
        <v>12</v>
      </c>
      <c r="D162" t="s">
        <v>6491</v>
      </c>
    </row>
    <row r="163" spans="1:4" x14ac:dyDescent="0.25">
      <c r="A163">
        <v>2750</v>
      </c>
      <c r="B163">
        <v>948</v>
      </c>
      <c r="C163">
        <v>4</v>
      </c>
      <c r="D163" t="s">
        <v>6492</v>
      </c>
    </row>
    <row r="164" spans="1:4" x14ac:dyDescent="0.25">
      <c r="A164">
        <v>2783</v>
      </c>
      <c r="B164">
        <v>2</v>
      </c>
      <c r="C164">
        <v>8</v>
      </c>
      <c r="D164" t="s">
        <v>6494</v>
      </c>
    </row>
    <row r="165" spans="1:4" x14ac:dyDescent="0.25">
      <c r="A165">
        <v>2847</v>
      </c>
      <c r="B165">
        <v>948</v>
      </c>
      <c r="C165">
        <v>4</v>
      </c>
      <c r="D165" t="s">
        <v>6497</v>
      </c>
    </row>
    <row r="166" spans="1:4" x14ac:dyDescent="0.25">
      <c r="A166">
        <v>2876</v>
      </c>
      <c r="B166">
        <v>2</v>
      </c>
      <c r="C166">
        <v>4</v>
      </c>
      <c r="D166" t="s">
        <v>6499</v>
      </c>
    </row>
    <row r="167" spans="1:4" x14ac:dyDescent="0.25">
      <c r="A167">
        <v>2899</v>
      </c>
      <c r="B167">
        <v>2</v>
      </c>
      <c r="C167">
        <v>4</v>
      </c>
      <c r="D167" t="s">
        <v>6500</v>
      </c>
    </row>
    <row r="168" spans="1:4" x14ac:dyDescent="0.25">
      <c r="A168">
        <v>2967</v>
      </c>
      <c r="B168">
        <v>318</v>
      </c>
      <c r="C168">
        <v>20</v>
      </c>
      <c r="D168" t="s">
        <v>6501</v>
      </c>
    </row>
    <row r="169" spans="1:4" x14ac:dyDescent="0.25">
      <c r="A169">
        <v>3096</v>
      </c>
      <c r="B169">
        <v>322</v>
      </c>
      <c r="C169">
        <v>4</v>
      </c>
      <c r="D169" t="s">
        <v>6502</v>
      </c>
    </row>
    <row r="170" spans="1:4" x14ac:dyDescent="0.25">
      <c r="A170">
        <v>3133</v>
      </c>
      <c r="B170">
        <v>949</v>
      </c>
      <c r="C170">
        <v>4</v>
      </c>
      <c r="D170" t="s">
        <v>6503</v>
      </c>
    </row>
    <row r="171" spans="1:4" x14ac:dyDescent="0.25">
      <c r="A171">
        <v>3176</v>
      </c>
      <c r="B171">
        <v>13</v>
      </c>
      <c r="C171">
        <v>12</v>
      </c>
      <c r="D171" t="s">
        <v>6504</v>
      </c>
    </row>
    <row r="172" spans="1:4" x14ac:dyDescent="0.25">
      <c r="A172">
        <v>3201</v>
      </c>
      <c r="B172">
        <v>13</v>
      </c>
      <c r="C172">
        <v>12</v>
      </c>
      <c r="D172" t="s">
        <v>6505</v>
      </c>
    </row>
    <row r="173" spans="1:4" x14ac:dyDescent="0.25">
      <c r="A173">
        <v>3204</v>
      </c>
      <c r="B173">
        <v>2</v>
      </c>
      <c r="C173">
        <v>7</v>
      </c>
      <c r="D173" t="s">
        <v>6506</v>
      </c>
    </row>
    <row r="174" spans="1:4" x14ac:dyDescent="0.25">
      <c r="A174">
        <v>3207</v>
      </c>
      <c r="B174">
        <v>323</v>
      </c>
      <c r="C174">
        <v>4</v>
      </c>
      <c r="D174" t="s">
        <v>6507</v>
      </c>
    </row>
    <row r="175" spans="1:4" x14ac:dyDescent="0.25">
      <c r="A175">
        <v>3218</v>
      </c>
      <c r="B175">
        <v>323</v>
      </c>
      <c r="C175">
        <v>4</v>
      </c>
      <c r="D175" t="s">
        <v>6508</v>
      </c>
    </row>
    <row r="176" spans="1:4" x14ac:dyDescent="0.25">
      <c r="A176">
        <v>3224</v>
      </c>
      <c r="B176">
        <v>323</v>
      </c>
      <c r="C176">
        <v>4</v>
      </c>
      <c r="D176" t="s">
        <v>6509</v>
      </c>
    </row>
    <row r="177" spans="1:4" x14ac:dyDescent="0.25">
      <c r="A177">
        <v>3236</v>
      </c>
      <c r="B177">
        <v>323</v>
      </c>
      <c r="C177">
        <v>4</v>
      </c>
      <c r="D177" t="s">
        <v>6510</v>
      </c>
    </row>
    <row r="178" spans="1:4" x14ac:dyDescent="0.25">
      <c r="A178">
        <v>3255</v>
      </c>
      <c r="B178">
        <v>6</v>
      </c>
      <c r="C178">
        <v>16</v>
      </c>
      <c r="D178" t="s">
        <v>6511</v>
      </c>
    </row>
    <row r="179" spans="1:4" x14ac:dyDescent="0.25">
      <c r="A179">
        <v>3262</v>
      </c>
      <c r="B179">
        <v>948</v>
      </c>
      <c r="C179">
        <v>7</v>
      </c>
      <c r="D179" t="s">
        <v>6512</v>
      </c>
    </row>
    <row r="180" spans="1:4" x14ac:dyDescent="0.25">
      <c r="A180">
        <v>3267</v>
      </c>
      <c r="B180">
        <v>324</v>
      </c>
      <c r="C180">
        <v>9</v>
      </c>
      <c r="D180" t="s">
        <v>6513</v>
      </c>
    </row>
    <row r="181" spans="1:4" x14ac:dyDescent="0.25">
      <c r="A181">
        <v>3297</v>
      </c>
      <c r="B181">
        <v>325</v>
      </c>
      <c r="C181">
        <v>4</v>
      </c>
      <c r="D181" t="s">
        <v>3191</v>
      </c>
    </row>
    <row r="182" spans="1:4" x14ac:dyDescent="0.25">
      <c r="A182">
        <v>3320</v>
      </c>
      <c r="B182">
        <v>323</v>
      </c>
      <c r="C182">
        <v>4</v>
      </c>
      <c r="D182" t="s">
        <v>6514</v>
      </c>
    </row>
    <row r="183" spans="1:4" x14ac:dyDescent="0.25">
      <c r="A183">
        <v>3368</v>
      </c>
      <c r="B183">
        <v>326</v>
      </c>
      <c r="C183">
        <v>28</v>
      </c>
      <c r="D183" t="s">
        <v>6515</v>
      </c>
    </row>
    <row r="184" spans="1:4" x14ac:dyDescent="0.25">
      <c r="A184">
        <v>3391</v>
      </c>
      <c r="B184">
        <v>949</v>
      </c>
      <c r="C184">
        <v>26</v>
      </c>
      <c r="D184" t="s">
        <v>6516</v>
      </c>
    </row>
    <row r="185" spans="1:4" x14ac:dyDescent="0.25">
      <c r="A185">
        <v>3451</v>
      </c>
      <c r="B185">
        <v>6</v>
      </c>
      <c r="C185">
        <v>20</v>
      </c>
      <c r="D185" t="s">
        <v>6517</v>
      </c>
    </row>
    <row r="186" spans="1:4" x14ac:dyDescent="0.25">
      <c r="A186">
        <v>3526</v>
      </c>
      <c r="B186">
        <v>13</v>
      </c>
      <c r="C186">
        <v>12</v>
      </c>
      <c r="D186" t="s">
        <v>7055</v>
      </c>
    </row>
    <row r="187" spans="1:4" x14ac:dyDescent="0.25">
      <c r="A187">
        <v>3538</v>
      </c>
      <c r="B187">
        <v>2</v>
      </c>
      <c r="C187">
        <v>4</v>
      </c>
      <c r="D187" t="s">
        <v>6518</v>
      </c>
    </row>
    <row r="188" spans="1:4" x14ac:dyDescent="0.25">
      <c r="A188">
        <v>3548</v>
      </c>
      <c r="B188">
        <v>178</v>
      </c>
      <c r="C188">
        <v>26</v>
      </c>
      <c r="D188" t="s">
        <v>6519</v>
      </c>
    </row>
    <row r="189" spans="1:4" x14ac:dyDescent="0.25">
      <c r="A189">
        <v>3562</v>
      </c>
      <c r="B189">
        <v>326</v>
      </c>
      <c r="C189">
        <v>28</v>
      </c>
      <c r="D189" t="s">
        <v>6520</v>
      </c>
    </row>
    <row r="190" spans="1:4" x14ac:dyDescent="0.25">
      <c r="A190">
        <v>3596</v>
      </c>
      <c r="B190">
        <v>948</v>
      </c>
      <c r="C190">
        <v>4</v>
      </c>
      <c r="D190" t="s">
        <v>6521</v>
      </c>
    </row>
    <row r="191" spans="1:4" x14ac:dyDescent="0.25">
      <c r="A191">
        <v>3607</v>
      </c>
      <c r="B191">
        <v>125</v>
      </c>
      <c r="C191">
        <v>4</v>
      </c>
      <c r="D191" t="s">
        <v>6522</v>
      </c>
    </row>
    <row r="192" spans="1:4" x14ac:dyDescent="0.25">
      <c r="A192">
        <v>3609</v>
      </c>
      <c r="B192">
        <v>328</v>
      </c>
      <c r="C192">
        <v>4</v>
      </c>
      <c r="D192" t="s">
        <v>6523</v>
      </c>
    </row>
    <row r="193" spans="1:4" x14ac:dyDescent="0.25">
      <c r="A193">
        <v>3613</v>
      </c>
      <c r="B193">
        <v>6</v>
      </c>
      <c r="C193">
        <v>4</v>
      </c>
      <c r="D193" t="s">
        <v>6524</v>
      </c>
    </row>
    <row r="194" spans="1:4" x14ac:dyDescent="0.25">
      <c r="A194">
        <v>3626</v>
      </c>
      <c r="B194">
        <v>330</v>
      </c>
      <c r="C194">
        <v>4</v>
      </c>
      <c r="D194" t="s">
        <v>6525</v>
      </c>
    </row>
    <row r="195" spans="1:4" x14ac:dyDescent="0.25">
      <c r="A195">
        <v>3635</v>
      </c>
      <c r="B195">
        <v>323</v>
      </c>
      <c r="C195">
        <v>4</v>
      </c>
      <c r="D195" t="s">
        <v>6526</v>
      </c>
    </row>
    <row r="196" spans="1:4" x14ac:dyDescent="0.25">
      <c r="A196">
        <v>3698</v>
      </c>
      <c r="B196">
        <v>2</v>
      </c>
      <c r="C196">
        <v>20</v>
      </c>
      <c r="D196" t="s">
        <v>6527</v>
      </c>
    </row>
    <row r="197" spans="1:4" x14ac:dyDescent="0.25">
      <c r="A197">
        <v>3711</v>
      </c>
      <c r="B197">
        <v>948</v>
      </c>
      <c r="C197">
        <v>8</v>
      </c>
      <c r="D197" t="s">
        <v>6528</v>
      </c>
    </row>
    <row r="198" spans="1:4" x14ac:dyDescent="0.25">
      <c r="A198">
        <v>3715</v>
      </c>
      <c r="B198">
        <v>948</v>
      </c>
      <c r="C198">
        <v>20</v>
      </c>
      <c r="D198" t="s">
        <v>6529</v>
      </c>
    </row>
    <row r="199" spans="1:4" x14ac:dyDescent="0.25">
      <c r="A199">
        <v>3724</v>
      </c>
      <c r="B199">
        <v>132</v>
      </c>
      <c r="C199">
        <v>20</v>
      </c>
      <c r="D199" t="s">
        <v>6530</v>
      </c>
    </row>
    <row r="200" spans="1:4" x14ac:dyDescent="0.25">
      <c r="A200">
        <v>3748</v>
      </c>
      <c r="B200">
        <v>949</v>
      </c>
      <c r="C200">
        <v>12</v>
      </c>
      <c r="D200" t="s">
        <v>6531</v>
      </c>
    </row>
    <row r="201" spans="1:4" x14ac:dyDescent="0.25">
      <c r="A201">
        <v>3781</v>
      </c>
      <c r="B201">
        <v>948</v>
      </c>
      <c r="C201">
        <v>20</v>
      </c>
      <c r="D201" t="s">
        <v>6532</v>
      </c>
    </row>
    <row r="202" spans="1:4" x14ac:dyDescent="0.25">
      <c r="A202">
        <v>3806</v>
      </c>
      <c r="B202">
        <v>6</v>
      </c>
      <c r="C202">
        <v>27</v>
      </c>
      <c r="D202" t="s">
        <v>6533</v>
      </c>
    </row>
    <row r="203" spans="1:4" x14ac:dyDescent="0.25">
      <c r="A203">
        <v>3816</v>
      </c>
      <c r="B203">
        <v>2</v>
      </c>
      <c r="C203">
        <v>27</v>
      </c>
      <c r="D203" t="s">
        <v>6534</v>
      </c>
    </row>
    <row r="204" spans="1:4" x14ac:dyDescent="0.25">
      <c r="A204">
        <v>3831</v>
      </c>
      <c r="B204">
        <v>948</v>
      </c>
      <c r="C204">
        <v>27</v>
      </c>
      <c r="D204" t="s">
        <v>6535</v>
      </c>
    </row>
    <row r="205" spans="1:4" x14ac:dyDescent="0.25">
      <c r="A205">
        <v>3839</v>
      </c>
      <c r="B205">
        <v>125</v>
      </c>
      <c r="C205">
        <v>27</v>
      </c>
      <c r="D205" t="s">
        <v>6536</v>
      </c>
    </row>
    <row r="206" spans="1:4" x14ac:dyDescent="0.25">
      <c r="A206">
        <v>3844</v>
      </c>
      <c r="B206">
        <v>331</v>
      </c>
      <c r="C206">
        <v>26</v>
      </c>
      <c r="D206" t="s">
        <v>6537</v>
      </c>
    </row>
    <row r="207" spans="1:4" x14ac:dyDescent="0.25">
      <c r="A207">
        <v>3912</v>
      </c>
      <c r="B207">
        <v>2</v>
      </c>
      <c r="C207">
        <v>26</v>
      </c>
      <c r="D207" t="s">
        <v>6538</v>
      </c>
    </row>
    <row r="208" spans="1:4" x14ac:dyDescent="0.25">
      <c r="A208">
        <v>3913</v>
      </c>
      <c r="B208">
        <v>6</v>
      </c>
      <c r="C208">
        <v>4</v>
      </c>
      <c r="D208" t="s">
        <v>6539</v>
      </c>
    </row>
    <row r="209" spans="1:4" x14ac:dyDescent="0.25">
      <c r="A209">
        <v>3920</v>
      </c>
      <c r="B209">
        <v>2</v>
      </c>
      <c r="C209">
        <v>4</v>
      </c>
      <c r="D209" t="s">
        <v>6540</v>
      </c>
    </row>
    <row r="210" spans="1:4" x14ac:dyDescent="0.25">
      <c r="A210">
        <v>3956</v>
      </c>
      <c r="B210">
        <v>948</v>
      </c>
      <c r="C210">
        <v>4</v>
      </c>
      <c r="D210" t="s">
        <v>6541</v>
      </c>
    </row>
    <row r="211" spans="1:4" x14ac:dyDescent="0.25">
      <c r="A211">
        <v>3960</v>
      </c>
      <c r="B211">
        <v>6</v>
      </c>
      <c r="C211">
        <v>26</v>
      </c>
      <c r="D211" t="s">
        <v>6542</v>
      </c>
    </row>
    <row r="212" spans="1:4" x14ac:dyDescent="0.25">
      <c r="A212">
        <v>4002</v>
      </c>
      <c r="B212">
        <v>125</v>
      </c>
      <c r="C212">
        <v>26</v>
      </c>
      <c r="D212" t="s">
        <v>6543</v>
      </c>
    </row>
    <row r="213" spans="1:4" x14ac:dyDescent="0.25">
      <c r="A213">
        <v>4072</v>
      </c>
      <c r="B213">
        <v>1027</v>
      </c>
      <c r="C213">
        <v>6</v>
      </c>
      <c r="D213" t="s">
        <v>7056</v>
      </c>
    </row>
    <row r="214" spans="1:4" x14ac:dyDescent="0.25">
      <c r="A214">
        <v>4087</v>
      </c>
      <c r="B214">
        <v>948</v>
      </c>
      <c r="C214">
        <v>4</v>
      </c>
      <c r="D214" t="s">
        <v>6544</v>
      </c>
    </row>
    <row r="215" spans="1:4" x14ac:dyDescent="0.25">
      <c r="A215">
        <v>4133</v>
      </c>
      <c r="B215">
        <v>6</v>
      </c>
      <c r="C215">
        <v>4</v>
      </c>
      <c r="D215" t="s">
        <v>6545</v>
      </c>
    </row>
    <row r="216" spans="1:4" x14ac:dyDescent="0.25">
      <c r="A216">
        <v>4158</v>
      </c>
      <c r="B216">
        <v>2</v>
      </c>
      <c r="C216">
        <v>4</v>
      </c>
      <c r="D216" t="s">
        <v>6546</v>
      </c>
    </row>
    <row r="217" spans="1:4" x14ac:dyDescent="0.25">
      <c r="A217">
        <v>4178</v>
      </c>
      <c r="B217">
        <v>6</v>
      </c>
      <c r="C217">
        <v>13</v>
      </c>
      <c r="D217" t="s">
        <v>6547</v>
      </c>
    </row>
    <row r="218" spans="1:4" x14ac:dyDescent="0.25">
      <c r="A218">
        <v>4205</v>
      </c>
      <c r="B218">
        <v>6</v>
      </c>
      <c r="C218">
        <v>26</v>
      </c>
      <c r="D218" t="s">
        <v>7057</v>
      </c>
    </row>
    <row r="219" spans="1:4" x14ac:dyDescent="0.25">
      <c r="A219">
        <v>4216</v>
      </c>
      <c r="B219">
        <v>2</v>
      </c>
      <c r="C219">
        <v>26</v>
      </c>
      <c r="D219" t="s">
        <v>6548</v>
      </c>
    </row>
    <row r="220" spans="1:4" x14ac:dyDescent="0.25">
      <c r="A220">
        <v>4302</v>
      </c>
      <c r="B220">
        <v>6</v>
      </c>
      <c r="C220">
        <v>12</v>
      </c>
      <c r="D220" t="s">
        <v>6549</v>
      </c>
    </row>
    <row r="221" spans="1:4" x14ac:dyDescent="0.25">
      <c r="A221">
        <v>4324</v>
      </c>
      <c r="B221">
        <v>2</v>
      </c>
      <c r="C221">
        <v>12</v>
      </c>
      <c r="D221" t="s">
        <v>6550</v>
      </c>
    </row>
    <row r="222" spans="1:4" x14ac:dyDescent="0.25">
      <c r="A222">
        <v>4387</v>
      </c>
      <c r="B222">
        <v>2</v>
      </c>
      <c r="C222">
        <v>6</v>
      </c>
      <c r="D222" t="s">
        <v>7058</v>
      </c>
    </row>
    <row r="223" spans="1:4" x14ac:dyDescent="0.25">
      <c r="A223">
        <v>4423</v>
      </c>
      <c r="B223">
        <v>949</v>
      </c>
      <c r="C223">
        <v>6</v>
      </c>
      <c r="D223" t="s">
        <v>6551</v>
      </c>
    </row>
    <row r="224" spans="1:4" x14ac:dyDescent="0.25">
      <c r="A224">
        <v>4600</v>
      </c>
      <c r="B224">
        <v>2</v>
      </c>
      <c r="C224">
        <v>23</v>
      </c>
      <c r="D224" t="s">
        <v>6552</v>
      </c>
    </row>
    <row r="225" spans="1:4" x14ac:dyDescent="0.25">
      <c r="A225">
        <v>4602</v>
      </c>
      <c r="B225">
        <v>125</v>
      </c>
      <c r="C225">
        <v>23</v>
      </c>
      <c r="D225" t="s">
        <v>6553</v>
      </c>
    </row>
    <row r="226" spans="1:4" x14ac:dyDescent="0.25">
      <c r="A226">
        <v>4605</v>
      </c>
      <c r="B226">
        <v>948</v>
      </c>
      <c r="C226">
        <v>23</v>
      </c>
      <c r="D226" t="s">
        <v>6554</v>
      </c>
    </row>
    <row r="227" spans="1:4" x14ac:dyDescent="0.25">
      <c r="A227">
        <v>4617</v>
      </c>
      <c r="B227">
        <v>6</v>
      </c>
      <c r="C227">
        <v>10</v>
      </c>
      <c r="D227" t="s">
        <v>6555</v>
      </c>
    </row>
    <row r="228" spans="1:4" x14ac:dyDescent="0.25">
      <c r="A228">
        <v>4627</v>
      </c>
      <c r="B228">
        <v>2</v>
      </c>
      <c r="C228">
        <v>13</v>
      </c>
      <c r="D228" t="s">
        <v>6556</v>
      </c>
    </row>
    <row r="229" spans="1:4" x14ac:dyDescent="0.25">
      <c r="A229">
        <v>4650</v>
      </c>
      <c r="B229">
        <v>2</v>
      </c>
      <c r="C229">
        <v>10</v>
      </c>
      <c r="D229" t="s">
        <v>6557</v>
      </c>
    </row>
    <row r="230" spans="1:4" x14ac:dyDescent="0.25">
      <c r="A230">
        <v>4677</v>
      </c>
      <c r="B230">
        <v>948</v>
      </c>
      <c r="C230">
        <v>4</v>
      </c>
      <c r="D230" t="s">
        <v>6558</v>
      </c>
    </row>
    <row r="231" spans="1:4" x14ac:dyDescent="0.25">
      <c r="A231">
        <v>4715</v>
      </c>
      <c r="B231">
        <v>332</v>
      </c>
      <c r="C231">
        <v>26</v>
      </c>
      <c r="D231" t="s">
        <v>7059</v>
      </c>
    </row>
    <row r="232" spans="1:4" x14ac:dyDescent="0.25">
      <c r="A232">
        <v>4717</v>
      </c>
      <c r="B232">
        <v>6</v>
      </c>
      <c r="C232">
        <v>4</v>
      </c>
      <c r="D232" t="s">
        <v>6559</v>
      </c>
    </row>
    <row r="233" spans="1:4" x14ac:dyDescent="0.25">
      <c r="A233">
        <v>4730</v>
      </c>
      <c r="B233">
        <v>2</v>
      </c>
      <c r="C233">
        <v>4</v>
      </c>
      <c r="D233" t="s">
        <v>6560</v>
      </c>
    </row>
    <row r="234" spans="1:4" x14ac:dyDescent="0.25">
      <c r="A234">
        <v>4771</v>
      </c>
      <c r="B234">
        <v>948</v>
      </c>
      <c r="C234">
        <v>10</v>
      </c>
      <c r="D234" t="s">
        <v>6561</v>
      </c>
    </row>
    <row r="235" spans="1:4" x14ac:dyDescent="0.25">
      <c r="A235">
        <v>4775</v>
      </c>
      <c r="B235">
        <v>948</v>
      </c>
      <c r="C235">
        <v>13</v>
      </c>
      <c r="D235" t="s">
        <v>6562</v>
      </c>
    </row>
    <row r="236" spans="1:4" x14ac:dyDescent="0.25">
      <c r="A236">
        <v>4812</v>
      </c>
      <c r="B236">
        <v>125</v>
      </c>
      <c r="C236">
        <v>4</v>
      </c>
      <c r="D236" t="s">
        <v>6563</v>
      </c>
    </row>
    <row r="237" spans="1:4" x14ac:dyDescent="0.25">
      <c r="A237">
        <v>4823</v>
      </c>
      <c r="B237">
        <v>948</v>
      </c>
      <c r="C237">
        <v>26</v>
      </c>
      <c r="D237" t="s">
        <v>6564</v>
      </c>
    </row>
    <row r="238" spans="1:4" x14ac:dyDescent="0.25">
      <c r="A238">
        <v>4824</v>
      </c>
      <c r="B238">
        <v>6</v>
      </c>
      <c r="C238">
        <v>12</v>
      </c>
      <c r="D238" t="s">
        <v>6565</v>
      </c>
    </row>
    <row r="239" spans="1:4" x14ac:dyDescent="0.25">
      <c r="A239">
        <v>4840</v>
      </c>
      <c r="B239">
        <v>2</v>
      </c>
      <c r="C239">
        <v>12</v>
      </c>
      <c r="D239" t="s">
        <v>6566</v>
      </c>
    </row>
    <row r="240" spans="1:4" x14ac:dyDescent="0.25">
      <c r="A240">
        <v>4873</v>
      </c>
      <c r="B240">
        <v>165</v>
      </c>
      <c r="C240">
        <v>26</v>
      </c>
      <c r="D240" t="s">
        <v>6567</v>
      </c>
    </row>
    <row r="241" spans="1:4" x14ac:dyDescent="0.25">
      <c r="A241">
        <v>4944</v>
      </c>
      <c r="B241">
        <v>948</v>
      </c>
      <c r="C241">
        <v>12</v>
      </c>
      <c r="D241" t="s">
        <v>6568</v>
      </c>
    </row>
    <row r="242" spans="1:4" x14ac:dyDescent="0.25">
      <c r="A242">
        <v>4953</v>
      </c>
      <c r="B242">
        <v>94</v>
      </c>
      <c r="C242">
        <v>26</v>
      </c>
      <c r="D242" t="s">
        <v>6569</v>
      </c>
    </row>
    <row r="243" spans="1:4" x14ac:dyDescent="0.25">
      <c r="A243">
        <v>4975</v>
      </c>
      <c r="B243">
        <v>948</v>
      </c>
      <c r="C243">
        <v>12</v>
      </c>
      <c r="D243" t="s">
        <v>6570</v>
      </c>
    </row>
    <row r="244" spans="1:4" x14ac:dyDescent="0.25">
      <c r="A244">
        <v>5024</v>
      </c>
      <c r="B244">
        <v>6</v>
      </c>
      <c r="C244">
        <v>18</v>
      </c>
      <c r="D244" t="s">
        <v>6571</v>
      </c>
    </row>
    <row r="245" spans="1:4" x14ac:dyDescent="0.25">
      <c r="A245">
        <v>5030</v>
      </c>
      <c r="B245">
        <v>2</v>
      </c>
      <c r="C245">
        <v>18</v>
      </c>
      <c r="D245" t="s">
        <v>6572</v>
      </c>
    </row>
    <row r="246" spans="1:4" x14ac:dyDescent="0.25">
      <c r="A246">
        <v>5039</v>
      </c>
      <c r="B246">
        <v>948</v>
      </c>
      <c r="C246">
        <v>18</v>
      </c>
      <c r="D246" t="s">
        <v>6573</v>
      </c>
    </row>
    <row r="247" spans="1:4" x14ac:dyDescent="0.25">
      <c r="A247">
        <v>5200</v>
      </c>
      <c r="B247">
        <v>6</v>
      </c>
      <c r="C247">
        <v>19</v>
      </c>
      <c r="D247" t="s">
        <v>6574</v>
      </c>
    </row>
    <row r="248" spans="1:4" x14ac:dyDescent="0.25">
      <c r="A248">
        <v>5202</v>
      </c>
      <c r="B248">
        <v>6</v>
      </c>
      <c r="C248">
        <v>23</v>
      </c>
      <c r="D248" t="s">
        <v>6575</v>
      </c>
    </row>
    <row r="249" spans="1:4" x14ac:dyDescent="0.25">
      <c r="A249">
        <v>5234</v>
      </c>
      <c r="B249">
        <v>2</v>
      </c>
      <c r="C249">
        <v>19</v>
      </c>
      <c r="D249" t="s">
        <v>6576</v>
      </c>
    </row>
    <row r="250" spans="1:4" x14ac:dyDescent="0.25">
      <c r="A250">
        <v>5246</v>
      </c>
      <c r="B250">
        <v>948</v>
      </c>
      <c r="C250">
        <v>12</v>
      </c>
      <c r="D250" t="s">
        <v>6577</v>
      </c>
    </row>
    <row r="251" spans="1:4" x14ac:dyDescent="0.25">
      <c r="A251">
        <v>5253</v>
      </c>
      <c r="B251">
        <v>2</v>
      </c>
      <c r="C251">
        <v>23</v>
      </c>
      <c r="D251" t="s">
        <v>6578</v>
      </c>
    </row>
    <row r="252" spans="1:4" x14ac:dyDescent="0.25">
      <c r="A252">
        <v>5258</v>
      </c>
      <c r="B252">
        <v>948</v>
      </c>
      <c r="C252">
        <v>20</v>
      </c>
      <c r="D252" t="s">
        <v>6579</v>
      </c>
    </row>
    <row r="253" spans="1:4" x14ac:dyDescent="0.25">
      <c r="A253">
        <v>5310</v>
      </c>
      <c r="B253">
        <v>240</v>
      </c>
      <c r="C253">
        <v>12</v>
      </c>
      <c r="D253" t="s">
        <v>3458</v>
      </c>
    </row>
    <row r="254" spans="1:4" x14ac:dyDescent="0.25">
      <c r="A254">
        <v>5311</v>
      </c>
      <c r="B254">
        <v>249</v>
      </c>
      <c r="C254">
        <v>12</v>
      </c>
      <c r="D254" t="s">
        <v>6580</v>
      </c>
    </row>
    <row r="255" spans="1:4" x14ac:dyDescent="0.25">
      <c r="A255">
        <v>5312</v>
      </c>
      <c r="B255">
        <v>56</v>
      </c>
      <c r="C255">
        <v>12</v>
      </c>
      <c r="D255" t="s">
        <v>6581</v>
      </c>
    </row>
    <row r="256" spans="1:4" x14ac:dyDescent="0.25">
      <c r="A256">
        <v>5314</v>
      </c>
      <c r="B256">
        <v>56</v>
      </c>
      <c r="C256">
        <v>12</v>
      </c>
      <c r="D256" t="s">
        <v>6582</v>
      </c>
    </row>
    <row r="257" spans="1:4" x14ac:dyDescent="0.25">
      <c r="A257">
        <v>5315</v>
      </c>
      <c r="B257">
        <v>56</v>
      </c>
      <c r="C257">
        <v>12</v>
      </c>
      <c r="D257" t="s">
        <v>6583</v>
      </c>
    </row>
    <row r="258" spans="1:4" x14ac:dyDescent="0.25">
      <c r="A258">
        <v>5317</v>
      </c>
      <c r="B258">
        <v>56</v>
      </c>
      <c r="C258">
        <v>12</v>
      </c>
      <c r="D258" t="s">
        <v>6584</v>
      </c>
    </row>
    <row r="259" spans="1:4" x14ac:dyDescent="0.25">
      <c r="A259">
        <v>5318</v>
      </c>
      <c r="B259">
        <v>56</v>
      </c>
      <c r="C259">
        <v>12</v>
      </c>
      <c r="D259" t="s">
        <v>6585</v>
      </c>
    </row>
    <row r="260" spans="1:4" x14ac:dyDescent="0.25">
      <c r="A260">
        <v>5320</v>
      </c>
      <c r="B260">
        <v>56</v>
      </c>
      <c r="C260">
        <v>12</v>
      </c>
      <c r="D260" t="s">
        <v>6586</v>
      </c>
    </row>
    <row r="261" spans="1:4" x14ac:dyDescent="0.25">
      <c r="A261">
        <v>5326</v>
      </c>
      <c r="B261">
        <v>948</v>
      </c>
      <c r="C261">
        <v>4</v>
      </c>
      <c r="D261" t="s">
        <v>6587</v>
      </c>
    </row>
    <row r="262" spans="1:4" x14ac:dyDescent="0.25">
      <c r="A262">
        <v>5331</v>
      </c>
      <c r="B262">
        <v>125</v>
      </c>
      <c r="C262">
        <v>23</v>
      </c>
      <c r="D262" t="s">
        <v>6588</v>
      </c>
    </row>
    <row r="263" spans="1:4" x14ac:dyDescent="0.25">
      <c r="A263">
        <v>5429</v>
      </c>
      <c r="B263">
        <v>964</v>
      </c>
      <c r="C263">
        <v>10</v>
      </c>
      <c r="D263" t="s">
        <v>7060</v>
      </c>
    </row>
    <row r="264" spans="1:4" x14ac:dyDescent="0.25">
      <c r="A264">
        <v>5582</v>
      </c>
      <c r="B264">
        <v>125</v>
      </c>
      <c r="C264">
        <v>12</v>
      </c>
      <c r="D264" t="s">
        <v>6589</v>
      </c>
    </row>
    <row r="265" spans="1:4" x14ac:dyDescent="0.25">
      <c r="A265">
        <v>5599</v>
      </c>
      <c r="B265">
        <v>333</v>
      </c>
      <c r="C265">
        <v>12</v>
      </c>
      <c r="D265" t="s">
        <v>6590</v>
      </c>
    </row>
    <row r="266" spans="1:4" x14ac:dyDescent="0.25">
      <c r="A266">
        <v>5650</v>
      </c>
      <c r="B266">
        <v>948</v>
      </c>
      <c r="C266">
        <v>18</v>
      </c>
      <c r="D266" t="s">
        <v>7061</v>
      </c>
    </row>
    <row r="267" spans="1:4" x14ac:dyDescent="0.25">
      <c r="A267">
        <v>5693</v>
      </c>
      <c r="B267">
        <v>196</v>
      </c>
      <c r="C267">
        <v>26</v>
      </c>
      <c r="D267" t="s">
        <v>6591</v>
      </c>
    </row>
    <row r="268" spans="1:4" x14ac:dyDescent="0.25">
      <c r="A268">
        <v>5697</v>
      </c>
      <c r="B268">
        <v>334</v>
      </c>
      <c r="C268">
        <v>26</v>
      </c>
      <c r="D268" t="s">
        <v>6592</v>
      </c>
    </row>
    <row r="269" spans="1:4" x14ac:dyDescent="0.25">
      <c r="A269">
        <v>5852</v>
      </c>
      <c r="B269">
        <v>125</v>
      </c>
      <c r="C269">
        <v>12</v>
      </c>
      <c r="D269" t="s">
        <v>6593</v>
      </c>
    </row>
    <row r="270" spans="1:4" x14ac:dyDescent="0.25">
      <c r="A270">
        <v>5858</v>
      </c>
      <c r="B270">
        <v>964</v>
      </c>
      <c r="C270">
        <v>10</v>
      </c>
      <c r="D270" t="s">
        <v>7062</v>
      </c>
    </row>
    <row r="271" spans="1:4" x14ac:dyDescent="0.25">
      <c r="A271">
        <v>5859</v>
      </c>
      <c r="B271">
        <v>964</v>
      </c>
      <c r="C271">
        <v>10</v>
      </c>
      <c r="D271" t="s">
        <v>7063</v>
      </c>
    </row>
    <row r="272" spans="1:4" x14ac:dyDescent="0.25">
      <c r="A272">
        <v>5861</v>
      </c>
      <c r="B272">
        <v>964</v>
      </c>
      <c r="C272">
        <v>10</v>
      </c>
      <c r="D272" t="s">
        <v>7064</v>
      </c>
    </row>
    <row r="273" spans="1:4" x14ac:dyDescent="0.25">
      <c r="A273">
        <v>5862</v>
      </c>
      <c r="B273">
        <v>964</v>
      </c>
      <c r="C273">
        <v>10</v>
      </c>
      <c r="D273" t="s">
        <v>7065</v>
      </c>
    </row>
    <row r="274" spans="1:4" x14ac:dyDescent="0.25">
      <c r="A274">
        <v>5980</v>
      </c>
      <c r="B274">
        <v>6</v>
      </c>
      <c r="C274">
        <v>18</v>
      </c>
      <c r="D274" t="s">
        <v>7066</v>
      </c>
    </row>
    <row r="275" spans="1:4" x14ac:dyDescent="0.25">
      <c r="A275">
        <v>6231</v>
      </c>
      <c r="B275">
        <v>14</v>
      </c>
      <c r="C275">
        <v>11</v>
      </c>
      <c r="D275" t="s">
        <v>7067</v>
      </c>
    </row>
    <row r="276" spans="1:4" x14ac:dyDescent="0.25">
      <c r="A276">
        <v>6237</v>
      </c>
      <c r="B276">
        <v>2</v>
      </c>
      <c r="C276">
        <v>4</v>
      </c>
      <c r="D276" t="s">
        <v>6594</v>
      </c>
    </row>
    <row r="277" spans="1:4" x14ac:dyDescent="0.25">
      <c r="A277">
        <v>6291</v>
      </c>
      <c r="B277">
        <v>104</v>
      </c>
      <c r="C277">
        <v>12</v>
      </c>
      <c r="D277" t="s">
        <v>6595</v>
      </c>
    </row>
    <row r="278" spans="1:4" x14ac:dyDescent="0.25">
      <c r="A278">
        <v>6302</v>
      </c>
      <c r="B278">
        <v>240</v>
      </c>
      <c r="C278">
        <v>12</v>
      </c>
      <c r="D278" t="s">
        <v>3508</v>
      </c>
    </row>
    <row r="279" spans="1:4" x14ac:dyDescent="0.25">
      <c r="A279">
        <v>6359</v>
      </c>
      <c r="B279">
        <v>259</v>
      </c>
      <c r="C279">
        <v>6</v>
      </c>
      <c r="D279" t="s">
        <v>6596</v>
      </c>
    </row>
    <row r="280" spans="1:4" x14ac:dyDescent="0.25">
      <c r="A280">
        <v>6382</v>
      </c>
      <c r="B280">
        <v>6</v>
      </c>
      <c r="C280">
        <v>6</v>
      </c>
      <c r="D280" t="s">
        <v>6597</v>
      </c>
    </row>
    <row r="281" spans="1:4" x14ac:dyDescent="0.25">
      <c r="A281">
        <v>6386</v>
      </c>
      <c r="B281">
        <v>167</v>
      </c>
      <c r="C281">
        <v>2</v>
      </c>
      <c r="D281" t="s">
        <v>6598</v>
      </c>
    </row>
    <row r="282" spans="1:4" x14ac:dyDescent="0.25">
      <c r="A282">
        <v>6488</v>
      </c>
      <c r="B282">
        <v>309</v>
      </c>
      <c r="C282">
        <v>18</v>
      </c>
      <c r="D282" t="s">
        <v>6599</v>
      </c>
    </row>
    <row r="283" spans="1:4" x14ac:dyDescent="0.25">
      <c r="A283">
        <v>6499</v>
      </c>
      <c r="B283">
        <v>120</v>
      </c>
      <c r="C283">
        <v>3</v>
      </c>
      <c r="D283" t="s">
        <v>6600</v>
      </c>
    </row>
    <row r="284" spans="1:4" x14ac:dyDescent="0.25">
      <c r="A284">
        <v>6500</v>
      </c>
      <c r="B284">
        <v>140</v>
      </c>
      <c r="C284">
        <v>18</v>
      </c>
      <c r="D284" t="s">
        <v>6601</v>
      </c>
    </row>
    <row r="285" spans="1:4" x14ac:dyDescent="0.25">
      <c r="A285">
        <v>6503</v>
      </c>
      <c r="B285">
        <v>2</v>
      </c>
      <c r="C285">
        <v>6</v>
      </c>
      <c r="D285" t="s">
        <v>7068</v>
      </c>
    </row>
    <row r="286" spans="1:4" x14ac:dyDescent="0.25">
      <c r="A286">
        <v>6516</v>
      </c>
      <c r="B286">
        <v>92</v>
      </c>
      <c r="C286">
        <v>18</v>
      </c>
      <c r="D286" t="s">
        <v>6602</v>
      </c>
    </row>
    <row r="287" spans="1:4" x14ac:dyDescent="0.25">
      <c r="A287">
        <v>6518</v>
      </c>
      <c r="B287">
        <v>126</v>
      </c>
      <c r="C287">
        <v>3</v>
      </c>
      <c r="D287" t="s">
        <v>6603</v>
      </c>
    </row>
    <row r="288" spans="1:4" x14ac:dyDescent="0.25">
      <c r="A288">
        <v>6520</v>
      </c>
      <c r="B288">
        <v>140</v>
      </c>
      <c r="C288">
        <v>18</v>
      </c>
      <c r="D288" t="s">
        <v>7069</v>
      </c>
    </row>
    <row r="289" spans="1:4" x14ac:dyDescent="0.25">
      <c r="A289">
        <v>6524</v>
      </c>
      <c r="B289">
        <v>6</v>
      </c>
      <c r="C289">
        <v>6</v>
      </c>
      <c r="D289" t="s">
        <v>6604</v>
      </c>
    </row>
    <row r="290" spans="1:4" x14ac:dyDescent="0.25">
      <c r="A290">
        <v>6602</v>
      </c>
      <c r="B290">
        <v>168</v>
      </c>
      <c r="C290">
        <v>2</v>
      </c>
      <c r="D290" t="s">
        <v>6605</v>
      </c>
    </row>
    <row r="291" spans="1:4" x14ac:dyDescent="0.25">
      <c r="A291">
        <v>6604</v>
      </c>
      <c r="B291">
        <v>167</v>
      </c>
      <c r="C291">
        <v>2</v>
      </c>
      <c r="D291" t="s">
        <v>6606</v>
      </c>
    </row>
    <row r="292" spans="1:4" x14ac:dyDescent="0.25">
      <c r="A292">
        <v>6605</v>
      </c>
      <c r="B292">
        <v>949</v>
      </c>
      <c r="C292">
        <v>6</v>
      </c>
      <c r="D292" t="s">
        <v>6607</v>
      </c>
    </row>
    <row r="293" spans="1:4" x14ac:dyDescent="0.25">
      <c r="A293">
        <v>6614</v>
      </c>
      <c r="B293">
        <v>128</v>
      </c>
      <c r="C293">
        <v>3</v>
      </c>
      <c r="D293" t="s">
        <v>6608</v>
      </c>
    </row>
    <row r="294" spans="1:4" x14ac:dyDescent="0.25">
      <c r="A294">
        <v>6646</v>
      </c>
      <c r="B294">
        <v>168</v>
      </c>
      <c r="C294">
        <v>2</v>
      </c>
      <c r="D294" t="s">
        <v>6609</v>
      </c>
    </row>
    <row r="295" spans="1:4" x14ac:dyDescent="0.25">
      <c r="A295">
        <v>6657</v>
      </c>
      <c r="B295">
        <v>167</v>
      </c>
      <c r="C295">
        <v>2</v>
      </c>
      <c r="D295" t="s">
        <v>6610</v>
      </c>
    </row>
    <row r="296" spans="1:4" x14ac:dyDescent="0.25">
      <c r="A296">
        <v>6661</v>
      </c>
      <c r="B296">
        <v>9</v>
      </c>
      <c r="C296">
        <v>26</v>
      </c>
      <c r="D296" t="s">
        <v>6611</v>
      </c>
    </row>
    <row r="297" spans="1:4" x14ac:dyDescent="0.25">
      <c r="A297">
        <v>6666</v>
      </c>
      <c r="B297">
        <v>1028</v>
      </c>
      <c r="C297">
        <v>6</v>
      </c>
      <c r="D297" t="s">
        <v>6612</v>
      </c>
    </row>
    <row r="298" spans="1:4" x14ac:dyDescent="0.25">
      <c r="A298">
        <v>6668</v>
      </c>
      <c r="B298">
        <v>148</v>
      </c>
      <c r="C298">
        <v>2</v>
      </c>
      <c r="D298" t="s">
        <v>6613</v>
      </c>
    </row>
    <row r="299" spans="1:4" x14ac:dyDescent="0.25">
      <c r="A299">
        <v>6673</v>
      </c>
      <c r="B299">
        <v>167</v>
      </c>
      <c r="C299">
        <v>2</v>
      </c>
      <c r="D299" t="s">
        <v>6614</v>
      </c>
    </row>
    <row r="300" spans="1:4" x14ac:dyDescent="0.25">
      <c r="A300">
        <v>6679</v>
      </c>
      <c r="B300">
        <v>167</v>
      </c>
      <c r="C300">
        <v>2</v>
      </c>
      <c r="D300" t="s">
        <v>6615</v>
      </c>
    </row>
    <row r="301" spans="1:4" x14ac:dyDescent="0.25">
      <c r="A301">
        <v>6680</v>
      </c>
      <c r="B301">
        <v>168</v>
      </c>
      <c r="C301">
        <v>2</v>
      </c>
      <c r="D301" t="s">
        <v>6616</v>
      </c>
    </row>
    <row r="302" spans="1:4" x14ac:dyDescent="0.25">
      <c r="A302">
        <v>6684</v>
      </c>
      <c r="B302">
        <v>167</v>
      </c>
      <c r="C302">
        <v>2</v>
      </c>
      <c r="D302" t="s">
        <v>6617</v>
      </c>
    </row>
    <row r="303" spans="1:4" x14ac:dyDescent="0.25">
      <c r="A303">
        <v>6685</v>
      </c>
      <c r="B303">
        <v>167</v>
      </c>
      <c r="C303">
        <v>2</v>
      </c>
      <c r="D303" t="s">
        <v>6618</v>
      </c>
    </row>
    <row r="304" spans="1:4" x14ac:dyDescent="0.25">
      <c r="A304">
        <v>6686</v>
      </c>
      <c r="B304">
        <v>168</v>
      </c>
      <c r="C304">
        <v>2</v>
      </c>
      <c r="D304" t="s">
        <v>6619</v>
      </c>
    </row>
    <row r="305" spans="1:4" x14ac:dyDescent="0.25">
      <c r="A305">
        <v>6687</v>
      </c>
      <c r="B305">
        <v>167</v>
      </c>
      <c r="C305">
        <v>2</v>
      </c>
      <c r="D305" t="s">
        <v>6620</v>
      </c>
    </row>
    <row r="306" spans="1:4" x14ac:dyDescent="0.25">
      <c r="A306">
        <v>6689</v>
      </c>
      <c r="B306">
        <v>168</v>
      </c>
      <c r="C306">
        <v>2</v>
      </c>
      <c r="D306" t="s">
        <v>6621</v>
      </c>
    </row>
    <row r="307" spans="1:4" x14ac:dyDescent="0.25">
      <c r="A307">
        <v>6694</v>
      </c>
      <c r="B307">
        <v>167</v>
      </c>
      <c r="C307">
        <v>2</v>
      </c>
      <c r="D307" t="s">
        <v>6622</v>
      </c>
    </row>
    <row r="308" spans="1:4" x14ac:dyDescent="0.25">
      <c r="A308">
        <v>6750</v>
      </c>
      <c r="B308">
        <v>949</v>
      </c>
      <c r="C308">
        <v>6</v>
      </c>
      <c r="D308" t="s">
        <v>6623</v>
      </c>
    </row>
    <row r="309" spans="1:4" x14ac:dyDescent="0.25">
      <c r="A309">
        <v>6753</v>
      </c>
      <c r="B309">
        <v>2</v>
      </c>
      <c r="C309">
        <v>6</v>
      </c>
      <c r="D309" t="s">
        <v>7070</v>
      </c>
    </row>
    <row r="310" spans="1:4" x14ac:dyDescent="0.25">
      <c r="A310">
        <v>6763</v>
      </c>
      <c r="B310">
        <v>115</v>
      </c>
      <c r="C310">
        <v>3</v>
      </c>
      <c r="D310" t="s">
        <v>6624</v>
      </c>
    </row>
    <row r="311" spans="1:4" x14ac:dyDescent="0.25">
      <c r="A311">
        <v>6765</v>
      </c>
      <c r="B311">
        <v>116</v>
      </c>
      <c r="C311">
        <v>3</v>
      </c>
      <c r="D311" t="s">
        <v>6625</v>
      </c>
    </row>
    <row r="312" spans="1:4" x14ac:dyDescent="0.25">
      <c r="A312">
        <v>6766</v>
      </c>
      <c r="B312">
        <v>127</v>
      </c>
      <c r="C312">
        <v>3</v>
      </c>
      <c r="D312" t="s">
        <v>6626</v>
      </c>
    </row>
    <row r="313" spans="1:4" x14ac:dyDescent="0.25">
      <c r="A313">
        <v>6774</v>
      </c>
      <c r="B313">
        <v>53</v>
      </c>
      <c r="C313">
        <v>18</v>
      </c>
      <c r="D313" t="s">
        <v>7071</v>
      </c>
    </row>
    <row r="314" spans="1:4" x14ac:dyDescent="0.25">
      <c r="A314">
        <v>6777</v>
      </c>
      <c r="B314">
        <v>949</v>
      </c>
      <c r="C314">
        <v>2</v>
      </c>
      <c r="D314" t="s">
        <v>6627</v>
      </c>
    </row>
    <row r="315" spans="1:4" x14ac:dyDescent="0.25">
      <c r="A315">
        <v>6779</v>
      </c>
      <c r="B315">
        <v>136</v>
      </c>
      <c r="C315">
        <v>2</v>
      </c>
      <c r="D315" t="s">
        <v>6628</v>
      </c>
    </row>
    <row r="316" spans="1:4" x14ac:dyDescent="0.25">
      <c r="A316">
        <v>6780</v>
      </c>
      <c r="B316">
        <v>136</v>
      </c>
      <c r="C316">
        <v>2</v>
      </c>
      <c r="D316" t="s">
        <v>6629</v>
      </c>
    </row>
    <row r="317" spans="1:4" x14ac:dyDescent="0.25">
      <c r="A317">
        <v>6781</v>
      </c>
      <c r="B317">
        <v>156</v>
      </c>
      <c r="C317">
        <v>2</v>
      </c>
      <c r="D317" t="s">
        <v>7072</v>
      </c>
    </row>
    <row r="318" spans="1:4" x14ac:dyDescent="0.25">
      <c r="A318">
        <v>6782</v>
      </c>
      <c r="B318">
        <v>160</v>
      </c>
      <c r="C318">
        <v>28</v>
      </c>
      <c r="D318" t="s">
        <v>6630</v>
      </c>
    </row>
    <row r="319" spans="1:4" x14ac:dyDescent="0.25">
      <c r="A319">
        <v>6786</v>
      </c>
      <c r="B319">
        <v>170</v>
      </c>
      <c r="C319">
        <v>2</v>
      </c>
      <c r="D319" t="s">
        <v>7073</v>
      </c>
    </row>
    <row r="320" spans="1:4" x14ac:dyDescent="0.25">
      <c r="A320">
        <v>7070</v>
      </c>
      <c r="B320">
        <v>73</v>
      </c>
      <c r="C320">
        <v>26</v>
      </c>
      <c r="D320" t="s">
        <v>6632</v>
      </c>
    </row>
    <row r="321" spans="1:4" x14ac:dyDescent="0.25">
      <c r="A321">
        <v>7113</v>
      </c>
      <c r="B321">
        <v>341</v>
      </c>
      <c r="C321">
        <v>12</v>
      </c>
      <c r="D321" t="s">
        <v>6633</v>
      </c>
    </row>
    <row r="322" spans="1:4" x14ac:dyDescent="0.25">
      <c r="A322">
        <v>7133</v>
      </c>
      <c r="B322">
        <v>242</v>
      </c>
      <c r="C322">
        <v>12</v>
      </c>
      <c r="D322" t="s">
        <v>6634</v>
      </c>
    </row>
    <row r="323" spans="1:4" x14ac:dyDescent="0.25">
      <c r="A323">
        <v>7277</v>
      </c>
      <c r="B323">
        <v>2</v>
      </c>
      <c r="C323">
        <v>4</v>
      </c>
      <c r="D323" t="s">
        <v>7074</v>
      </c>
    </row>
    <row r="324" spans="1:4" x14ac:dyDescent="0.25">
      <c r="A324">
        <v>7658</v>
      </c>
      <c r="B324">
        <v>631</v>
      </c>
      <c r="C324">
        <v>18</v>
      </c>
      <c r="D324" t="s">
        <v>6635</v>
      </c>
    </row>
    <row r="325" spans="1:4" x14ac:dyDescent="0.25">
      <c r="A325">
        <v>7856</v>
      </c>
      <c r="B325">
        <v>949</v>
      </c>
      <c r="C325">
        <v>12</v>
      </c>
      <c r="D325" t="s">
        <v>6636</v>
      </c>
    </row>
    <row r="326" spans="1:4" x14ac:dyDescent="0.25">
      <c r="A326">
        <v>7998</v>
      </c>
      <c r="B326">
        <v>948</v>
      </c>
      <c r="C326">
        <v>3</v>
      </c>
      <c r="D326" t="s">
        <v>6637</v>
      </c>
    </row>
    <row r="327" spans="1:4" x14ac:dyDescent="0.25">
      <c r="A327">
        <v>8003</v>
      </c>
      <c r="B327">
        <v>948</v>
      </c>
      <c r="C327">
        <v>19</v>
      </c>
      <c r="D327" t="s">
        <v>6638</v>
      </c>
    </row>
    <row r="328" spans="1:4" x14ac:dyDescent="0.25">
      <c r="A328">
        <v>8008</v>
      </c>
      <c r="B328">
        <v>2</v>
      </c>
      <c r="C328">
        <v>3</v>
      </c>
      <c r="D328" t="s">
        <v>6639</v>
      </c>
    </row>
    <row r="329" spans="1:4" x14ac:dyDescent="0.25">
      <c r="A329">
        <v>8029</v>
      </c>
      <c r="B329">
        <v>345</v>
      </c>
      <c r="C329">
        <v>3</v>
      </c>
      <c r="D329" t="s">
        <v>3815</v>
      </c>
    </row>
    <row r="330" spans="1:4" x14ac:dyDescent="0.25">
      <c r="A330">
        <v>8036</v>
      </c>
      <c r="B330">
        <v>345</v>
      </c>
      <c r="C330">
        <v>3</v>
      </c>
      <c r="D330" t="s">
        <v>6640</v>
      </c>
    </row>
    <row r="331" spans="1:4" x14ac:dyDescent="0.25">
      <c r="A331">
        <v>8083</v>
      </c>
      <c r="B331">
        <v>6</v>
      </c>
      <c r="C331">
        <v>3</v>
      </c>
      <c r="D331" t="s">
        <v>6641</v>
      </c>
    </row>
    <row r="332" spans="1:4" x14ac:dyDescent="0.25">
      <c r="A332">
        <v>8088</v>
      </c>
      <c r="B332">
        <v>125</v>
      </c>
      <c r="C332">
        <v>3</v>
      </c>
      <c r="D332" t="s">
        <v>6642</v>
      </c>
    </row>
    <row r="333" spans="1:4" x14ac:dyDescent="0.25">
      <c r="A333">
        <v>8094</v>
      </c>
      <c r="B333">
        <v>948</v>
      </c>
      <c r="C333">
        <v>3</v>
      </c>
      <c r="D333" t="s">
        <v>6643</v>
      </c>
    </row>
    <row r="334" spans="1:4" x14ac:dyDescent="0.25">
      <c r="A334">
        <v>8100</v>
      </c>
      <c r="B334">
        <v>2</v>
      </c>
      <c r="C334">
        <v>3</v>
      </c>
      <c r="D334" t="s">
        <v>6644</v>
      </c>
    </row>
    <row r="335" spans="1:4" x14ac:dyDescent="0.25">
      <c r="A335">
        <v>8419</v>
      </c>
      <c r="B335">
        <v>948</v>
      </c>
      <c r="C335">
        <v>9</v>
      </c>
      <c r="D335" t="s">
        <v>6645</v>
      </c>
    </row>
    <row r="336" spans="1:4" x14ac:dyDescent="0.25">
      <c r="A336">
        <v>8450</v>
      </c>
      <c r="B336">
        <v>1001</v>
      </c>
      <c r="C336">
        <v>11</v>
      </c>
      <c r="D336" t="s">
        <v>7075</v>
      </c>
    </row>
    <row r="337" spans="1:4" x14ac:dyDescent="0.25">
      <c r="A337">
        <v>8470</v>
      </c>
      <c r="B337">
        <v>174</v>
      </c>
      <c r="C337">
        <v>18</v>
      </c>
      <c r="D337" t="s">
        <v>7076</v>
      </c>
    </row>
    <row r="338" spans="1:4" x14ac:dyDescent="0.25">
      <c r="A338">
        <v>8474</v>
      </c>
      <c r="B338">
        <v>948</v>
      </c>
      <c r="C338">
        <v>26</v>
      </c>
      <c r="D338" t="s">
        <v>6647</v>
      </c>
    </row>
    <row r="339" spans="1:4" x14ac:dyDescent="0.25">
      <c r="A339">
        <v>8523</v>
      </c>
      <c r="B339">
        <v>62</v>
      </c>
      <c r="C339">
        <v>13</v>
      </c>
      <c r="D339" t="s">
        <v>6648</v>
      </c>
    </row>
    <row r="340" spans="1:4" x14ac:dyDescent="0.25">
      <c r="A340">
        <v>8575</v>
      </c>
      <c r="B340">
        <v>583</v>
      </c>
      <c r="C340">
        <v>26</v>
      </c>
      <c r="D340" t="s">
        <v>6649</v>
      </c>
    </row>
    <row r="341" spans="1:4" x14ac:dyDescent="0.25">
      <c r="A341">
        <v>8577</v>
      </c>
      <c r="B341">
        <v>340</v>
      </c>
      <c r="C341">
        <v>26</v>
      </c>
      <c r="D341" t="s">
        <v>6650</v>
      </c>
    </row>
    <row r="342" spans="1:4" x14ac:dyDescent="0.25">
      <c r="A342">
        <v>8579</v>
      </c>
      <c r="B342">
        <v>340</v>
      </c>
      <c r="C342">
        <v>26</v>
      </c>
      <c r="D342" t="s">
        <v>6651</v>
      </c>
    </row>
    <row r="343" spans="1:4" x14ac:dyDescent="0.25">
      <c r="A343">
        <v>8641</v>
      </c>
      <c r="B343">
        <v>968</v>
      </c>
      <c r="C343">
        <v>10</v>
      </c>
      <c r="D343" t="s">
        <v>6652</v>
      </c>
    </row>
    <row r="344" spans="1:4" x14ac:dyDescent="0.25">
      <c r="A344">
        <v>8661</v>
      </c>
      <c r="B344">
        <v>949</v>
      </c>
      <c r="C344">
        <v>12</v>
      </c>
      <c r="D344" t="s">
        <v>6653</v>
      </c>
    </row>
    <row r="345" spans="1:4" x14ac:dyDescent="0.25">
      <c r="A345">
        <v>8662</v>
      </c>
      <c r="B345">
        <v>949</v>
      </c>
      <c r="C345">
        <v>12</v>
      </c>
      <c r="D345" t="s">
        <v>6654</v>
      </c>
    </row>
    <row r="346" spans="1:4" x14ac:dyDescent="0.25">
      <c r="A346">
        <v>8664</v>
      </c>
      <c r="B346">
        <v>948</v>
      </c>
      <c r="C346">
        <v>23</v>
      </c>
      <c r="D346" t="s">
        <v>6655</v>
      </c>
    </row>
    <row r="347" spans="1:4" x14ac:dyDescent="0.25">
      <c r="A347">
        <v>8781</v>
      </c>
      <c r="B347">
        <v>9</v>
      </c>
      <c r="C347">
        <v>26</v>
      </c>
      <c r="D347" t="s">
        <v>6656</v>
      </c>
    </row>
    <row r="348" spans="1:4" x14ac:dyDescent="0.25">
      <c r="A348">
        <v>9111</v>
      </c>
      <c r="B348">
        <v>56</v>
      </c>
      <c r="C348">
        <v>12</v>
      </c>
      <c r="D348" t="s">
        <v>6657</v>
      </c>
    </row>
    <row r="349" spans="1:4" x14ac:dyDescent="0.25">
      <c r="A349">
        <v>9259</v>
      </c>
      <c r="B349">
        <v>353</v>
      </c>
      <c r="C349">
        <v>4</v>
      </c>
      <c r="D349" t="s">
        <v>6658</v>
      </c>
    </row>
    <row r="350" spans="1:4" x14ac:dyDescent="0.25">
      <c r="A350">
        <v>9279</v>
      </c>
      <c r="B350">
        <v>168</v>
      </c>
      <c r="C350">
        <v>2</v>
      </c>
      <c r="D350" t="s">
        <v>6659</v>
      </c>
    </row>
    <row r="351" spans="1:4" x14ac:dyDescent="0.25">
      <c r="A351">
        <v>9339</v>
      </c>
      <c r="B351">
        <v>101</v>
      </c>
      <c r="C351">
        <v>26</v>
      </c>
      <c r="D351" t="s">
        <v>6660</v>
      </c>
    </row>
    <row r="352" spans="1:4" x14ac:dyDescent="0.25">
      <c r="A352">
        <v>9342</v>
      </c>
      <c r="B352">
        <v>136</v>
      </c>
      <c r="C352">
        <v>9</v>
      </c>
      <c r="D352" t="s">
        <v>3941</v>
      </c>
    </row>
    <row r="353" spans="1:4" x14ac:dyDescent="0.25">
      <c r="A353">
        <v>9343</v>
      </c>
      <c r="B353">
        <v>357</v>
      </c>
      <c r="C353">
        <v>9</v>
      </c>
      <c r="D353" t="s">
        <v>3942</v>
      </c>
    </row>
    <row r="354" spans="1:4" x14ac:dyDescent="0.25">
      <c r="A354">
        <v>9344</v>
      </c>
      <c r="B354">
        <v>949</v>
      </c>
      <c r="C354">
        <v>12</v>
      </c>
      <c r="D354" t="s">
        <v>6661</v>
      </c>
    </row>
    <row r="355" spans="1:4" x14ac:dyDescent="0.25">
      <c r="A355">
        <v>9345</v>
      </c>
      <c r="B355">
        <v>136</v>
      </c>
      <c r="C355">
        <v>9</v>
      </c>
      <c r="D355" t="s">
        <v>3944</v>
      </c>
    </row>
    <row r="356" spans="1:4" x14ac:dyDescent="0.25">
      <c r="A356">
        <v>9346</v>
      </c>
      <c r="B356">
        <v>136</v>
      </c>
      <c r="C356">
        <v>9</v>
      </c>
      <c r="D356" t="s">
        <v>3945</v>
      </c>
    </row>
    <row r="357" spans="1:4" x14ac:dyDescent="0.25">
      <c r="A357">
        <v>9347</v>
      </c>
      <c r="B357">
        <v>136</v>
      </c>
      <c r="C357">
        <v>9</v>
      </c>
      <c r="D357" t="s">
        <v>3946</v>
      </c>
    </row>
    <row r="358" spans="1:4" x14ac:dyDescent="0.25">
      <c r="A358">
        <v>9348</v>
      </c>
      <c r="B358">
        <v>136</v>
      </c>
      <c r="C358">
        <v>9</v>
      </c>
      <c r="D358" t="s">
        <v>6662</v>
      </c>
    </row>
    <row r="359" spans="1:4" x14ac:dyDescent="0.25">
      <c r="A359">
        <v>9349</v>
      </c>
      <c r="B359">
        <v>136</v>
      </c>
      <c r="C359">
        <v>9</v>
      </c>
      <c r="D359" t="s">
        <v>3948</v>
      </c>
    </row>
    <row r="360" spans="1:4" x14ac:dyDescent="0.25">
      <c r="A360">
        <v>9350</v>
      </c>
      <c r="B360">
        <v>136</v>
      </c>
      <c r="C360">
        <v>9</v>
      </c>
      <c r="D360" t="s">
        <v>3949</v>
      </c>
    </row>
    <row r="361" spans="1:4" x14ac:dyDescent="0.25">
      <c r="A361">
        <v>9354</v>
      </c>
      <c r="B361">
        <v>136</v>
      </c>
      <c r="C361">
        <v>9</v>
      </c>
      <c r="D361" t="s">
        <v>3950</v>
      </c>
    </row>
    <row r="362" spans="1:4" x14ac:dyDescent="0.25">
      <c r="A362">
        <v>9355</v>
      </c>
      <c r="B362">
        <v>136</v>
      </c>
      <c r="C362">
        <v>9</v>
      </c>
      <c r="D362" t="s">
        <v>3951</v>
      </c>
    </row>
    <row r="363" spans="1:4" x14ac:dyDescent="0.25">
      <c r="A363">
        <v>9356</v>
      </c>
      <c r="B363">
        <v>136</v>
      </c>
      <c r="C363">
        <v>9</v>
      </c>
      <c r="D363" t="s">
        <v>3952</v>
      </c>
    </row>
    <row r="364" spans="1:4" x14ac:dyDescent="0.25">
      <c r="A364">
        <v>9357</v>
      </c>
      <c r="B364">
        <v>200</v>
      </c>
      <c r="C364">
        <v>9</v>
      </c>
      <c r="D364" t="s">
        <v>6663</v>
      </c>
    </row>
    <row r="365" spans="1:4" x14ac:dyDescent="0.25">
      <c r="A365">
        <v>9358</v>
      </c>
      <c r="B365">
        <v>136</v>
      </c>
      <c r="C365">
        <v>9</v>
      </c>
      <c r="D365" t="s">
        <v>3953</v>
      </c>
    </row>
    <row r="366" spans="1:4" x14ac:dyDescent="0.25">
      <c r="A366">
        <v>9359</v>
      </c>
      <c r="B366">
        <v>136</v>
      </c>
      <c r="C366">
        <v>9</v>
      </c>
      <c r="D366" t="s">
        <v>3954</v>
      </c>
    </row>
    <row r="367" spans="1:4" x14ac:dyDescent="0.25">
      <c r="A367">
        <v>9360</v>
      </c>
      <c r="B367">
        <v>329</v>
      </c>
      <c r="C367">
        <v>9</v>
      </c>
      <c r="D367" t="s">
        <v>6664</v>
      </c>
    </row>
    <row r="368" spans="1:4" x14ac:dyDescent="0.25">
      <c r="A368">
        <v>9364</v>
      </c>
      <c r="B368">
        <v>93</v>
      </c>
      <c r="C368">
        <v>26</v>
      </c>
      <c r="D368" t="s">
        <v>6665</v>
      </c>
    </row>
    <row r="369" spans="1:4" x14ac:dyDescent="0.25">
      <c r="A369">
        <v>9365</v>
      </c>
      <c r="B369">
        <v>102</v>
      </c>
      <c r="C369">
        <v>26</v>
      </c>
      <c r="D369" t="s">
        <v>6666</v>
      </c>
    </row>
    <row r="370" spans="1:4" x14ac:dyDescent="0.25">
      <c r="A370">
        <v>9367</v>
      </c>
      <c r="B370">
        <v>19</v>
      </c>
      <c r="C370">
        <v>26</v>
      </c>
      <c r="D370" t="s">
        <v>6667</v>
      </c>
    </row>
    <row r="371" spans="1:4" x14ac:dyDescent="0.25">
      <c r="A371">
        <v>9374</v>
      </c>
      <c r="B371">
        <v>15</v>
      </c>
      <c r="C371">
        <v>18</v>
      </c>
      <c r="D371" t="s">
        <v>6668</v>
      </c>
    </row>
    <row r="372" spans="1:4" x14ac:dyDescent="0.25">
      <c r="A372">
        <v>9375</v>
      </c>
      <c r="B372">
        <v>995</v>
      </c>
      <c r="C372">
        <v>10</v>
      </c>
      <c r="D372" t="s">
        <v>7077</v>
      </c>
    </row>
    <row r="373" spans="1:4" x14ac:dyDescent="0.25">
      <c r="A373">
        <v>9380</v>
      </c>
      <c r="B373">
        <v>136</v>
      </c>
      <c r="C373">
        <v>9</v>
      </c>
      <c r="D373" t="s">
        <v>3966</v>
      </c>
    </row>
    <row r="374" spans="1:4" x14ac:dyDescent="0.25">
      <c r="A374">
        <v>9419</v>
      </c>
      <c r="B374">
        <v>15</v>
      </c>
      <c r="C374">
        <v>18</v>
      </c>
      <c r="D374" t="s">
        <v>6669</v>
      </c>
    </row>
    <row r="375" spans="1:4" x14ac:dyDescent="0.25">
      <c r="A375">
        <v>9459</v>
      </c>
      <c r="B375">
        <v>1069</v>
      </c>
      <c r="C375">
        <v>8</v>
      </c>
      <c r="D375" t="s">
        <v>7078</v>
      </c>
    </row>
    <row r="376" spans="1:4" x14ac:dyDescent="0.25">
      <c r="A376">
        <v>9462</v>
      </c>
      <c r="B376">
        <v>1004</v>
      </c>
      <c r="C376">
        <v>8</v>
      </c>
      <c r="D376" t="s">
        <v>7079</v>
      </c>
    </row>
    <row r="377" spans="1:4" x14ac:dyDescent="0.25">
      <c r="A377">
        <v>9488</v>
      </c>
      <c r="B377">
        <v>996</v>
      </c>
      <c r="C377">
        <v>4</v>
      </c>
      <c r="D377" t="s">
        <v>7080</v>
      </c>
    </row>
    <row r="378" spans="1:4" x14ac:dyDescent="0.25">
      <c r="A378">
        <v>9637</v>
      </c>
      <c r="B378">
        <v>125</v>
      </c>
      <c r="C378">
        <v>19</v>
      </c>
      <c r="D378" t="s">
        <v>6670</v>
      </c>
    </row>
    <row r="379" spans="1:4" x14ac:dyDescent="0.25">
      <c r="A379">
        <v>9659</v>
      </c>
      <c r="B379">
        <v>329</v>
      </c>
      <c r="C379">
        <v>9</v>
      </c>
      <c r="D379" t="s">
        <v>6671</v>
      </c>
    </row>
    <row r="380" spans="1:4" x14ac:dyDescent="0.25">
      <c r="A380">
        <v>9660</v>
      </c>
      <c r="B380">
        <v>329</v>
      </c>
      <c r="C380">
        <v>9</v>
      </c>
      <c r="D380" t="s">
        <v>6672</v>
      </c>
    </row>
    <row r="381" spans="1:4" x14ac:dyDescent="0.25">
      <c r="A381">
        <v>9661</v>
      </c>
      <c r="B381">
        <v>329</v>
      </c>
      <c r="C381">
        <v>9</v>
      </c>
      <c r="D381" t="s">
        <v>6673</v>
      </c>
    </row>
    <row r="382" spans="1:4" x14ac:dyDescent="0.25">
      <c r="A382">
        <v>9662</v>
      </c>
      <c r="B382">
        <v>329</v>
      </c>
      <c r="C382">
        <v>9</v>
      </c>
      <c r="D382" t="s">
        <v>6674</v>
      </c>
    </row>
    <row r="383" spans="1:4" x14ac:dyDescent="0.25">
      <c r="A383">
        <v>9663</v>
      </c>
      <c r="B383">
        <v>137</v>
      </c>
      <c r="C383">
        <v>9</v>
      </c>
      <c r="D383" t="s">
        <v>6675</v>
      </c>
    </row>
    <row r="384" spans="1:4" x14ac:dyDescent="0.25">
      <c r="A384">
        <v>9759</v>
      </c>
      <c r="B384">
        <v>369</v>
      </c>
      <c r="C384">
        <v>12</v>
      </c>
      <c r="D384" t="s">
        <v>6676</v>
      </c>
    </row>
    <row r="385" spans="1:4" x14ac:dyDescent="0.25">
      <c r="A385">
        <v>9785</v>
      </c>
      <c r="B385">
        <v>372</v>
      </c>
      <c r="C385">
        <v>12</v>
      </c>
      <c r="D385" t="s">
        <v>6677</v>
      </c>
    </row>
    <row r="386" spans="1:4" x14ac:dyDescent="0.25">
      <c r="A386">
        <v>9967</v>
      </c>
      <c r="B386">
        <v>137</v>
      </c>
      <c r="C386">
        <v>9</v>
      </c>
      <c r="D386" t="s">
        <v>6678</v>
      </c>
    </row>
    <row r="387" spans="1:4" x14ac:dyDescent="0.25">
      <c r="A387">
        <v>9999</v>
      </c>
      <c r="B387">
        <v>9999</v>
      </c>
      <c r="C387">
        <v>99</v>
      </c>
      <c r="D387" t="s">
        <v>6679</v>
      </c>
    </row>
    <row r="388" spans="1:4" x14ac:dyDescent="0.25">
      <c r="A388">
        <v>10033</v>
      </c>
      <c r="B388">
        <v>323</v>
      </c>
      <c r="C388">
        <v>4</v>
      </c>
      <c r="D388" t="s">
        <v>6680</v>
      </c>
    </row>
    <row r="389" spans="1:4" x14ac:dyDescent="0.25">
      <c r="A389">
        <v>10117</v>
      </c>
      <c r="B389">
        <v>119</v>
      </c>
      <c r="C389">
        <v>3</v>
      </c>
      <c r="D389" t="s">
        <v>6681</v>
      </c>
    </row>
    <row r="390" spans="1:4" x14ac:dyDescent="0.25">
      <c r="A390">
        <v>10121</v>
      </c>
      <c r="B390">
        <v>76</v>
      </c>
      <c r="C390">
        <v>26</v>
      </c>
      <c r="D390" t="s">
        <v>6682</v>
      </c>
    </row>
    <row r="391" spans="1:4" x14ac:dyDescent="0.25">
      <c r="A391">
        <v>10129</v>
      </c>
      <c r="B391">
        <v>75</v>
      </c>
      <c r="C391">
        <v>26</v>
      </c>
      <c r="D391" t="s">
        <v>6683</v>
      </c>
    </row>
    <row r="392" spans="1:4" x14ac:dyDescent="0.25">
      <c r="A392">
        <v>10154</v>
      </c>
      <c r="B392">
        <v>381</v>
      </c>
      <c r="C392">
        <v>18</v>
      </c>
      <c r="D392" t="s">
        <v>7081</v>
      </c>
    </row>
    <row r="393" spans="1:4" x14ac:dyDescent="0.25">
      <c r="A393">
        <v>10180</v>
      </c>
      <c r="B393">
        <v>304</v>
      </c>
      <c r="C393">
        <v>18</v>
      </c>
      <c r="D393" t="s">
        <v>6684</v>
      </c>
    </row>
    <row r="394" spans="1:4" x14ac:dyDescent="0.25">
      <c r="A394">
        <v>10206</v>
      </c>
      <c r="B394">
        <v>105</v>
      </c>
      <c r="C394">
        <v>12</v>
      </c>
      <c r="D394" t="s">
        <v>6685</v>
      </c>
    </row>
    <row r="395" spans="1:4" x14ac:dyDescent="0.25">
      <c r="A395">
        <v>10209</v>
      </c>
      <c r="B395">
        <v>271</v>
      </c>
      <c r="C395">
        <v>26</v>
      </c>
      <c r="D395" t="s">
        <v>4024</v>
      </c>
    </row>
    <row r="396" spans="1:4" x14ac:dyDescent="0.25">
      <c r="A396">
        <v>10216</v>
      </c>
      <c r="B396">
        <v>323</v>
      </c>
      <c r="C396">
        <v>4</v>
      </c>
      <c r="D396" t="s">
        <v>6686</v>
      </c>
    </row>
    <row r="397" spans="1:4" x14ac:dyDescent="0.25">
      <c r="A397">
        <v>10258</v>
      </c>
      <c r="B397">
        <v>948</v>
      </c>
      <c r="C397">
        <v>4</v>
      </c>
      <c r="D397" t="s">
        <v>6687</v>
      </c>
    </row>
    <row r="398" spans="1:4" x14ac:dyDescent="0.25">
      <c r="A398">
        <v>10261</v>
      </c>
      <c r="B398">
        <v>382</v>
      </c>
      <c r="C398">
        <v>20</v>
      </c>
      <c r="D398" t="s">
        <v>7082</v>
      </c>
    </row>
    <row r="399" spans="1:4" x14ac:dyDescent="0.25">
      <c r="A399">
        <v>10271</v>
      </c>
      <c r="B399">
        <v>345</v>
      </c>
      <c r="C399">
        <v>3</v>
      </c>
      <c r="D399" t="s">
        <v>4034</v>
      </c>
    </row>
    <row r="400" spans="1:4" x14ac:dyDescent="0.25">
      <c r="A400">
        <v>10345</v>
      </c>
      <c r="B400">
        <v>132</v>
      </c>
      <c r="C400">
        <v>10</v>
      </c>
      <c r="D400" t="s">
        <v>6688</v>
      </c>
    </row>
    <row r="401" spans="1:4" x14ac:dyDescent="0.25">
      <c r="A401">
        <v>10410</v>
      </c>
      <c r="B401">
        <v>168</v>
      </c>
      <c r="C401">
        <v>2</v>
      </c>
      <c r="D401" t="s">
        <v>6689</v>
      </c>
    </row>
    <row r="402" spans="1:4" x14ac:dyDescent="0.25">
      <c r="A402">
        <v>10411</v>
      </c>
      <c r="B402">
        <v>168</v>
      </c>
      <c r="C402">
        <v>2</v>
      </c>
      <c r="D402" t="s">
        <v>6690</v>
      </c>
    </row>
    <row r="403" spans="1:4" x14ac:dyDescent="0.25">
      <c r="A403">
        <v>10515</v>
      </c>
      <c r="B403">
        <v>168</v>
      </c>
      <c r="C403">
        <v>2</v>
      </c>
      <c r="D403" t="s">
        <v>6691</v>
      </c>
    </row>
    <row r="404" spans="1:4" x14ac:dyDescent="0.25">
      <c r="A404">
        <v>10516</v>
      </c>
      <c r="B404">
        <v>168</v>
      </c>
      <c r="C404">
        <v>2</v>
      </c>
      <c r="D404" t="s">
        <v>6692</v>
      </c>
    </row>
    <row r="405" spans="1:4" x14ac:dyDescent="0.25">
      <c r="A405">
        <v>10517</v>
      </c>
      <c r="B405">
        <v>168</v>
      </c>
      <c r="C405">
        <v>2</v>
      </c>
      <c r="D405" t="s">
        <v>6693</v>
      </c>
    </row>
    <row r="406" spans="1:4" x14ac:dyDescent="0.25">
      <c r="A406">
        <v>10527</v>
      </c>
      <c r="B406">
        <v>168</v>
      </c>
      <c r="C406">
        <v>2</v>
      </c>
      <c r="D406" t="s">
        <v>6694</v>
      </c>
    </row>
    <row r="407" spans="1:4" x14ac:dyDescent="0.25">
      <c r="A407">
        <v>10529</v>
      </c>
      <c r="B407">
        <v>167</v>
      </c>
      <c r="C407">
        <v>2</v>
      </c>
      <c r="D407" t="s">
        <v>6695</v>
      </c>
    </row>
    <row r="408" spans="1:4" x14ac:dyDescent="0.25">
      <c r="A408">
        <v>10584</v>
      </c>
      <c r="B408">
        <v>386</v>
      </c>
      <c r="C408">
        <v>18</v>
      </c>
      <c r="D408" t="s">
        <v>6696</v>
      </c>
    </row>
    <row r="409" spans="1:4" x14ac:dyDescent="0.25">
      <c r="A409">
        <v>10598</v>
      </c>
      <c r="B409">
        <v>276</v>
      </c>
      <c r="C409">
        <v>4</v>
      </c>
      <c r="D409" t="s">
        <v>7083</v>
      </c>
    </row>
    <row r="410" spans="1:4" x14ac:dyDescent="0.25">
      <c r="A410">
        <v>10673</v>
      </c>
      <c r="B410">
        <v>234</v>
      </c>
      <c r="C410">
        <v>12</v>
      </c>
      <c r="D410" t="s">
        <v>6697</v>
      </c>
    </row>
    <row r="411" spans="1:4" x14ac:dyDescent="0.25">
      <c r="A411">
        <v>10674</v>
      </c>
      <c r="B411">
        <v>234</v>
      </c>
      <c r="C411">
        <v>10</v>
      </c>
      <c r="D411" t="s">
        <v>6698</v>
      </c>
    </row>
    <row r="412" spans="1:4" x14ac:dyDescent="0.25">
      <c r="A412">
        <v>10720</v>
      </c>
      <c r="B412">
        <v>223</v>
      </c>
      <c r="C412">
        <v>20</v>
      </c>
      <c r="D412" t="s">
        <v>6699</v>
      </c>
    </row>
    <row r="413" spans="1:4" x14ac:dyDescent="0.25">
      <c r="A413">
        <v>10721</v>
      </c>
      <c r="B413">
        <v>231</v>
      </c>
      <c r="C413">
        <v>20</v>
      </c>
      <c r="D413" t="s">
        <v>6700</v>
      </c>
    </row>
    <row r="414" spans="1:4" x14ac:dyDescent="0.25">
      <c r="A414">
        <v>10722</v>
      </c>
      <c r="B414">
        <v>196</v>
      </c>
      <c r="C414">
        <v>26</v>
      </c>
      <c r="D414" t="s">
        <v>6701</v>
      </c>
    </row>
    <row r="415" spans="1:4" x14ac:dyDescent="0.25">
      <c r="A415">
        <v>10734</v>
      </c>
      <c r="B415">
        <v>124</v>
      </c>
      <c r="C415">
        <v>13</v>
      </c>
      <c r="D415" t="s">
        <v>4078</v>
      </c>
    </row>
    <row r="416" spans="1:4" x14ac:dyDescent="0.25">
      <c r="A416">
        <v>10736</v>
      </c>
      <c r="B416">
        <v>125</v>
      </c>
      <c r="C416">
        <v>13</v>
      </c>
      <c r="D416" t="s">
        <v>6702</v>
      </c>
    </row>
    <row r="417" spans="1:4" x14ac:dyDescent="0.25">
      <c r="A417">
        <v>10748</v>
      </c>
      <c r="B417">
        <v>240</v>
      </c>
      <c r="C417">
        <v>12</v>
      </c>
      <c r="D417" t="s">
        <v>6703</v>
      </c>
    </row>
    <row r="418" spans="1:4" x14ac:dyDescent="0.25">
      <c r="A418">
        <v>10904</v>
      </c>
      <c r="B418">
        <v>390</v>
      </c>
      <c r="C418">
        <v>14</v>
      </c>
      <c r="D418" t="s">
        <v>6704</v>
      </c>
    </row>
    <row r="419" spans="1:4" x14ac:dyDescent="0.25">
      <c r="A419">
        <v>10905</v>
      </c>
      <c r="B419">
        <v>390</v>
      </c>
      <c r="C419">
        <v>14</v>
      </c>
      <c r="D419" t="s">
        <v>6705</v>
      </c>
    </row>
    <row r="420" spans="1:4" x14ac:dyDescent="0.25">
      <c r="A420">
        <v>10906</v>
      </c>
      <c r="B420">
        <v>390</v>
      </c>
      <c r="C420">
        <v>14</v>
      </c>
      <c r="D420" t="s">
        <v>6706</v>
      </c>
    </row>
    <row r="421" spans="1:4" x14ac:dyDescent="0.25">
      <c r="A421">
        <v>10907</v>
      </c>
      <c r="B421">
        <v>390</v>
      </c>
      <c r="C421">
        <v>14</v>
      </c>
      <c r="D421" t="s">
        <v>6707</v>
      </c>
    </row>
    <row r="422" spans="1:4" x14ac:dyDescent="0.25">
      <c r="A422">
        <v>10908</v>
      </c>
      <c r="B422">
        <v>390</v>
      </c>
      <c r="C422">
        <v>14</v>
      </c>
      <c r="D422" t="s">
        <v>6708</v>
      </c>
    </row>
    <row r="423" spans="1:4" x14ac:dyDescent="0.25">
      <c r="A423">
        <v>10919</v>
      </c>
      <c r="B423">
        <v>635</v>
      </c>
      <c r="C423">
        <v>14</v>
      </c>
      <c r="D423" t="s">
        <v>6709</v>
      </c>
    </row>
    <row r="424" spans="1:4" x14ac:dyDescent="0.25">
      <c r="A424">
        <v>10920</v>
      </c>
      <c r="B424">
        <v>392</v>
      </c>
      <c r="C424">
        <v>14</v>
      </c>
      <c r="D424" t="s">
        <v>6710</v>
      </c>
    </row>
    <row r="425" spans="1:4" x14ac:dyDescent="0.25">
      <c r="A425">
        <v>10921</v>
      </c>
      <c r="B425">
        <v>390</v>
      </c>
      <c r="C425">
        <v>14</v>
      </c>
      <c r="D425" t="s">
        <v>6711</v>
      </c>
    </row>
    <row r="426" spans="1:4" x14ac:dyDescent="0.25">
      <c r="A426">
        <v>10924</v>
      </c>
      <c r="B426">
        <v>395</v>
      </c>
      <c r="C426">
        <v>14</v>
      </c>
      <c r="D426" t="s">
        <v>6712</v>
      </c>
    </row>
    <row r="427" spans="1:4" x14ac:dyDescent="0.25">
      <c r="A427">
        <v>10926</v>
      </c>
      <c r="B427">
        <v>949</v>
      </c>
      <c r="C427">
        <v>14</v>
      </c>
      <c r="D427" t="s">
        <v>6713</v>
      </c>
    </row>
    <row r="428" spans="1:4" x14ac:dyDescent="0.25">
      <c r="A428">
        <v>10927</v>
      </c>
      <c r="B428">
        <v>2</v>
      </c>
      <c r="C428">
        <v>14</v>
      </c>
      <c r="D428" t="s">
        <v>6714</v>
      </c>
    </row>
    <row r="429" spans="1:4" x14ac:dyDescent="0.25">
      <c r="A429">
        <v>10929</v>
      </c>
      <c r="B429">
        <v>6</v>
      </c>
      <c r="C429">
        <v>14</v>
      </c>
      <c r="D429" t="s">
        <v>6715</v>
      </c>
    </row>
    <row r="430" spans="1:4" x14ac:dyDescent="0.25">
      <c r="A430">
        <v>10935</v>
      </c>
      <c r="B430">
        <v>949</v>
      </c>
      <c r="C430">
        <v>4</v>
      </c>
      <c r="D430" t="s">
        <v>6716</v>
      </c>
    </row>
    <row r="431" spans="1:4" x14ac:dyDescent="0.25">
      <c r="A431">
        <v>10938</v>
      </c>
      <c r="B431">
        <v>6</v>
      </c>
      <c r="C431">
        <v>4</v>
      </c>
      <c r="D431" t="s">
        <v>6717</v>
      </c>
    </row>
    <row r="432" spans="1:4" x14ac:dyDescent="0.25">
      <c r="A432">
        <v>10941</v>
      </c>
      <c r="B432">
        <v>2</v>
      </c>
      <c r="C432">
        <v>4</v>
      </c>
      <c r="D432" t="s">
        <v>6718</v>
      </c>
    </row>
    <row r="433" spans="1:4" x14ac:dyDescent="0.25">
      <c r="A433">
        <v>10987</v>
      </c>
      <c r="B433">
        <v>2</v>
      </c>
      <c r="C433">
        <v>4</v>
      </c>
      <c r="D433" t="s">
        <v>6719</v>
      </c>
    </row>
    <row r="434" spans="1:4" x14ac:dyDescent="0.25">
      <c r="A434">
        <v>11035</v>
      </c>
      <c r="B434">
        <v>948</v>
      </c>
      <c r="C434">
        <v>26</v>
      </c>
      <c r="D434" t="s">
        <v>6721</v>
      </c>
    </row>
    <row r="435" spans="1:4" x14ac:dyDescent="0.25">
      <c r="A435">
        <v>11038</v>
      </c>
      <c r="B435">
        <v>2</v>
      </c>
      <c r="C435">
        <v>12</v>
      </c>
      <c r="D435" t="s">
        <v>6722</v>
      </c>
    </row>
    <row r="436" spans="1:4" x14ac:dyDescent="0.25">
      <c r="A436">
        <v>11042</v>
      </c>
      <c r="B436">
        <v>397</v>
      </c>
      <c r="C436">
        <v>14</v>
      </c>
      <c r="D436" t="s">
        <v>6723</v>
      </c>
    </row>
    <row r="437" spans="1:4" x14ac:dyDescent="0.25">
      <c r="A437">
        <v>11043</v>
      </c>
      <c r="B437">
        <v>391</v>
      </c>
      <c r="C437">
        <v>14</v>
      </c>
      <c r="D437" t="s">
        <v>6724</v>
      </c>
    </row>
    <row r="438" spans="1:4" x14ac:dyDescent="0.25">
      <c r="A438">
        <v>11044</v>
      </c>
      <c r="B438">
        <v>398</v>
      </c>
      <c r="C438">
        <v>14</v>
      </c>
      <c r="D438" t="s">
        <v>6725</v>
      </c>
    </row>
    <row r="439" spans="1:4" x14ac:dyDescent="0.25">
      <c r="A439">
        <v>11045</v>
      </c>
      <c r="B439">
        <v>261</v>
      </c>
      <c r="C439">
        <v>14</v>
      </c>
      <c r="D439" t="s">
        <v>6726</v>
      </c>
    </row>
    <row r="440" spans="1:4" x14ac:dyDescent="0.25">
      <c r="A440">
        <v>11047</v>
      </c>
      <c r="B440">
        <v>948</v>
      </c>
      <c r="C440">
        <v>14</v>
      </c>
      <c r="D440" t="s">
        <v>6727</v>
      </c>
    </row>
    <row r="441" spans="1:4" x14ac:dyDescent="0.25">
      <c r="A441">
        <v>11051</v>
      </c>
      <c r="B441">
        <v>632</v>
      </c>
      <c r="C441">
        <v>4</v>
      </c>
      <c r="D441" t="s">
        <v>7084</v>
      </c>
    </row>
    <row r="442" spans="1:4" x14ac:dyDescent="0.25">
      <c r="A442">
        <v>11053</v>
      </c>
      <c r="B442">
        <v>632</v>
      </c>
      <c r="C442">
        <v>4</v>
      </c>
      <c r="D442" t="s">
        <v>7085</v>
      </c>
    </row>
    <row r="443" spans="1:4" x14ac:dyDescent="0.25">
      <c r="A443">
        <v>11094</v>
      </c>
      <c r="B443">
        <v>230</v>
      </c>
      <c r="C443">
        <v>8</v>
      </c>
      <c r="D443" t="s">
        <v>6728</v>
      </c>
    </row>
    <row r="444" spans="1:4" x14ac:dyDescent="0.25">
      <c r="A444">
        <v>11095</v>
      </c>
      <c r="B444">
        <v>400</v>
      </c>
      <c r="C444">
        <v>20</v>
      </c>
      <c r="D444" t="s">
        <v>6729</v>
      </c>
    </row>
    <row r="445" spans="1:4" x14ac:dyDescent="0.25">
      <c r="A445">
        <v>11097</v>
      </c>
      <c r="B445">
        <v>626</v>
      </c>
      <c r="C445">
        <v>12</v>
      </c>
      <c r="D445" t="s">
        <v>6730</v>
      </c>
    </row>
    <row r="446" spans="1:4" x14ac:dyDescent="0.25">
      <c r="A446">
        <v>11106</v>
      </c>
      <c r="B446">
        <v>401</v>
      </c>
      <c r="C446">
        <v>4</v>
      </c>
      <c r="D446" t="s">
        <v>6731</v>
      </c>
    </row>
    <row r="447" spans="1:4" x14ac:dyDescent="0.25">
      <c r="A447">
        <v>11107</v>
      </c>
      <c r="B447">
        <v>404</v>
      </c>
      <c r="C447">
        <v>6</v>
      </c>
      <c r="D447" t="s">
        <v>6732</v>
      </c>
    </row>
    <row r="448" spans="1:4" x14ac:dyDescent="0.25">
      <c r="A448">
        <v>11110</v>
      </c>
      <c r="B448">
        <v>404</v>
      </c>
      <c r="C448">
        <v>8</v>
      </c>
      <c r="D448" t="s">
        <v>6733</v>
      </c>
    </row>
    <row r="449" spans="1:4" x14ac:dyDescent="0.25">
      <c r="A449">
        <v>11114</v>
      </c>
      <c r="B449">
        <v>77</v>
      </c>
      <c r="C449">
        <v>3</v>
      </c>
      <c r="D449" t="s">
        <v>6734</v>
      </c>
    </row>
    <row r="450" spans="1:4" x14ac:dyDescent="0.25">
      <c r="A450">
        <v>11118</v>
      </c>
      <c r="B450">
        <v>402</v>
      </c>
      <c r="C450">
        <v>15</v>
      </c>
      <c r="D450" t="s">
        <v>6735</v>
      </c>
    </row>
    <row r="451" spans="1:4" x14ac:dyDescent="0.25">
      <c r="A451">
        <v>11121</v>
      </c>
      <c r="B451">
        <v>403</v>
      </c>
      <c r="C451">
        <v>17</v>
      </c>
      <c r="D451" t="s">
        <v>6736</v>
      </c>
    </row>
    <row r="452" spans="1:4" x14ac:dyDescent="0.25">
      <c r="A452">
        <v>11126</v>
      </c>
      <c r="B452">
        <v>417</v>
      </c>
      <c r="C452">
        <v>26</v>
      </c>
      <c r="D452" t="s">
        <v>6737</v>
      </c>
    </row>
    <row r="453" spans="1:4" x14ac:dyDescent="0.25">
      <c r="A453">
        <v>11130</v>
      </c>
      <c r="B453">
        <v>420</v>
      </c>
      <c r="C453">
        <v>27</v>
      </c>
      <c r="D453" t="s">
        <v>6738</v>
      </c>
    </row>
    <row r="454" spans="1:4" x14ac:dyDescent="0.25">
      <c r="A454">
        <v>11134</v>
      </c>
      <c r="B454">
        <v>949</v>
      </c>
      <c r="C454">
        <v>1</v>
      </c>
      <c r="D454" t="s">
        <v>6421</v>
      </c>
    </row>
    <row r="455" spans="1:4" x14ac:dyDescent="0.25">
      <c r="A455">
        <v>11135</v>
      </c>
      <c r="B455">
        <v>155</v>
      </c>
      <c r="C455">
        <v>1</v>
      </c>
      <c r="D455" t="s">
        <v>4163</v>
      </c>
    </row>
    <row r="456" spans="1:4" x14ac:dyDescent="0.25">
      <c r="A456">
        <v>11138</v>
      </c>
      <c r="B456">
        <v>53</v>
      </c>
      <c r="C456">
        <v>27</v>
      </c>
      <c r="D456" t="s">
        <v>6739</v>
      </c>
    </row>
    <row r="457" spans="1:4" x14ac:dyDescent="0.25">
      <c r="A457">
        <v>11142</v>
      </c>
      <c r="B457">
        <v>421</v>
      </c>
      <c r="C457">
        <v>27</v>
      </c>
      <c r="D457" t="s">
        <v>4170</v>
      </c>
    </row>
    <row r="458" spans="1:4" x14ac:dyDescent="0.25">
      <c r="A458">
        <v>11148</v>
      </c>
      <c r="B458">
        <v>319</v>
      </c>
      <c r="C458">
        <v>20</v>
      </c>
      <c r="D458" t="s">
        <v>6740</v>
      </c>
    </row>
    <row r="459" spans="1:4" x14ac:dyDescent="0.25">
      <c r="A459">
        <v>11166</v>
      </c>
      <c r="B459">
        <v>9</v>
      </c>
      <c r="C459">
        <v>26</v>
      </c>
      <c r="D459" t="s">
        <v>6741</v>
      </c>
    </row>
    <row r="460" spans="1:4" x14ac:dyDescent="0.25">
      <c r="A460">
        <v>11200</v>
      </c>
      <c r="B460">
        <v>992</v>
      </c>
      <c r="C460">
        <v>10</v>
      </c>
      <c r="D460" t="s">
        <v>7086</v>
      </c>
    </row>
    <row r="461" spans="1:4" x14ac:dyDescent="0.25">
      <c r="A461">
        <v>11201</v>
      </c>
      <c r="B461">
        <v>992</v>
      </c>
      <c r="C461">
        <v>10</v>
      </c>
      <c r="D461" t="s">
        <v>7087</v>
      </c>
    </row>
    <row r="462" spans="1:4" x14ac:dyDescent="0.25">
      <c r="A462">
        <v>11205</v>
      </c>
      <c r="B462">
        <v>1054</v>
      </c>
      <c r="C462">
        <v>10</v>
      </c>
      <c r="D462" t="s">
        <v>7088</v>
      </c>
    </row>
    <row r="463" spans="1:4" x14ac:dyDescent="0.25">
      <c r="A463">
        <v>11220</v>
      </c>
      <c r="B463">
        <v>178</v>
      </c>
      <c r="C463">
        <v>26</v>
      </c>
      <c r="D463" t="s">
        <v>6744</v>
      </c>
    </row>
    <row r="464" spans="1:4" x14ac:dyDescent="0.25">
      <c r="A464">
        <v>11227</v>
      </c>
      <c r="B464">
        <v>994</v>
      </c>
      <c r="C464">
        <v>10</v>
      </c>
      <c r="D464" t="s">
        <v>7089</v>
      </c>
    </row>
    <row r="465" spans="1:4" x14ac:dyDescent="0.25">
      <c r="A465">
        <v>11234</v>
      </c>
      <c r="B465">
        <v>432</v>
      </c>
      <c r="C465">
        <v>20</v>
      </c>
      <c r="D465" t="s">
        <v>6745</v>
      </c>
    </row>
    <row r="466" spans="1:4" x14ac:dyDescent="0.25">
      <c r="A466">
        <v>11254</v>
      </c>
      <c r="B466">
        <v>641</v>
      </c>
      <c r="C466">
        <v>10</v>
      </c>
      <c r="D466" t="s">
        <v>7090</v>
      </c>
    </row>
    <row r="467" spans="1:4" x14ac:dyDescent="0.25">
      <c r="A467">
        <v>11281</v>
      </c>
      <c r="B467">
        <v>993</v>
      </c>
      <c r="C467">
        <v>10</v>
      </c>
      <c r="D467" t="s">
        <v>7091</v>
      </c>
    </row>
    <row r="468" spans="1:4" x14ac:dyDescent="0.25">
      <c r="A468">
        <v>11282</v>
      </c>
      <c r="B468">
        <v>978</v>
      </c>
      <c r="C468">
        <v>20</v>
      </c>
      <c r="D468" t="s">
        <v>4209</v>
      </c>
    </row>
    <row r="469" spans="1:4" x14ac:dyDescent="0.25">
      <c r="A469">
        <v>11283</v>
      </c>
      <c r="B469">
        <v>358</v>
      </c>
      <c r="C469">
        <v>10</v>
      </c>
      <c r="D469" t="s">
        <v>7092</v>
      </c>
    </row>
    <row r="470" spans="1:4" x14ac:dyDescent="0.25">
      <c r="A470">
        <v>11285</v>
      </c>
      <c r="B470">
        <v>642</v>
      </c>
      <c r="C470">
        <v>10</v>
      </c>
      <c r="D470" t="s">
        <v>6746</v>
      </c>
    </row>
    <row r="471" spans="1:4" x14ac:dyDescent="0.25">
      <c r="A471">
        <v>11286</v>
      </c>
      <c r="B471">
        <v>436</v>
      </c>
      <c r="C471">
        <v>20</v>
      </c>
      <c r="D471" t="s">
        <v>6747</v>
      </c>
    </row>
    <row r="472" spans="1:4" x14ac:dyDescent="0.25">
      <c r="A472">
        <v>11293</v>
      </c>
      <c r="B472">
        <v>991</v>
      </c>
      <c r="C472">
        <v>10</v>
      </c>
      <c r="D472" t="s">
        <v>7093</v>
      </c>
    </row>
    <row r="473" spans="1:4" x14ac:dyDescent="0.25">
      <c r="A473">
        <v>11296</v>
      </c>
      <c r="B473">
        <v>1020</v>
      </c>
      <c r="C473">
        <v>10</v>
      </c>
      <c r="D473" t="s">
        <v>7094</v>
      </c>
    </row>
    <row r="474" spans="1:4" x14ac:dyDescent="0.25">
      <c r="A474">
        <v>11300</v>
      </c>
      <c r="B474">
        <v>990</v>
      </c>
      <c r="C474">
        <v>10</v>
      </c>
      <c r="D474" t="s">
        <v>7095</v>
      </c>
    </row>
    <row r="475" spans="1:4" x14ac:dyDescent="0.25">
      <c r="A475">
        <v>11308</v>
      </c>
      <c r="B475">
        <v>980</v>
      </c>
      <c r="C475">
        <v>10</v>
      </c>
      <c r="D475" t="s">
        <v>7096</v>
      </c>
    </row>
    <row r="476" spans="1:4" x14ac:dyDescent="0.25">
      <c r="A476">
        <v>11310</v>
      </c>
      <c r="B476">
        <v>201</v>
      </c>
      <c r="C476">
        <v>20</v>
      </c>
      <c r="D476" t="s">
        <v>6748</v>
      </c>
    </row>
    <row r="477" spans="1:4" x14ac:dyDescent="0.25">
      <c r="A477">
        <v>11319</v>
      </c>
      <c r="B477">
        <v>979</v>
      </c>
      <c r="C477">
        <v>20</v>
      </c>
      <c r="D477" t="s">
        <v>4237</v>
      </c>
    </row>
    <row r="478" spans="1:4" x14ac:dyDescent="0.25">
      <c r="A478">
        <v>11320</v>
      </c>
      <c r="B478">
        <v>643</v>
      </c>
      <c r="C478">
        <v>10</v>
      </c>
      <c r="D478" t="s">
        <v>7097</v>
      </c>
    </row>
    <row r="479" spans="1:4" x14ac:dyDescent="0.25">
      <c r="A479">
        <v>11324</v>
      </c>
      <c r="B479">
        <v>441</v>
      </c>
      <c r="C479">
        <v>10</v>
      </c>
      <c r="D479" t="s">
        <v>6749</v>
      </c>
    </row>
    <row r="480" spans="1:4" x14ac:dyDescent="0.25">
      <c r="A480">
        <v>11325</v>
      </c>
      <c r="B480">
        <v>1019</v>
      </c>
      <c r="C480">
        <v>10</v>
      </c>
      <c r="D480" t="s">
        <v>7098</v>
      </c>
    </row>
    <row r="481" spans="1:4" x14ac:dyDescent="0.25">
      <c r="A481">
        <v>11326</v>
      </c>
      <c r="B481">
        <v>971</v>
      </c>
      <c r="C481">
        <v>20</v>
      </c>
      <c r="D481" t="s">
        <v>6750</v>
      </c>
    </row>
    <row r="482" spans="1:4" x14ac:dyDescent="0.25">
      <c r="A482">
        <v>11328</v>
      </c>
      <c r="B482">
        <v>1015</v>
      </c>
      <c r="C482">
        <v>10</v>
      </c>
      <c r="D482" t="s">
        <v>7099</v>
      </c>
    </row>
    <row r="483" spans="1:4" x14ac:dyDescent="0.25">
      <c r="A483">
        <v>11332</v>
      </c>
      <c r="B483">
        <v>16</v>
      </c>
      <c r="C483">
        <v>20</v>
      </c>
      <c r="D483" t="s">
        <v>6751</v>
      </c>
    </row>
    <row r="484" spans="1:4" x14ac:dyDescent="0.25">
      <c r="A484">
        <v>11335</v>
      </c>
      <c r="B484">
        <v>971</v>
      </c>
      <c r="C484">
        <v>20</v>
      </c>
      <c r="D484" t="s">
        <v>6752</v>
      </c>
    </row>
    <row r="485" spans="1:4" x14ac:dyDescent="0.25">
      <c r="A485">
        <v>11336</v>
      </c>
      <c r="B485">
        <v>151</v>
      </c>
      <c r="C485">
        <v>4</v>
      </c>
      <c r="D485" t="s">
        <v>6753</v>
      </c>
    </row>
    <row r="486" spans="1:4" x14ac:dyDescent="0.25">
      <c r="A486">
        <v>11341</v>
      </c>
      <c r="B486">
        <v>14</v>
      </c>
      <c r="C486">
        <v>20</v>
      </c>
      <c r="D486" t="s">
        <v>4216</v>
      </c>
    </row>
    <row r="487" spans="1:4" x14ac:dyDescent="0.25">
      <c r="A487">
        <v>11345</v>
      </c>
      <c r="B487">
        <v>445</v>
      </c>
      <c r="C487">
        <v>4</v>
      </c>
      <c r="D487" t="s">
        <v>6754</v>
      </c>
    </row>
    <row r="488" spans="1:4" x14ac:dyDescent="0.25">
      <c r="A488">
        <v>11357</v>
      </c>
      <c r="B488">
        <v>125</v>
      </c>
      <c r="C488">
        <v>4</v>
      </c>
      <c r="D488" t="s">
        <v>6755</v>
      </c>
    </row>
    <row r="489" spans="1:4" x14ac:dyDescent="0.25">
      <c r="A489">
        <v>11361</v>
      </c>
      <c r="B489">
        <v>971</v>
      </c>
      <c r="C489">
        <v>20</v>
      </c>
      <c r="D489" t="s">
        <v>6756</v>
      </c>
    </row>
    <row r="490" spans="1:4" x14ac:dyDescent="0.25">
      <c r="A490">
        <v>11367</v>
      </c>
      <c r="B490">
        <v>971</v>
      </c>
      <c r="C490">
        <v>20</v>
      </c>
      <c r="D490" t="s">
        <v>7100</v>
      </c>
    </row>
    <row r="491" spans="1:4" x14ac:dyDescent="0.25">
      <c r="A491">
        <v>11371</v>
      </c>
      <c r="B491">
        <v>972</v>
      </c>
      <c r="C491">
        <v>20</v>
      </c>
      <c r="D491" t="s">
        <v>6757</v>
      </c>
    </row>
    <row r="492" spans="1:4" x14ac:dyDescent="0.25">
      <c r="A492">
        <v>11385</v>
      </c>
      <c r="B492">
        <v>449</v>
      </c>
      <c r="C492">
        <v>20</v>
      </c>
      <c r="D492" t="s">
        <v>6758</v>
      </c>
    </row>
    <row r="493" spans="1:4" x14ac:dyDescent="0.25">
      <c r="A493">
        <v>11394</v>
      </c>
      <c r="B493">
        <v>450</v>
      </c>
      <c r="C493">
        <v>20</v>
      </c>
      <c r="D493" t="s">
        <v>6759</v>
      </c>
    </row>
    <row r="494" spans="1:4" x14ac:dyDescent="0.25">
      <c r="A494">
        <v>11397</v>
      </c>
      <c r="B494">
        <v>953</v>
      </c>
      <c r="C494">
        <v>4</v>
      </c>
      <c r="D494" t="s">
        <v>7101</v>
      </c>
    </row>
    <row r="495" spans="1:4" x14ac:dyDescent="0.25">
      <c r="A495">
        <v>11409</v>
      </c>
      <c r="B495">
        <v>453</v>
      </c>
      <c r="C495">
        <v>20</v>
      </c>
      <c r="D495" t="s">
        <v>4318</v>
      </c>
    </row>
    <row r="496" spans="1:4" x14ac:dyDescent="0.25">
      <c r="A496">
        <v>11418</v>
      </c>
      <c r="B496">
        <v>449</v>
      </c>
      <c r="C496">
        <v>20</v>
      </c>
      <c r="D496" t="s">
        <v>6760</v>
      </c>
    </row>
    <row r="497" spans="1:4" x14ac:dyDescent="0.25">
      <c r="A497">
        <v>11426</v>
      </c>
      <c r="B497">
        <v>374</v>
      </c>
      <c r="C497">
        <v>10</v>
      </c>
      <c r="D497" t="s">
        <v>7102</v>
      </c>
    </row>
    <row r="498" spans="1:4" x14ac:dyDescent="0.25">
      <c r="A498">
        <v>11428</v>
      </c>
      <c r="B498">
        <v>412</v>
      </c>
      <c r="C498">
        <v>10</v>
      </c>
      <c r="D498" t="s">
        <v>7103</v>
      </c>
    </row>
    <row r="499" spans="1:4" x14ac:dyDescent="0.25">
      <c r="A499">
        <v>11435</v>
      </c>
      <c r="B499">
        <v>433</v>
      </c>
      <c r="C499">
        <v>10</v>
      </c>
      <c r="D499" t="s">
        <v>7104</v>
      </c>
    </row>
    <row r="500" spans="1:4" x14ac:dyDescent="0.25">
      <c r="A500">
        <v>11437</v>
      </c>
      <c r="B500">
        <v>965</v>
      </c>
      <c r="C500">
        <v>10</v>
      </c>
      <c r="D500" t="s">
        <v>7105</v>
      </c>
    </row>
    <row r="501" spans="1:4" x14ac:dyDescent="0.25">
      <c r="A501">
        <v>11438</v>
      </c>
      <c r="B501">
        <v>1018</v>
      </c>
      <c r="C501">
        <v>10</v>
      </c>
      <c r="D501" t="s">
        <v>7106</v>
      </c>
    </row>
    <row r="502" spans="1:4" x14ac:dyDescent="0.25">
      <c r="A502">
        <v>11441</v>
      </c>
      <c r="B502">
        <v>966</v>
      </c>
      <c r="C502">
        <v>10</v>
      </c>
      <c r="D502" t="s">
        <v>7107</v>
      </c>
    </row>
    <row r="503" spans="1:4" x14ac:dyDescent="0.25">
      <c r="A503">
        <v>11442</v>
      </c>
      <c r="B503">
        <v>1016</v>
      </c>
      <c r="C503">
        <v>10</v>
      </c>
      <c r="D503" t="s">
        <v>7108</v>
      </c>
    </row>
    <row r="504" spans="1:4" x14ac:dyDescent="0.25">
      <c r="A504">
        <v>11443</v>
      </c>
      <c r="B504">
        <v>1017</v>
      </c>
      <c r="C504">
        <v>10</v>
      </c>
      <c r="D504" t="s">
        <v>6761</v>
      </c>
    </row>
    <row r="505" spans="1:4" x14ac:dyDescent="0.25">
      <c r="A505">
        <v>11445</v>
      </c>
      <c r="B505">
        <v>157</v>
      </c>
      <c r="C505">
        <v>4</v>
      </c>
      <c r="D505" t="s">
        <v>6762</v>
      </c>
    </row>
    <row r="506" spans="1:4" x14ac:dyDescent="0.25">
      <c r="A506">
        <v>11449</v>
      </c>
      <c r="B506">
        <v>405</v>
      </c>
      <c r="C506">
        <v>19</v>
      </c>
      <c r="D506" t="s">
        <v>6763</v>
      </c>
    </row>
    <row r="507" spans="1:4" x14ac:dyDescent="0.25">
      <c r="A507">
        <v>11453</v>
      </c>
      <c r="B507">
        <v>984</v>
      </c>
      <c r="C507">
        <v>10</v>
      </c>
      <c r="D507" t="s">
        <v>7109</v>
      </c>
    </row>
    <row r="508" spans="1:4" x14ac:dyDescent="0.25">
      <c r="A508">
        <v>11454</v>
      </c>
      <c r="B508">
        <v>375</v>
      </c>
      <c r="C508">
        <v>19</v>
      </c>
      <c r="D508" t="s">
        <v>6764</v>
      </c>
    </row>
    <row r="509" spans="1:4" x14ac:dyDescent="0.25">
      <c r="A509">
        <v>11460</v>
      </c>
      <c r="B509">
        <v>983</v>
      </c>
      <c r="C509">
        <v>10</v>
      </c>
      <c r="D509" t="s">
        <v>7110</v>
      </c>
    </row>
    <row r="510" spans="1:4" x14ac:dyDescent="0.25">
      <c r="A510">
        <v>11467</v>
      </c>
      <c r="B510">
        <v>462</v>
      </c>
      <c r="C510">
        <v>4</v>
      </c>
      <c r="D510" t="s">
        <v>7111</v>
      </c>
    </row>
    <row r="511" spans="1:4" x14ac:dyDescent="0.25">
      <c r="A511">
        <v>11468</v>
      </c>
      <c r="B511">
        <v>215</v>
      </c>
      <c r="C511">
        <v>4</v>
      </c>
      <c r="D511" t="s">
        <v>6765</v>
      </c>
    </row>
    <row r="512" spans="1:4" x14ac:dyDescent="0.25">
      <c r="A512">
        <v>11469</v>
      </c>
      <c r="B512">
        <v>322</v>
      </c>
      <c r="C512">
        <v>4</v>
      </c>
      <c r="D512" t="s">
        <v>4368</v>
      </c>
    </row>
    <row r="513" spans="1:4" x14ac:dyDescent="0.25">
      <c r="A513">
        <v>11474</v>
      </c>
      <c r="B513">
        <v>463</v>
      </c>
      <c r="C513">
        <v>4</v>
      </c>
      <c r="D513" t="s">
        <v>7112</v>
      </c>
    </row>
    <row r="514" spans="1:4" x14ac:dyDescent="0.25">
      <c r="A514">
        <v>11477</v>
      </c>
      <c r="B514">
        <v>1015</v>
      </c>
      <c r="C514">
        <v>10</v>
      </c>
      <c r="D514" t="s">
        <v>7113</v>
      </c>
    </row>
    <row r="515" spans="1:4" x14ac:dyDescent="0.25">
      <c r="A515">
        <v>11478</v>
      </c>
      <c r="B515">
        <v>988</v>
      </c>
      <c r="C515">
        <v>10</v>
      </c>
      <c r="D515" t="s">
        <v>7114</v>
      </c>
    </row>
    <row r="516" spans="1:4" x14ac:dyDescent="0.25">
      <c r="A516">
        <v>11480</v>
      </c>
      <c r="B516">
        <v>1055</v>
      </c>
      <c r="C516">
        <v>10</v>
      </c>
      <c r="D516" t="s">
        <v>7115</v>
      </c>
    </row>
    <row r="517" spans="1:4" x14ac:dyDescent="0.25">
      <c r="A517">
        <v>11481</v>
      </c>
      <c r="B517">
        <v>638</v>
      </c>
      <c r="C517">
        <v>10</v>
      </c>
      <c r="D517" t="s">
        <v>7116</v>
      </c>
    </row>
    <row r="518" spans="1:4" x14ac:dyDescent="0.25">
      <c r="A518">
        <v>11482</v>
      </c>
      <c r="B518">
        <v>1015</v>
      </c>
      <c r="C518">
        <v>10</v>
      </c>
      <c r="D518" t="s">
        <v>6766</v>
      </c>
    </row>
    <row r="519" spans="1:4" x14ac:dyDescent="0.25">
      <c r="A519">
        <v>11483</v>
      </c>
      <c r="B519">
        <v>1015</v>
      </c>
      <c r="C519">
        <v>10</v>
      </c>
      <c r="D519" t="s">
        <v>6767</v>
      </c>
    </row>
    <row r="520" spans="1:4" x14ac:dyDescent="0.25">
      <c r="A520">
        <v>11484</v>
      </c>
      <c r="B520">
        <v>157</v>
      </c>
      <c r="C520">
        <v>4</v>
      </c>
      <c r="D520" t="s">
        <v>6768</v>
      </c>
    </row>
    <row r="521" spans="1:4" x14ac:dyDescent="0.25">
      <c r="A521">
        <v>11485</v>
      </c>
      <c r="B521">
        <v>339</v>
      </c>
      <c r="C521">
        <v>10</v>
      </c>
      <c r="D521" t="s">
        <v>6769</v>
      </c>
    </row>
    <row r="522" spans="1:4" x14ac:dyDescent="0.25">
      <c r="A522">
        <v>11489</v>
      </c>
      <c r="B522">
        <v>1015</v>
      </c>
      <c r="C522">
        <v>10</v>
      </c>
      <c r="D522" t="s">
        <v>7117</v>
      </c>
    </row>
    <row r="523" spans="1:4" x14ac:dyDescent="0.25">
      <c r="A523">
        <v>11490</v>
      </c>
      <c r="B523">
        <v>469</v>
      </c>
      <c r="C523">
        <v>12</v>
      </c>
      <c r="D523" t="s">
        <v>6770</v>
      </c>
    </row>
    <row r="524" spans="1:4" x14ac:dyDescent="0.25">
      <c r="A524">
        <v>11492</v>
      </c>
      <c r="B524">
        <v>469</v>
      </c>
      <c r="C524">
        <v>12</v>
      </c>
      <c r="D524" t="s">
        <v>6771</v>
      </c>
    </row>
    <row r="525" spans="1:4" x14ac:dyDescent="0.25">
      <c r="A525">
        <v>11493</v>
      </c>
      <c r="B525">
        <v>1015</v>
      </c>
      <c r="C525">
        <v>10</v>
      </c>
      <c r="D525" t="s">
        <v>6772</v>
      </c>
    </row>
    <row r="526" spans="1:4" x14ac:dyDescent="0.25">
      <c r="A526">
        <v>11495</v>
      </c>
      <c r="B526">
        <v>1015</v>
      </c>
      <c r="C526">
        <v>10</v>
      </c>
      <c r="D526" t="s">
        <v>7118</v>
      </c>
    </row>
    <row r="527" spans="1:4" x14ac:dyDescent="0.25">
      <c r="A527">
        <v>11496</v>
      </c>
      <c r="B527">
        <v>455</v>
      </c>
      <c r="C527">
        <v>23</v>
      </c>
      <c r="D527" t="s">
        <v>6773</v>
      </c>
    </row>
    <row r="528" spans="1:4" x14ac:dyDescent="0.25">
      <c r="A528">
        <v>11507</v>
      </c>
      <c r="B528">
        <v>471</v>
      </c>
      <c r="C528">
        <v>12</v>
      </c>
      <c r="D528" t="s">
        <v>6774</v>
      </c>
    </row>
    <row r="529" spans="1:4" x14ac:dyDescent="0.25">
      <c r="A529">
        <v>11508</v>
      </c>
      <c r="B529">
        <v>242</v>
      </c>
      <c r="C529">
        <v>23</v>
      </c>
      <c r="D529" t="s">
        <v>6775</v>
      </c>
    </row>
    <row r="530" spans="1:4" x14ac:dyDescent="0.25">
      <c r="A530">
        <v>11522</v>
      </c>
      <c r="B530">
        <v>134</v>
      </c>
      <c r="C530">
        <v>23</v>
      </c>
      <c r="D530" t="s">
        <v>6776</v>
      </c>
    </row>
    <row r="531" spans="1:4" x14ac:dyDescent="0.25">
      <c r="A531">
        <v>11526</v>
      </c>
      <c r="B531">
        <v>473</v>
      </c>
      <c r="C531">
        <v>23</v>
      </c>
      <c r="D531" t="s">
        <v>6777</v>
      </c>
    </row>
    <row r="532" spans="1:4" x14ac:dyDescent="0.25">
      <c r="A532">
        <v>11529</v>
      </c>
      <c r="B532">
        <v>97</v>
      </c>
      <c r="C532">
        <v>23</v>
      </c>
      <c r="D532" t="s">
        <v>6778</v>
      </c>
    </row>
    <row r="533" spans="1:4" x14ac:dyDescent="0.25">
      <c r="A533">
        <v>11532</v>
      </c>
      <c r="B533">
        <v>315</v>
      </c>
      <c r="C533">
        <v>23</v>
      </c>
      <c r="D533" t="s">
        <v>6779</v>
      </c>
    </row>
    <row r="534" spans="1:4" x14ac:dyDescent="0.25">
      <c r="A534">
        <v>11539</v>
      </c>
      <c r="B534">
        <v>624</v>
      </c>
      <c r="C534">
        <v>4</v>
      </c>
      <c r="D534" t="s">
        <v>7119</v>
      </c>
    </row>
    <row r="535" spans="1:4" x14ac:dyDescent="0.25">
      <c r="A535">
        <v>11557</v>
      </c>
      <c r="B535">
        <v>159</v>
      </c>
      <c r="C535">
        <v>12</v>
      </c>
      <c r="D535" t="s">
        <v>6780</v>
      </c>
    </row>
    <row r="536" spans="1:4" x14ac:dyDescent="0.25">
      <c r="A536">
        <v>11562</v>
      </c>
      <c r="B536">
        <v>104</v>
      </c>
      <c r="C536">
        <v>12</v>
      </c>
      <c r="D536" t="s">
        <v>6781</v>
      </c>
    </row>
    <row r="537" spans="1:4" x14ac:dyDescent="0.25">
      <c r="A537">
        <v>11567</v>
      </c>
      <c r="B537">
        <v>103</v>
      </c>
      <c r="C537">
        <v>12</v>
      </c>
      <c r="D537" t="s">
        <v>6782</v>
      </c>
    </row>
    <row r="538" spans="1:4" x14ac:dyDescent="0.25">
      <c r="A538">
        <v>11568</v>
      </c>
      <c r="B538">
        <v>248</v>
      </c>
      <c r="C538">
        <v>4</v>
      </c>
      <c r="D538" t="s">
        <v>6783</v>
      </c>
    </row>
    <row r="539" spans="1:4" x14ac:dyDescent="0.25">
      <c r="A539">
        <v>11569</v>
      </c>
      <c r="B539">
        <v>328</v>
      </c>
      <c r="C539">
        <v>4</v>
      </c>
      <c r="D539" t="s">
        <v>6784</v>
      </c>
    </row>
    <row r="540" spans="1:4" x14ac:dyDescent="0.25">
      <c r="A540">
        <v>11570</v>
      </c>
      <c r="B540">
        <v>132</v>
      </c>
      <c r="C540">
        <v>24</v>
      </c>
      <c r="D540" t="s">
        <v>6785</v>
      </c>
    </row>
    <row r="541" spans="1:4" x14ac:dyDescent="0.25">
      <c r="A541">
        <v>11571</v>
      </c>
      <c r="B541">
        <v>474</v>
      </c>
      <c r="C541">
        <v>4</v>
      </c>
      <c r="D541" t="s">
        <v>6786</v>
      </c>
    </row>
    <row r="542" spans="1:4" x14ac:dyDescent="0.25">
      <c r="A542">
        <v>11579</v>
      </c>
      <c r="B542">
        <v>78</v>
      </c>
      <c r="C542">
        <v>26</v>
      </c>
      <c r="D542" t="s">
        <v>6787</v>
      </c>
    </row>
    <row r="543" spans="1:4" x14ac:dyDescent="0.25">
      <c r="A543">
        <v>11580</v>
      </c>
      <c r="B543">
        <v>79</v>
      </c>
      <c r="C543">
        <v>26</v>
      </c>
      <c r="D543" t="s">
        <v>6788</v>
      </c>
    </row>
    <row r="544" spans="1:4" x14ac:dyDescent="0.25">
      <c r="A544">
        <v>11581</v>
      </c>
      <c r="B544">
        <v>80</v>
      </c>
      <c r="C544">
        <v>26</v>
      </c>
      <c r="D544" t="s">
        <v>6789</v>
      </c>
    </row>
    <row r="545" spans="1:4" x14ac:dyDescent="0.25">
      <c r="A545">
        <v>11591</v>
      </c>
      <c r="B545">
        <v>479</v>
      </c>
      <c r="C545">
        <v>26</v>
      </c>
      <c r="D545" t="s">
        <v>7120</v>
      </c>
    </row>
    <row r="546" spans="1:4" x14ac:dyDescent="0.25">
      <c r="A546">
        <v>11598</v>
      </c>
      <c r="B546">
        <v>140</v>
      </c>
      <c r="C546">
        <v>12</v>
      </c>
      <c r="D546" t="s">
        <v>7121</v>
      </c>
    </row>
    <row r="547" spans="1:4" x14ac:dyDescent="0.25">
      <c r="A547">
        <v>11604</v>
      </c>
      <c r="B547">
        <v>445</v>
      </c>
      <c r="C547">
        <v>4</v>
      </c>
      <c r="D547" t="s">
        <v>6790</v>
      </c>
    </row>
    <row r="548" spans="1:4" x14ac:dyDescent="0.25">
      <c r="A548">
        <v>11619</v>
      </c>
      <c r="B548">
        <v>407</v>
      </c>
      <c r="C548">
        <v>16</v>
      </c>
      <c r="D548" t="s">
        <v>6791</v>
      </c>
    </row>
    <row r="549" spans="1:4" x14ac:dyDescent="0.25">
      <c r="A549">
        <v>11620</v>
      </c>
      <c r="B549">
        <v>407</v>
      </c>
      <c r="C549">
        <v>16</v>
      </c>
      <c r="D549" t="s">
        <v>6792</v>
      </c>
    </row>
    <row r="550" spans="1:4" x14ac:dyDescent="0.25">
      <c r="A550">
        <v>11625</v>
      </c>
      <c r="B550">
        <v>167</v>
      </c>
      <c r="C550">
        <v>2</v>
      </c>
      <c r="D550" t="s">
        <v>6793</v>
      </c>
    </row>
    <row r="551" spans="1:4" x14ac:dyDescent="0.25">
      <c r="A551">
        <v>11628</v>
      </c>
      <c r="B551">
        <v>167</v>
      </c>
      <c r="C551">
        <v>2</v>
      </c>
      <c r="D551" t="s">
        <v>6794</v>
      </c>
    </row>
    <row r="552" spans="1:4" x14ac:dyDescent="0.25">
      <c r="A552">
        <v>11633</v>
      </c>
      <c r="B552">
        <v>167</v>
      </c>
      <c r="C552">
        <v>2</v>
      </c>
      <c r="D552" t="s">
        <v>6795</v>
      </c>
    </row>
    <row r="553" spans="1:4" x14ac:dyDescent="0.25">
      <c r="A553">
        <v>11634</v>
      </c>
      <c r="B553">
        <v>167</v>
      </c>
      <c r="C553">
        <v>2</v>
      </c>
      <c r="D553" t="s">
        <v>6796</v>
      </c>
    </row>
    <row r="554" spans="1:4" x14ac:dyDescent="0.25">
      <c r="A554">
        <v>11635</v>
      </c>
      <c r="B554">
        <v>168</v>
      </c>
      <c r="C554">
        <v>2</v>
      </c>
      <c r="D554" t="s">
        <v>6797</v>
      </c>
    </row>
    <row r="555" spans="1:4" x14ac:dyDescent="0.25">
      <c r="A555">
        <v>11640</v>
      </c>
      <c r="B555">
        <v>168</v>
      </c>
      <c r="C555">
        <v>2</v>
      </c>
      <c r="D555" t="s">
        <v>6798</v>
      </c>
    </row>
    <row r="556" spans="1:4" x14ac:dyDescent="0.25">
      <c r="A556">
        <v>11650</v>
      </c>
      <c r="B556">
        <v>132</v>
      </c>
      <c r="C556">
        <v>24</v>
      </c>
      <c r="D556" t="s">
        <v>6799</v>
      </c>
    </row>
    <row r="557" spans="1:4" x14ac:dyDescent="0.25">
      <c r="A557">
        <v>11654</v>
      </c>
      <c r="B557">
        <v>625</v>
      </c>
      <c r="C557">
        <v>12</v>
      </c>
      <c r="D557" t="s">
        <v>7122</v>
      </c>
    </row>
    <row r="558" spans="1:4" x14ac:dyDescent="0.25">
      <c r="A558">
        <v>11655</v>
      </c>
      <c r="B558">
        <v>627</v>
      </c>
      <c r="C558">
        <v>12</v>
      </c>
      <c r="D558" t="s">
        <v>6800</v>
      </c>
    </row>
    <row r="559" spans="1:4" x14ac:dyDescent="0.25">
      <c r="A559">
        <v>11657</v>
      </c>
      <c r="B559">
        <v>1069</v>
      </c>
      <c r="C559">
        <v>8</v>
      </c>
      <c r="D559" t="s">
        <v>7123</v>
      </c>
    </row>
    <row r="560" spans="1:4" x14ac:dyDescent="0.25">
      <c r="A560">
        <v>11668</v>
      </c>
      <c r="B560">
        <v>304</v>
      </c>
      <c r="C560">
        <v>8</v>
      </c>
      <c r="D560" t="s">
        <v>7124</v>
      </c>
    </row>
    <row r="561" spans="1:4" x14ac:dyDescent="0.25">
      <c r="A561">
        <v>11669</v>
      </c>
      <c r="B561">
        <v>628</v>
      </c>
      <c r="C561">
        <v>12</v>
      </c>
      <c r="D561" t="s">
        <v>6801</v>
      </c>
    </row>
    <row r="562" spans="1:4" x14ac:dyDescent="0.25">
      <c r="A562">
        <v>11681</v>
      </c>
      <c r="B562">
        <v>14</v>
      </c>
      <c r="C562">
        <v>18</v>
      </c>
      <c r="D562" t="s">
        <v>6802</v>
      </c>
    </row>
    <row r="563" spans="1:4" x14ac:dyDescent="0.25">
      <c r="A563">
        <v>11692</v>
      </c>
      <c r="B563">
        <v>14</v>
      </c>
      <c r="C563">
        <v>18</v>
      </c>
      <c r="D563" t="s">
        <v>6803</v>
      </c>
    </row>
    <row r="564" spans="1:4" x14ac:dyDescent="0.25">
      <c r="A564">
        <v>11695</v>
      </c>
      <c r="B564">
        <v>629</v>
      </c>
      <c r="C564">
        <v>23</v>
      </c>
      <c r="D564" t="s">
        <v>6804</v>
      </c>
    </row>
    <row r="565" spans="1:4" x14ac:dyDescent="0.25">
      <c r="A565">
        <v>11696</v>
      </c>
      <c r="B565">
        <v>629</v>
      </c>
      <c r="C565">
        <v>27</v>
      </c>
      <c r="D565" t="s">
        <v>6805</v>
      </c>
    </row>
    <row r="566" spans="1:4" x14ac:dyDescent="0.25">
      <c r="A566">
        <v>11697</v>
      </c>
      <c r="B566">
        <v>629</v>
      </c>
      <c r="C566">
        <v>13</v>
      </c>
      <c r="D566" t="s">
        <v>6806</v>
      </c>
    </row>
    <row r="567" spans="1:4" x14ac:dyDescent="0.25">
      <c r="A567">
        <v>11701</v>
      </c>
      <c r="B567">
        <v>122</v>
      </c>
      <c r="C567">
        <v>23</v>
      </c>
      <c r="D567" t="s">
        <v>6807</v>
      </c>
    </row>
    <row r="568" spans="1:4" x14ac:dyDescent="0.25">
      <c r="A568">
        <v>11702</v>
      </c>
      <c r="B568">
        <v>123</v>
      </c>
      <c r="C568">
        <v>23</v>
      </c>
      <c r="D568" t="s">
        <v>7125</v>
      </c>
    </row>
    <row r="569" spans="1:4" x14ac:dyDescent="0.25">
      <c r="A569">
        <v>11703</v>
      </c>
      <c r="B569">
        <v>121</v>
      </c>
      <c r="C569">
        <v>23</v>
      </c>
      <c r="D569" t="s">
        <v>6808</v>
      </c>
    </row>
    <row r="570" spans="1:4" x14ac:dyDescent="0.25">
      <c r="A570">
        <v>11705</v>
      </c>
      <c r="B570">
        <v>122</v>
      </c>
      <c r="C570">
        <v>13</v>
      </c>
      <c r="D570" t="s">
        <v>6809</v>
      </c>
    </row>
    <row r="571" spans="1:4" x14ac:dyDescent="0.25">
      <c r="A571">
        <v>11706</v>
      </c>
      <c r="B571">
        <v>123</v>
      </c>
      <c r="C571">
        <v>13</v>
      </c>
      <c r="D571" t="s">
        <v>7126</v>
      </c>
    </row>
    <row r="572" spans="1:4" x14ac:dyDescent="0.25">
      <c r="A572">
        <v>11707</v>
      </c>
      <c r="B572">
        <v>121</v>
      </c>
      <c r="C572">
        <v>13</v>
      </c>
      <c r="D572" t="s">
        <v>6810</v>
      </c>
    </row>
    <row r="573" spans="1:4" x14ac:dyDescent="0.25">
      <c r="A573">
        <v>11708</v>
      </c>
      <c r="B573">
        <v>3</v>
      </c>
      <c r="C573">
        <v>18</v>
      </c>
      <c r="D573" t="s">
        <v>6811</v>
      </c>
    </row>
    <row r="574" spans="1:4" x14ac:dyDescent="0.25">
      <c r="A574">
        <v>11710</v>
      </c>
      <c r="B574">
        <v>242</v>
      </c>
      <c r="C574">
        <v>12</v>
      </c>
      <c r="D574" t="s">
        <v>6449</v>
      </c>
    </row>
    <row r="575" spans="1:4" x14ac:dyDescent="0.25">
      <c r="A575">
        <v>11711</v>
      </c>
      <c r="B575">
        <v>122</v>
      </c>
      <c r="C575">
        <v>27</v>
      </c>
      <c r="D575" t="s">
        <v>6812</v>
      </c>
    </row>
    <row r="576" spans="1:4" x14ac:dyDescent="0.25">
      <c r="A576">
        <v>11712</v>
      </c>
      <c r="B576">
        <v>123</v>
      </c>
      <c r="C576">
        <v>27</v>
      </c>
      <c r="D576" t="s">
        <v>7127</v>
      </c>
    </row>
    <row r="577" spans="1:4" x14ac:dyDescent="0.25">
      <c r="A577">
        <v>11713</v>
      </c>
      <c r="B577">
        <v>121</v>
      </c>
      <c r="C577">
        <v>27</v>
      </c>
      <c r="D577" t="s">
        <v>6813</v>
      </c>
    </row>
    <row r="578" spans="1:4" x14ac:dyDescent="0.25">
      <c r="A578">
        <v>11714</v>
      </c>
      <c r="B578">
        <v>1029</v>
      </c>
      <c r="C578">
        <v>12</v>
      </c>
      <c r="D578" t="s">
        <v>7128</v>
      </c>
    </row>
    <row r="579" spans="1:4" x14ac:dyDescent="0.25">
      <c r="A579">
        <v>11717</v>
      </c>
      <c r="B579">
        <v>171</v>
      </c>
      <c r="C579">
        <v>2</v>
      </c>
      <c r="D579" t="s">
        <v>6814</v>
      </c>
    </row>
    <row r="580" spans="1:4" x14ac:dyDescent="0.25">
      <c r="A580">
        <v>11721</v>
      </c>
      <c r="B580">
        <v>171</v>
      </c>
      <c r="C580">
        <v>2</v>
      </c>
      <c r="D580" t="s">
        <v>6815</v>
      </c>
    </row>
    <row r="581" spans="1:4" x14ac:dyDescent="0.25">
      <c r="A581">
        <v>11727</v>
      </c>
      <c r="B581">
        <v>171</v>
      </c>
      <c r="C581">
        <v>2</v>
      </c>
      <c r="D581" t="s">
        <v>6816</v>
      </c>
    </row>
    <row r="582" spans="1:4" x14ac:dyDescent="0.25">
      <c r="A582">
        <v>11728</v>
      </c>
      <c r="B582">
        <v>171</v>
      </c>
      <c r="C582">
        <v>2</v>
      </c>
      <c r="D582" t="s">
        <v>6817</v>
      </c>
    </row>
    <row r="583" spans="1:4" x14ac:dyDescent="0.25">
      <c r="A583">
        <v>11729</v>
      </c>
      <c r="B583">
        <v>168</v>
      </c>
      <c r="C583">
        <v>2</v>
      </c>
      <c r="D583" t="s">
        <v>6818</v>
      </c>
    </row>
    <row r="584" spans="1:4" x14ac:dyDescent="0.25">
      <c r="A584">
        <v>11730</v>
      </c>
      <c r="B584">
        <v>148</v>
      </c>
      <c r="C584">
        <v>2</v>
      </c>
      <c r="D584" t="s">
        <v>6819</v>
      </c>
    </row>
    <row r="585" spans="1:4" x14ac:dyDescent="0.25">
      <c r="A585">
        <v>11733</v>
      </c>
      <c r="B585">
        <v>1030</v>
      </c>
      <c r="C585">
        <v>6</v>
      </c>
      <c r="D585" t="s">
        <v>6820</v>
      </c>
    </row>
    <row r="586" spans="1:4" x14ac:dyDescent="0.25">
      <c r="A586">
        <v>11751</v>
      </c>
      <c r="B586">
        <v>216</v>
      </c>
      <c r="C586">
        <v>23</v>
      </c>
      <c r="D586" t="s">
        <v>6821</v>
      </c>
    </row>
    <row r="587" spans="1:4" x14ac:dyDescent="0.25">
      <c r="A587">
        <v>11774</v>
      </c>
      <c r="B587">
        <v>1031</v>
      </c>
      <c r="C587">
        <v>6</v>
      </c>
      <c r="D587" t="s">
        <v>7129</v>
      </c>
    </row>
    <row r="588" spans="1:4" x14ac:dyDescent="0.25">
      <c r="A588">
        <v>11775</v>
      </c>
      <c r="B588">
        <v>482</v>
      </c>
      <c r="C588">
        <v>6</v>
      </c>
      <c r="D588" t="s">
        <v>7130</v>
      </c>
    </row>
    <row r="589" spans="1:4" x14ac:dyDescent="0.25">
      <c r="A589">
        <v>11776</v>
      </c>
      <c r="B589">
        <v>482</v>
      </c>
      <c r="C589">
        <v>6</v>
      </c>
      <c r="D589" t="s">
        <v>7131</v>
      </c>
    </row>
    <row r="590" spans="1:4" x14ac:dyDescent="0.25">
      <c r="A590">
        <v>11793</v>
      </c>
      <c r="B590">
        <v>482</v>
      </c>
      <c r="C590">
        <v>6</v>
      </c>
      <c r="D590" t="s">
        <v>7132</v>
      </c>
    </row>
    <row r="591" spans="1:4" x14ac:dyDescent="0.25">
      <c r="A591">
        <v>11814</v>
      </c>
      <c r="B591">
        <v>1032</v>
      </c>
      <c r="C591">
        <v>6</v>
      </c>
      <c r="D591" t="s">
        <v>6822</v>
      </c>
    </row>
    <row r="592" spans="1:4" x14ac:dyDescent="0.25">
      <c r="A592">
        <v>11816</v>
      </c>
      <c r="B592">
        <v>1033</v>
      </c>
      <c r="C592">
        <v>6</v>
      </c>
      <c r="D592" t="s">
        <v>7133</v>
      </c>
    </row>
    <row r="593" spans="1:4" x14ac:dyDescent="0.25">
      <c r="A593">
        <v>11833</v>
      </c>
      <c r="B593">
        <v>977</v>
      </c>
      <c r="C593">
        <v>6</v>
      </c>
      <c r="D593" t="s">
        <v>7134</v>
      </c>
    </row>
    <row r="594" spans="1:4" x14ac:dyDescent="0.25">
      <c r="A594">
        <v>11834</v>
      </c>
      <c r="B594">
        <v>3</v>
      </c>
      <c r="C594">
        <v>18</v>
      </c>
      <c r="D594" t="s">
        <v>6823</v>
      </c>
    </row>
    <row r="595" spans="1:4" x14ac:dyDescent="0.25">
      <c r="A595">
        <v>11837</v>
      </c>
      <c r="B595">
        <v>187</v>
      </c>
      <c r="C595">
        <v>6</v>
      </c>
      <c r="D595" t="s">
        <v>7135</v>
      </c>
    </row>
    <row r="596" spans="1:4" x14ac:dyDescent="0.25">
      <c r="A596">
        <v>11839</v>
      </c>
      <c r="B596">
        <v>1035</v>
      </c>
      <c r="C596">
        <v>6</v>
      </c>
      <c r="D596" t="s">
        <v>7136</v>
      </c>
    </row>
    <row r="597" spans="1:4" x14ac:dyDescent="0.25">
      <c r="A597">
        <v>11846</v>
      </c>
      <c r="B597">
        <v>1036</v>
      </c>
      <c r="C597">
        <v>6</v>
      </c>
      <c r="D597" t="s">
        <v>7137</v>
      </c>
    </row>
    <row r="598" spans="1:4" x14ac:dyDescent="0.25">
      <c r="A598">
        <v>11848</v>
      </c>
      <c r="B598">
        <v>483</v>
      </c>
      <c r="C598">
        <v>6</v>
      </c>
      <c r="D598" t="s">
        <v>7138</v>
      </c>
    </row>
    <row r="599" spans="1:4" x14ac:dyDescent="0.25">
      <c r="A599">
        <v>11883</v>
      </c>
      <c r="B599">
        <v>191</v>
      </c>
      <c r="C599">
        <v>6</v>
      </c>
      <c r="D599" t="s">
        <v>6824</v>
      </c>
    </row>
    <row r="600" spans="1:4" x14ac:dyDescent="0.25">
      <c r="A600">
        <v>11886</v>
      </c>
      <c r="B600">
        <v>493</v>
      </c>
      <c r="C600">
        <v>6</v>
      </c>
      <c r="D600" t="s">
        <v>6825</v>
      </c>
    </row>
    <row r="601" spans="1:4" x14ac:dyDescent="0.25">
      <c r="A601">
        <v>11887</v>
      </c>
      <c r="B601">
        <v>1037</v>
      </c>
      <c r="C601">
        <v>6</v>
      </c>
      <c r="D601" t="s">
        <v>6826</v>
      </c>
    </row>
    <row r="602" spans="1:4" x14ac:dyDescent="0.25">
      <c r="A602">
        <v>11900</v>
      </c>
      <c r="B602">
        <v>342</v>
      </c>
      <c r="C602">
        <v>6</v>
      </c>
      <c r="D602" t="s">
        <v>6827</v>
      </c>
    </row>
    <row r="603" spans="1:4" x14ac:dyDescent="0.25">
      <c r="A603">
        <v>11906</v>
      </c>
      <c r="B603">
        <v>186</v>
      </c>
      <c r="C603">
        <v>6</v>
      </c>
      <c r="D603" t="s">
        <v>7139</v>
      </c>
    </row>
    <row r="604" spans="1:4" x14ac:dyDescent="0.25">
      <c r="A604">
        <v>11910</v>
      </c>
      <c r="B604">
        <v>1009</v>
      </c>
      <c r="C604">
        <v>6</v>
      </c>
      <c r="D604" t="s">
        <v>6828</v>
      </c>
    </row>
    <row r="605" spans="1:4" x14ac:dyDescent="0.25">
      <c r="A605">
        <v>11915</v>
      </c>
      <c r="B605">
        <v>1038</v>
      </c>
      <c r="C605">
        <v>6</v>
      </c>
      <c r="D605" t="s">
        <v>6829</v>
      </c>
    </row>
    <row r="606" spans="1:4" x14ac:dyDescent="0.25">
      <c r="A606">
        <v>11917</v>
      </c>
      <c r="B606">
        <v>497</v>
      </c>
      <c r="C606">
        <v>6</v>
      </c>
      <c r="D606" t="s">
        <v>7140</v>
      </c>
    </row>
    <row r="607" spans="1:4" x14ac:dyDescent="0.25">
      <c r="A607">
        <v>11918</v>
      </c>
      <c r="B607">
        <v>498</v>
      </c>
      <c r="C607">
        <v>6</v>
      </c>
      <c r="D607" t="s">
        <v>7141</v>
      </c>
    </row>
    <row r="608" spans="1:4" x14ac:dyDescent="0.25">
      <c r="A608">
        <v>11932</v>
      </c>
      <c r="B608">
        <v>464</v>
      </c>
      <c r="C608">
        <v>6</v>
      </c>
      <c r="D608" t="s">
        <v>7142</v>
      </c>
    </row>
    <row r="609" spans="1:4" x14ac:dyDescent="0.25">
      <c r="A609">
        <v>11933</v>
      </c>
      <c r="B609">
        <v>499</v>
      </c>
      <c r="C609">
        <v>13</v>
      </c>
      <c r="D609" t="s">
        <v>6830</v>
      </c>
    </row>
    <row r="610" spans="1:4" x14ac:dyDescent="0.25">
      <c r="A610">
        <v>12001</v>
      </c>
      <c r="B610">
        <v>242</v>
      </c>
      <c r="C610">
        <v>10</v>
      </c>
      <c r="D610" t="s">
        <v>7143</v>
      </c>
    </row>
    <row r="611" spans="1:4" x14ac:dyDescent="0.25">
      <c r="A611">
        <v>12002</v>
      </c>
      <c r="B611">
        <v>167</v>
      </c>
      <c r="C611">
        <v>2</v>
      </c>
      <c r="D611" t="s">
        <v>6831</v>
      </c>
    </row>
    <row r="612" spans="1:4" x14ac:dyDescent="0.25">
      <c r="A612">
        <v>12007</v>
      </c>
      <c r="B612">
        <v>125</v>
      </c>
      <c r="C612">
        <v>14</v>
      </c>
      <c r="D612" t="s">
        <v>6832</v>
      </c>
    </row>
    <row r="613" spans="1:4" x14ac:dyDescent="0.25">
      <c r="A613">
        <v>12015</v>
      </c>
      <c r="B613">
        <v>1039</v>
      </c>
      <c r="C613">
        <v>6</v>
      </c>
      <c r="D613" t="s">
        <v>7144</v>
      </c>
    </row>
    <row r="614" spans="1:4" x14ac:dyDescent="0.25">
      <c r="A614">
        <v>12018</v>
      </c>
      <c r="B614">
        <v>445</v>
      </c>
      <c r="C614">
        <v>6</v>
      </c>
      <c r="D614" t="s">
        <v>6833</v>
      </c>
    </row>
    <row r="615" spans="1:4" x14ac:dyDescent="0.25">
      <c r="A615">
        <v>12019</v>
      </c>
      <c r="B615">
        <v>1040</v>
      </c>
      <c r="C615">
        <v>6</v>
      </c>
      <c r="D615" t="s">
        <v>7145</v>
      </c>
    </row>
    <row r="616" spans="1:4" x14ac:dyDescent="0.25">
      <c r="A616">
        <v>12020</v>
      </c>
      <c r="B616">
        <v>445</v>
      </c>
      <c r="C616">
        <v>6</v>
      </c>
      <c r="D616" t="s">
        <v>7146</v>
      </c>
    </row>
    <row r="617" spans="1:4" x14ac:dyDescent="0.25">
      <c r="A617">
        <v>12021</v>
      </c>
      <c r="B617">
        <v>500</v>
      </c>
      <c r="C617">
        <v>4</v>
      </c>
      <c r="D617" t="s">
        <v>6834</v>
      </c>
    </row>
    <row r="618" spans="1:4" x14ac:dyDescent="0.25">
      <c r="A618">
        <v>12027</v>
      </c>
      <c r="B618">
        <v>568</v>
      </c>
      <c r="C618">
        <v>18</v>
      </c>
      <c r="D618" t="s">
        <v>6835</v>
      </c>
    </row>
    <row r="619" spans="1:4" x14ac:dyDescent="0.25">
      <c r="A619">
        <v>12069</v>
      </c>
      <c r="B619">
        <v>214</v>
      </c>
      <c r="C619">
        <v>20</v>
      </c>
      <c r="D619" t="s">
        <v>6836</v>
      </c>
    </row>
    <row r="620" spans="1:4" x14ac:dyDescent="0.25">
      <c r="A620">
        <v>12100</v>
      </c>
      <c r="B620">
        <v>396</v>
      </c>
      <c r="C620">
        <v>12</v>
      </c>
      <c r="D620" t="s">
        <v>6837</v>
      </c>
    </row>
    <row r="621" spans="1:4" x14ac:dyDescent="0.25">
      <c r="A621">
        <v>12191</v>
      </c>
      <c r="B621">
        <v>58</v>
      </c>
      <c r="C621">
        <v>10</v>
      </c>
      <c r="D621" t="s">
        <v>7147</v>
      </c>
    </row>
    <row r="622" spans="1:4" x14ac:dyDescent="0.25">
      <c r="A622">
        <v>12336</v>
      </c>
      <c r="B622">
        <v>9</v>
      </c>
      <c r="C622">
        <v>26</v>
      </c>
      <c r="D622" t="s">
        <v>6838</v>
      </c>
    </row>
    <row r="623" spans="1:4" x14ac:dyDescent="0.25">
      <c r="A623">
        <v>12393</v>
      </c>
      <c r="B623">
        <v>203</v>
      </c>
      <c r="C623">
        <v>8</v>
      </c>
      <c r="D623" t="s">
        <v>6839</v>
      </c>
    </row>
    <row r="624" spans="1:4" x14ac:dyDescent="0.25">
      <c r="A624">
        <v>12412</v>
      </c>
      <c r="B624">
        <v>271</v>
      </c>
      <c r="C624">
        <v>26</v>
      </c>
      <c r="D624" t="s">
        <v>6840</v>
      </c>
    </row>
    <row r="625" spans="1:4" x14ac:dyDescent="0.25">
      <c r="A625">
        <v>12429</v>
      </c>
      <c r="B625">
        <v>168</v>
      </c>
      <c r="C625">
        <v>2</v>
      </c>
      <c r="D625" t="s">
        <v>6841</v>
      </c>
    </row>
    <row r="626" spans="1:4" x14ac:dyDescent="0.25">
      <c r="A626">
        <v>12430</v>
      </c>
      <c r="B626">
        <v>168</v>
      </c>
      <c r="C626">
        <v>2</v>
      </c>
      <c r="D626" t="s">
        <v>6842</v>
      </c>
    </row>
    <row r="627" spans="1:4" x14ac:dyDescent="0.25">
      <c r="A627">
        <v>12431</v>
      </c>
      <c r="B627">
        <v>168</v>
      </c>
      <c r="C627">
        <v>2</v>
      </c>
      <c r="D627" t="s">
        <v>6843</v>
      </c>
    </row>
    <row r="628" spans="1:4" x14ac:dyDescent="0.25">
      <c r="A628">
        <v>12433</v>
      </c>
      <c r="B628">
        <v>168</v>
      </c>
      <c r="C628">
        <v>2</v>
      </c>
      <c r="D628" t="s">
        <v>6844</v>
      </c>
    </row>
    <row r="629" spans="1:4" x14ac:dyDescent="0.25">
      <c r="A629">
        <v>12434</v>
      </c>
      <c r="B629">
        <v>117</v>
      </c>
      <c r="C629">
        <v>4</v>
      </c>
      <c r="D629" t="s">
        <v>6845</v>
      </c>
    </row>
    <row r="630" spans="1:4" x14ac:dyDescent="0.25">
      <c r="A630">
        <v>12440</v>
      </c>
      <c r="B630">
        <v>178</v>
      </c>
      <c r="C630">
        <v>26</v>
      </c>
      <c r="D630" t="s">
        <v>6846</v>
      </c>
    </row>
    <row r="631" spans="1:4" x14ac:dyDescent="0.25">
      <c r="A631">
        <v>12443</v>
      </c>
      <c r="B631">
        <v>178</v>
      </c>
      <c r="C631">
        <v>26</v>
      </c>
      <c r="D631" t="s">
        <v>6847</v>
      </c>
    </row>
    <row r="632" spans="1:4" x14ac:dyDescent="0.25">
      <c r="A632">
        <v>12451</v>
      </c>
      <c r="B632">
        <v>10</v>
      </c>
      <c r="C632">
        <v>26</v>
      </c>
      <c r="D632" t="s">
        <v>6848</v>
      </c>
    </row>
    <row r="633" spans="1:4" x14ac:dyDescent="0.25">
      <c r="A633">
        <v>12452</v>
      </c>
      <c r="B633">
        <v>331</v>
      </c>
      <c r="C633">
        <v>26</v>
      </c>
      <c r="D633" t="s">
        <v>6849</v>
      </c>
    </row>
    <row r="634" spans="1:4" x14ac:dyDescent="0.25">
      <c r="A634">
        <v>12453</v>
      </c>
      <c r="B634">
        <v>313</v>
      </c>
      <c r="C634">
        <v>4</v>
      </c>
      <c r="D634" t="s">
        <v>6850</v>
      </c>
    </row>
    <row r="635" spans="1:4" x14ac:dyDescent="0.25">
      <c r="A635">
        <v>12466</v>
      </c>
      <c r="B635">
        <v>168</v>
      </c>
      <c r="C635">
        <v>2</v>
      </c>
      <c r="D635" t="s">
        <v>7148</v>
      </c>
    </row>
    <row r="636" spans="1:4" x14ac:dyDescent="0.25">
      <c r="A636">
        <v>12472</v>
      </c>
      <c r="B636">
        <v>168</v>
      </c>
      <c r="C636">
        <v>2</v>
      </c>
      <c r="D636" t="s">
        <v>7149</v>
      </c>
    </row>
    <row r="637" spans="1:4" x14ac:dyDescent="0.25">
      <c r="A637">
        <v>12474</v>
      </c>
      <c r="B637">
        <v>148</v>
      </c>
      <c r="C637">
        <v>2</v>
      </c>
      <c r="D637" t="s">
        <v>6851</v>
      </c>
    </row>
    <row r="638" spans="1:4" x14ac:dyDescent="0.25">
      <c r="A638">
        <v>12475</v>
      </c>
      <c r="B638">
        <v>172</v>
      </c>
      <c r="C638">
        <v>2</v>
      </c>
      <c r="D638" t="s">
        <v>6852</v>
      </c>
    </row>
    <row r="639" spans="1:4" x14ac:dyDescent="0.25">
      <c r="A639">
        <v>12477</v>
      </c>
      <c r="B639">
        <v>162</v>
      </c>
      <c r="C639">
        <v>2</v>
      </c>
      <c r="D639" t="s">
        <v>6853</v>
      </c>
    </row>
    <row r="640" spans="1:4" x14ac:dyDescent="0.25">
      <c r="A640">
        <v>12480</v>
      </c>
      <c r="B640">
        <v>342</v>
      </c>
      <c r="C640">
        <v>18</v>
      </c>
      <c r="D640" t="s">
        <v>6854</v>
      </c>
    </row>
    <row r="641" spans="1:4" x14ac:dyDescent="0.25">
      <c r="A641">
        <v>12481</v>
      </c>
      <c r="B641">
        <v>342</v>
      </c>
      <c r="C641">
        <v>6</v>
      </c>
      <c r="D641" t="s">
        <v>6855</v>
      </c>
    </row>
    <row r="642" spans="1:4" x14ac:dyDescent="0.25">
      <c r="A642">
        <v>12482</v>
      </c>
      <c r="B642">
        <v>371</v>
      </c>
      <c r="C642">
        <v>12</v>
      </c>
      <c r="D642" t="s">
        <v>6856</v>
      </c>
    </row>
    <row r="643" spans="1:4" x14ac:dyDescent="0.25">
      <c r="A643">
        <v>12483</v>
      </c>
      <c r="B643">
        <v>204</v>
      </c>
      <c r="C643">
        <v>8</v>
      </c>
      <c r="D643" t="s">
        <v>6857</v>
      </c>
    </row>
    <row r="644" spans="1:4" x14ac:dyDescent="0.25">
      <c r="A644">
        <v>12487</v>
      </c>
      <c r="B644">
        <v>1000</v>
      </c>
      <c r="C644">
        <v>8</v>
      </c>
      <c r="D644" t="s">
        <v>7150</v>
      </c>
    </row>
    <row r="645" spans="1:4" x14ac:dyDescent="0.25">
      <c r="A645">
        <v>12490</v>
      </c>
      <c r="B645">
        <v>81</v>
      </c>
      <c r="C645">
        <v>10</v>
      </c>
      <c r="D645" t="s">
        <v>6858</v>
      </c>
    </row>
    <row r="646" spans="1:4" x14ac:dyDescent="0.25">
      <c r="A646">
        <v>12492</v>
      </c>
      <c r="B646">
        <v>501</v>
      </c>
      <c r="C646">
        <v>10</v>
      </c>
      <c r="D646" t="s">
        <v>6859</v>
      </c>
    </row>
    <row r="647" spans="1:4" x14ac:dyDescent="0.25">
      <c r="A647">
        <v>12494</v>
      </c>
      <c r="B647">
        <v>82</v>
      </c>
      <c r="C647">
        <v>3</v>
      </c>
      <c r="D647" t="s">
        <v>6860</v>
      </c>
    </row>
    <row r="648" spans="1:4" x14ac:dyDescent="0.25">
      <c r="A648">
        <v>12496</v>
      </c>
      <c r="B648">
        <v>636</v>
      </c>
      <c r="C648">
        <v>14</v>
      </c>
      <c r="D648" t="s">
        <v>6861</v>
      </c>
    </row>
    <row r="649" spans="1:4" x14ac:dyDescent="0.25">
      <c r="A649">
        <v>12511</v>
      </c>
      <c r="B649">
        <v>949</v>
      </c>
      <c r="C649">
        <v>14</v>
      </c>
      <c r="D649" t="s">
        <v>6862</v>
      </c>
    </row>
    <row r="650" spans="1:4" x14ac:dyDescent="0.25">
      <c r="A650">
        <v>12512</v>
      </c>
      <c r="B650">
        <v>2</v>
      </c>
      <c r="C650">
        <v>14</v>
      </c>
      <c r="D650" t="s">
        <v>6863</v>
      </c>
    </row>
    <row r="651" spans="1:4" x14ac:dyDescent="0.25">
      <c r="A651">
        <v>12516</v>
      </c>
      <c r="B651">
        <v>948</v>
      </c>
      <c r="C651">
        <v>14</v>
      </c>
      <c r="D651" t="s">
        <v>6864</v>
      </c>
    </row>
    <row r="652" spans="1:4" x14ac:dyDescent="0.25">
      <c r="A652">
        <v>12517</v>
      </c>
      <c r="B652">
        <v>6</v>
      </c>
      <c r="C652">
        <v>14</v>
      </c>
      <c r="D652" t="s">
        <v>6865</v>
      </c>
    </row>
    <row r="653" spans="1:4" x14ac:dyDescent="0.25">
      <c r="A653">
        <v>12522</v>
      </c>
      <c r="B653">
        <v>173</v>
      </c>
      <c r="C653">
        <v>14</v>
      </c>
      <c r="D653" t="s">
        <v>7151</v>
      </c>
    </row>
    <row r="654" spans="1:4" x14ac:dyDescent="0.25">
      <c r="A654">
        <v>12536</v>
      </c>
      <c r="B654">
        <v>486</v>
      </c>
      <c r="C654">
        <v>14</v>
      </c>
      <c r="D654" t="s">
        <v>6866</v>
      </c>
    </row>
    <row r="655" spans="1:4" x14ac:dyDescent="0.25">
      <c r="A655">
        <v>12548</v>
      </c>
      <c r="B655">
        <v>486</v>
      </c>
      <c r="C655">
        <v>14</v>
      </c>
      <c r="D655" t="s">
        <v>6867</v>
      </c>
    </row>
    <row r="656" spans="1:4" x14ac:dyDescent="0.25">
      <c r="A656">
        <v>12556</v>
      </c>
      <c r="B656">
        <v>488</v>
      </c>
      <c r="C656">
        <v>14</v>
      </c>
      <c r="D656" t="s">
        <v>6868</v>
      </c>
    </row>
    <row r="657" spans="1:4" x14ac:dyDescent="0.25">
      <c r="A657">
        <v>12574</v>
      </c>
      <c r="B657">
        <v>58</v>
      </c>
      <c r="C657">
        <v>10</v>
      </c>
      <c r="D657" t="s">
        <v>6869</v>
      </c>
    </row>
    <row r="658" spans="1:4" x14ac:dyDescent="0.25">
      <c r="A658">
        <v>12575</v>
      </c>
      <c r="B658">
        <v>58</v>
      </c>
      <c r="C658">
        <v>10</v>
      </c>
      <c r="D658" t="s">
        <v>6870</v>
      </c>
    </row>
    <row r="659" spans="1:4" x14ac:dyDescent="0.25">
      <c r="A659">
        <v>12576</v>
      </c>
      <c r="B659">
        <v>58</v>
      </c>
      <c r="C659">
        <v>10</v>
      </c>
      <c r="D659" t="s">
        <v>6871</v>
      </c>
    </row>
    <row r="660" spans="1:4" x14ac:dyDescent="0.25">
      <c r="A660">
        <v>12586</v>
      </c>
      <c r="B660">
        <v>511</v>
      </c>
      <c r="C660">
        <v>10</v>
      </c>
      <c r="D660" t="s">
        <v>7152</v>
      </c>
    </row>
    <row r="661" spans="1:4" x14ac:dyDescent="0.25">
      <c r="A661">
        <v>12587</v>
      </c>
      <c r="B661">
        <v>513</v>
      </c>
      <c r="C661">
        <v>10</v>
      </c>
      <c r="D661" t="s">
        <v>6872</v>
      </c>
    </row>
    <row r="662" spans="1:4" x14ac:dyDescent="0.25">
      <c r="A662">
        <v>12588</v>
      </c>
      <c r="B662">
        <v>58</v>
      </c>
      <c r="C662">
        <v>10</v>
      </c>
      <c r="D662" t="s">
        <v>6873</v>
      </c>
    </row>
    <row r="663" spans="1:4" x14ac:dyDescent="0.25">
      <c r="A663">
        <v>12599</v>
      </c>
      <c r="B663">
        <v>976</v>
      </c>
      <c r="C663">
        <v>6</v>
      </c>
      <c r="D663" t="s">
        <v>7153</v>
      </c>
    </row>
    <row r="664" spans="1:4" x14ac:dyDescent="0.25">
      <c r="A664">
        <v>12605</v>
      </c>
      <c r="B664">
        <v>517</v>
      </c>
      <c r="C664">
        <v>6</v>
      </c>
      <c r="D664" t="s">
        <v>7154</v>
      </c>
    </row>
    <row r="665" spans="1:4" x14ac:dyDescent="0.25">
      <c r="A665">
        <v>12606</v>
      </c>
      <c r="B665">
        <v>490</v>
      </c>
      <c r="C665">
        <v>6</v>
      </c>
      <c r="D665" t="s">
        <v>7155</v>
      </c>
    </row>
    <row r="666" spans="1:4" x14ac:dyDescent="0.25">
      <c r="A666">
        <v>12619</v>
      </c>
      <c r="B666">
        <v>178</v>
      </c>
      <c r="C666">
        <v>26</v>
      </c>
      <c r="D666" t="s">
        <v>6874</v>
      </c>
    </row>
    <row r="667" spans="1:4" x14ac:dyDescent="0.25">
      <c r="A667">
        <v>12620</v>
      </c>
      <c r="B667">
        <v>271</v>
      </c>
      <c r="C667">
        <v>26</v>
      </c>
      <c r="D667" t="s">
        <v>6875</v>
      </c>
    </row>
    <row r="668" spans="1:4" x14ac:dyDescent="0.25">
      <c r="A668">
        <v>12623</v>
      </c>
      <c r="B668">
        <v>323</v>
      </c>
      <c r="C668">
        <v>4</v>
      </c>
      <c r="D668" t="s">
        <v>6876</v>
      </c>
    </row>
    <row r="669" spans="1:4" x14ac:dyDescent="0.25">
      <c r="A669">
        <v>12635</v>
      </c>
      <c r="B669">
        <v>519</v>
      </c>
      <c r="C669">
        <v>10</v>
      </c>
      <c r="D669" t="s">
        <v>7156</v>
      </c>
    </row>
    <row r="670" spans="1:4" x14ac:dyDescent="0.25">
      <c r="A670">
        <v>12639</v>
      </c>
      <c r="B670">
        <v>83</v>
      </c>
      <c r="C670">
        <v>26</v>
      </c>
      <c r="D670" t="s">
        <v>6877</v>
      </c>
    </row>
    <row r="671" spans="1:4" x14ac:dyDescent="0.25">
      <c r="A671">
        <v>12640</v>
      </c>
      <c r="B671">
        <v>271</v>
      </c>
      <c r="C671">
        <v>26</v>
      </c>
      <c r="D671" t="s">
        <v>7157</v>
      </c>
    </row>
    <row r="672" spans="1:4" x14ac:dyDescent="0.25">
      <c r="A672">
        <v>12655</v>
      </c>
      <c r="B672">
        <v>163</v>
      </c>
      <c r="C672">
        <v>2</v>
      </c>
      <c r="D672" t="s">
        <v>6878</v>
      </c>
    </row>
    <row r="673" spans="1:4" x14ac:dyDescent="0.25">
      <c r="A673">
        <v>12656</v>
      </c>
      <c r="B673">
        <v>163</v>
      </c>
      <c r="C673">
        <v>2</v>
      </c>
      <c r="D673" t="s">
        <v>7158</v>
      </c>
    </row>
    <row r="674" spans="1:4" x14ac:dyDescent="0.25">
      <c r="A674">
        <v>12658</v>
      </c>
      <c r="B674">
        <v>590</v>
      </c>
      <c r="C674">
        <v>12</v>
      </c>
      <c r="D674" t="s">
        <v>7159</v>
      </c>
    </row>
    <row r="675" spans="1:4" x14ac:dyDescent="0.25">
      <c r="A675">
        <v>12660</v>
      </c>
      <c r="B675">
        <v>229</v>
      </c>
      <c r="C675">
        <v>14</v>
      </c>
      <c r="D675" t="s">
        <v>7160</v>
      </c>
    </row>
    <row r="676" spans="1:4" x14ac:dyDescent="0.25">
      <c r="A676">
        <v>12664</v>
      </c>
      <c r="B676">
        <v>256</v>
      </c>
      <c r="C676">
        <v>10</v>
      </c>
      <c r="D676" t="s">
        <v>6879</v>
      </c>
    </row>
    <row r="677" spans="1:4" x14ac:dyDescent="0.25">
      <c r="A677">
        <v>12665</v>
      </c>
      <c r="B677">
        <v>256</v>
      </c>
      <c r="C677">
        <v>10</v>
      </c>
      <c r="D677" t="s">
        <v>6880</v>
      </c>
    </row>
    <row r="678" spans="1:4" x14ac:dyDescent="0.25">
      <c r="A678">
        <v>12668</v>
      </c>
      <c r="B678">
        <v>974</v>
      </c>
      <c r="C678">
        <v>10</v>
      </c>
      <c r="D678" t="s">
        <v>7161</v>
      </c>
    </row>
    <row r="679" spans="1:4" x14ac:dyDescent="0.25">
      <c r="A679">
        <v>12672</v>
      </c>
      <c r="B679">
        <v>9</v>
      </c>
      <c r="C679">
        <v>26</v>
      </c>
      <c r="D679" t="s">
        <v>6881</v>
      </c>
    </row>
    <row r="680" spans="1:4" x14ac:dyDescent="0.25">
      <c r="A680">
        <v>12697</v>
      </c>
      <c r="B680">
        <v>9</v>
      </c>
      <c r="C680">
        <v>26</v>
      </c>
      <c r="D680" t="s">
        <v>7162</v>
      </c>
    </row>
    <row r="681" spans="1:4" x14ac:dyDescent="0.25">
      <c r="A681">
        <v>12709</v>
      </c>
      <c r="B681">
        <v>396</v>
      </c>
      <c r="C681">
        <v>12</v>
      </c>
      <c r="D681" t="s">
        <v>7163</v>
      </c>
    </row>
    <row r="682" spans="1:4" x14ac:dyDescent="0.25">
      <c r="A682">
        <v>12715</v>
      </c>
      <c r="B682">
        <v>129</v>
      </c>
      <c r="C682">
        <v>3</v>
      </c>
      <c r="D682" t="s">
        <v>6882</v>
      </c>
    </row>
    <row r="683" spans="1:4" x14ac:dyDescent="0.25">
      <c r="A683">
        <v>12716</v>
      </c>
      <c r="B683">
        <v>59</v>
      </c>
      <c r="C683">
        <v>3</v>
      </c>
      <c r="D683" t="s">
        <v>6883</v>
      </c>
    </row>
    <row r="684" spans="1:4" x14ac:dyDescent="0.25">
      <c r="A684">
        <v>12717</v>
      </c>
      <c r="B684">
        <v>59</v>
      </c>
      <c r="C684">
        <v>3</v>
      </c>
      <c r="D684" t="s">
        <v>6884</v>
      </c>
    </row>
    <row r="685" spans="1:4" x14ac:dyDescent="0.25">
      <c r="A685">
        <v>12718</v>
      </c>
      <c r="B685">
        <v>59</v>
      </c>
      <c r="C685">
        <v>3</v>
      </c>
      <c r="D685" t="s">
        <v>6885</v>
      </c>
    </row>
    <row r="686" spans="1:4" x14ac:dyDescent="0.25">
      <c r="A686">
        <v>12719</v>
      </c>
      <c r="B686">
        <v>14</v>
      </c>
      <c r="C686">
        <v>4</v>
      </c>
      <c r="D686" t="s">
        <v>6886</v>
      </c>
    </row>
    <row r="687" spans="1:4" x14ac:dyDescent="0.25">
      <c r="A687">
        <v>12724</v>
      </c>
      <c r="B687">
        <v>486</v>
      </c>
      <c r="C687">
        <v>14</v>
      </c>
      <c r="D687" t="s">
        <v>6887</v>
      </c>
    </row>
    <row r="688" spans="1:4" x14ac:dyDescent="0.25">
      <c r="A688">
        <v>12727</v>
      </c>
      <c r="B688">
        <v>394</v>
      </c>
      <c r="C688">
        <v>10</v>
      </c>
      <c r="D688" t="s">
        <v>6888</v>
      </c>
    </row>
    <row r="689" spans="1:4" x14ac:dyDescent="0.25">
      <c r="A689">
        <v>12730</v>
      </c>
      <c r="B689">
        <v>521</v>
      </c>
      <c r="C689">
        <v>18</v>
      </c>
      <c r="D689" t="s">
        <v>6889</v>
      </c>
    </row>
    <row r="690" spans="1:4" x14ac:dyDescent="0.25">
      <c r="A690">
        <v>12731</v>
      </c>
      <c r="B690">
        <v>408</v>
      </c>
      <c r="C690">
        <v>23</v>
      </c>
      <c r="D690" t="s">
        <v>6890</v>
      </c>
    </row>
    <row r="691" spans="1:4" x14ac:dyDescent="0.25">
      <c r="A691">
        <v>12737</v>
      </c>
      <c r="B691">
        <v>18</v>
      </c>
      <c r="C691">
        <v>19</v>
      </c>
      <c r="D691" t="s">
        <v>6891</v>
      </c>
    </row>
    <row r="692" spans="1:4" x14ac:dyDescent="0.25">
      <c r="A692">
        <v>12743</v>
      </c>
      <c r="B692">
        <v>60</v>
      </c>
      <c r="C692">
        <v>8</v>
      </c>
      <c r="D692" t="s">
        <v>6892</v>
      </c>
    </row>
    <row r="693" spans="1:4" x14ac:dyDescent="0.25">
      <c r="A693">
        <v>12749</v>
      </c>
      <c r="B693">
        <v>55</v>
      </c>
      <c r="C693">
        <v>8</v>
      </c>
      <c r="D693" t="s">
        <v>6893</v>
      </c>
    </row>
    <row r="694" spans="1:4" x14ac:dyDescent="0.25">
      <c r="A694">
        <v>12750</v>
      </c>
      <c r="B694">
        <v>163</v>
      </c>
      <c r="C694">
        <v>4</v>
      </c>
      <c r="D694" t="s">
        <v>6894</v>
      </c>
    </row>
    <row r="695" spans="1:4" x14ac:dyDescent="0.25">
      <c r="A695">
        <v>12751</v>
      </c>
      <c r="B695">
        <v>948</v>
      </c>
      <c r="C695">
        <v>4</v>
      </c>
      <c r="D695" t="s">
        <v>6895</v>
      </c>
    </row>
    <row r="696" spans="1:4" x14ac:dyDescent="0.25">
      <c r="A696">
        <v>12753</v>
      </c>
      <c r="B696">
        <v>525</v>
      </c>
      <c r="C696">
        <v>4</v>
      </c>
      <c r="D696" t="s">
        <v>6896</v>
      </c>
    </row>
    <row r="697" spans="1:4" x14ac:dyDescent="0.25">
      <c r="A697">
        <v>12757</v>
      </c>
      <c r="B697">
        <v>1041</v>
      </c>
      <c r="C697">
        <v>12</v>
      </c>
      <c r="D697" t="s">
        <v>6897</v>
      </c>
    </row>
    <row r="698" spans="1:4" x14ac:dyDescent="0.25">
      <c r="A698">
        <v>12758</v>
      </c>
      <c r="B698">
        <v>53</v>
      </c>
      <c r="C698">
        <v>12</v>
      </c>
      <c r="D698" t="s">
        <v>6898</v>
      </c>
    </row>
    <row r="699" spans="1:4" x14ac:dyDescent="0.25">
      <c r="A699">
        <v>12759</v>
      </c>
      <c r="B699">
        <v>14</v>
      </c>
      <c r="C699">
        <v>12</v>
      </c>
      <c r="D699" t="s">
        <v>6899</v>
      </c>
    </row>
    <row r="700" spans="1:4" x14ac:dyDescent="0.25">
      <c r="A700">
        <v>12765</v>
      </c>
      <c r="B700">
        <v>317</v>
      </c>
      <c r="C700">
        <v>26</v>
      </c>
      <c r="D700" t="s">
        <v>6900</v>
      </c>
    </row>
    <row r="701" spans="1:4" x14ac:dyDescent="0.25">
      <c r="A701">
        <v>12842</v>
      </c>
      <c r="B701">
        <v>565</v>
      </c>
      <c r="C701">
        <v>12</v>
      </c>
      <c r="D701" t="s">
        <v>6901</v>
      </c>
    </row>
    <row r="702" spans="1:4" x14ac:dyDescent="0.25">
      <c r="A702">
        <v>12843</v>
      </c>
      <c r="B702">
        <v>565</v>
      </c>
      <c r="C702">
        <v>12</v>
      </c>
      <c r="D702" t="s">
        <v>6902</v>
      </c>
    </row>
    <row r="703" spans="1:4" x14ac:dyDescent="0.25">
      <c r="A703">
        <v>12882</v>
      </c>
      <c r="B703">
        <v>376</v>
      </c>
      <c r="C703">
        <v>12</v>
      </c>
      <c r="D703" t="s">
        <v>6903</v>
      </c>
    </row>
    <row r="704" spans="1:4" x14ac:dyDescent="0.25">
      <c r="A704">
        <v>12909</v>
      </c>
      <c r="B704">
        <v>168</v>
      </c>
      <c r="C704">
        <v>2</v>
      </c>
      <c r="D704" t="s">
        <v>6904</v>
      </c>
    </row>
    <row r="705" spans="1:4" x14ac:dyDescent="0.25">
      <c r="A705">
        <v>12911</v>
      </c>
      <c r="B705">
        <v>168</v>
      </c>
      <c r="C705">
        <v>2</v>
      </c>
      <c r="D705" t="s">
        <v>6905</v>
      </c>
    </row>
    <row r="706" spans="1:4" x14ac:dyDescent="0.25">
      <c r="A706">
        <v>12912</v>
      </c>
      <c r="B706">
        <v>168</v>
      </c>
      <c r="C706">
        <v>2</v>
      </c>
      <c r="D706" t="s">
        <v>6906</v>
      </c>
    </row>
    <row r="707" spans="1:4" x14ac:dyDescent="0.25">
      <c r="A707">
        <v>12913</v>
      </c>
      <c r="B707">
        <v>168</v>
      </c>
      <c r="C707">
        <v>2</v>
      </c>
      <c r="D707" t="s">
        <v>6907</v>
      </c>
    </row>
    <row r="708" spans="1:4" x14ac:dyDescent="0.25">
      <c r="A708">
        <v>12914</v>
      </c>
      <c r="B708">
        <v>168</v>
      </c>
      <c r="C708">
        <v>2</v>
      </c>
      <c r="D708" t="s">
        <v>6908</v>
      </c>
    </row>
    <row r="709" spans="1:4" x14ac:dyDescent="0.25">
      <c r="A709">
        <v>12922</v>
      </c>
      <c r="B709">
        <v>168</v>
      </c>
      <c r="C709">
        <v>2</v>
      </c>
      <c r="D709" t="s">
        <v>6909</v>
      </c>
    </row>
    <row r="710" spans="1:4" x14ac:dyDescent="0.25">
      <c r="A710">
        <v>12923</v>
      </c>
      <c r="B710">
        <v>171</v>
      </c>
      <c r="C710">
        <v>2</v>
      </c>
      <c r="D710" t="s">
        <v>6910</v>
      </c>
    </row>
    <row r="711" spans="1:4" x14ac:dyDescent="0.25">
      <c r="A711">
        <v>12924</v>
      </c>
      <c r="B711">
        <v>171</v>
      </c>
      <c r="C711">
        <v>2</v>
      </c>
      <c r="D711" t="s">
        <v>6911</v>
      </c>
    </row>
    <row r="712" spans="1:4" x14ac:dyDescent="0.25">
      <c r="A712">
        <v>12925</v>
      </c>
      <c r="B712">
        <v>171</v>
      </c>
      <c r="C712">
        <v>2</v>
      </c>
      <c r="D712" t="s">
        <v>6912</v>
      </c>
    </row>
    <row r="713" spans="1:4" x14ac:dyDescent="0.25">
      <c r="A713">
        <v>12926</v>
      </c>
      <c r="B713">
        <v>168</v>
      </c>
      <c r="C713">
        <v>2</v>
      </c>
      <c r="D713" t="s">
        <v>6913</v>
      </c>
    </row>
    <row r="714" spans="1:4" x14ac:dyDescent="0.25">
      <c r="A714">
        <v>12927</v>
      </c>
      <c r="B714">
        <v>162</v>
      </c>
      <c r="C714">
        <v>2</v>
      </c>
      <c r="D714" t="s">
        <v>7164</v>
      </c>
    </row>
    <row r="715" spans="1:4" x14ac:dyDescent="0.25">
      <c r="A715">
        <v>12930</v>
      </c>
      <c r="B715">
        <v>164</v>
      </c>
      <c r="C715">
        <v>2</v>
      </c>
      <c r="D715" t="s">
        <v>6914</v>
      </c>
    </row>
    <row r="716" spans="1:4" x14ac:dyDescent="0.25">
      <c r="A716">
        <v>12932</v>
      </c>
      <c r="B716">
        <v>9</v>
      </c>
      <c r="C716">
        <v>26</v>
      </c>
      <c r="D716" t="s">
        <v>6915</v>
      </c>
    </row>
    <row r="717" spans="1:4" x14ac:dyDescent="0.25">
      <c r="A717">
        <v>12935</v>
      </c>
      <c r="B717">
        <v>9</v>
      </c>
      <c r="C717">
        <v>26</v>
      </c>
      <c r="D717" t="s">
        <v>6916</v>
      </c>
    </row>
    <row r="718" spans="1:4" x14ac:dyDescent="0.25">
      <c r="A718">
        <v>12938</v>
      </c>
      <c r="B718">
        <v>9</v>
      </c>
      <c r="C718">
        <v>26</v>
      </c>
      <c r="D718" t="s">
        <v>7165</v>
      </c>
    </row>
    <row r="719" spans="1:4" x14ac:dyDescent="0.25">
      <c r="A719">
        <v>12939</v>
      </c>
      <c r="B719">
        <v>197</v>
      </c>
      <c r="C719">
        <v>26</v>
      </c>
      <c r="D719" t="s">
        <v>6917</v>
      </c>
    </row>
    <row r="720" spans="1:4" x14ac:dyDescent="0.25">
      <c r="A720">
        <v>12956</v>
      </c>
      <c r="B720">
        <v>198</v>
      </c>
      <c r="C720">
        <v>26</v>
      </c>
      <c r="D720" t="s">
        <v>6918</v>
      </c>
    </row>
    <row r="721" spans="1:4" x14ac:dyDescent="0.25">
      <c r="A721">
        <v>12959</v>
      </c>
      <c r="B721">
        <v>92</v>
      </c>
      <c r="C721">
        <v>26</v>
      </c>
      <c r="D721" t="s">
        <v>6919</v>
      </c>
    </row>
    <row r="722" spans="1:4" x14ac:dyDescent="0.25">
      <c r="A722">
        <v>12960</v>
      </c>
      <c r="B722">
        <v>92</v>
      </c>
      <c r="C722">
        <v>26</v>
      </c>
      <c r="D722" t="s">
        <v>6920</v>
      </c>
    </row>
    <row r="723" spans="1:4" x14ac:dyDescent="0.25">
      <c r="A723">
        <v>12961</v>
      </c>
      <c r="B723">
        <v>92</v>
      </c>
      <c r="C723">
        <v>26</v>
      </c>
      <c r="D723" t="s">
        <v>6921</v>
      </c>
    </row>
    <row r="724" spans="1:4" x14ac:dyDescent="0.25">
      <c r="A724">
        <v>12962</v>
      </c>
      <c r="B724">
        <v>630</v>
      </c>
      <c r="C724">
        <v>26</v>
      </c>
      <c r="D724" t="s">
        <v>7166</v>
      </c>
    </row>
    <row r="725" spans="1:4" x14ac:dyDescent="0.25">
      <c r="A725">
        <v>12963</v>
      </c>
      <c r="B725">
        <v>419</v>
      </c>
      <c r="C725">
        <v>26</v>
      </c>
      <c r="D725" t="s">
        <v>6922</v>
      </c>
    </row>
    <row r="726" spans="1:4" x14ac:dyDescent="0.25">
      <c r="A726">
        <v>12964</v>
      </c>
      <c r="B726">
        <v>313</v>
      </c>
      <c r="C726">
        <v>4</v>
      </c>
      <c r="D726" t="s">
        <v>6923</v>
      </c>
    </row>
    <row r="727" spans="1:4" x14ac:dyDescent="0.25">
      <c r="A727">
        <v>12965</v>
      </c>
      <c r="B727">
        <v>125</v>
      </c>
      <c r="C727">
        <v>20</v>
      </c>
      <c r="D727" t="s">
        <v>6924</v>
      </c>
    </row>
    <row r="728" spans="1:4" x14ac:dyDescent="0.25">
      <c r="A728">
        <v>12967</v>
      </c>
      <c r="B728">
        <v>313</v>
      </c>
      <c r="C728">
        <v>4</v>
      </c>
      <c r="D728" t="s">
        <v>6925</v>
      </c>
    </row>
    <row r="729" spans="1:4" x14ac:dyDescent="0.25">
      <c r="A729">
        <v>12968</v>
      </c>
      <c r="B729">
        <v>313</v>
      </c>
      <c r="C729">
        <v>4</v>
      </c>
      <c r="D729" t="s">
        <v>6926</v>
      </c>
    </row>
    <row r="730" spans="1:4" x14ac:dyDescent="0.25">
      <c r="A730">
        <v>12969</v>
      </c>
      <c r="B730">
        <v>125</v>
      </c>
      <c r="C730">
        <v>4</v>
      </c>
      <c r="D730" t="s">
        <v>6927</v>
      </c>
    </row>
    <row r="731" spans="1:4" x14ac:dyDescent="0.25">
      <c r="A731">
        <v>12970</v>
      </c>
      <c r="B731">
        <v>6</v>
      </c>
      <c r="C731">
        <v>4</v>
      </c>
      <c r="D731" t="s">
        <v>6928</v>
      </c>
    </row>
    <row r="732" spans="1:4" x14ac:dyDescent="0.25">
      <c r="A732">
        <v>12971</v>
      </c>
      <c r="B732">
        <v>445</v>
      </c>
      <c r="C732">
        <v>4</v>
      </c>
      <c r="D732" t="s">
        <v>6929</v>
      </c>
    </row>
    <row r="733" spans="1:4" x14ac:dyDescent="0.25">
      <c r="A733">
        <v>12972</v>
      </c>
      <c r="B733">
        <v>313</v>
      </c>
      <c r="C733">
        <v>4</v>
      </c>
      <c r="D733" t="s">
        <v>6930</v>
      </c>
    </row>
    <row r="734" spans="1:4" x14ac:dyDescent="0.25">
      <c r="A734">
        <v>12975</v>
      </c>
      <c r="B734">
        <v>459</v>
      </c>
      <c r="C734">
        <v>4</v>
      </c>
      <c r="D734" t="s">
        <v>7167</v>
      </c>
    </row>
    <row r="735" spans="1:4" x14ac:dyDescent="0.25">
      <c r="A735">
        <v>12976</v>
      </c>
      <c r="B735">
        <v>575</v>
      </c>
      <c r="C735">
        <v>10</v>
      </c>
      <c r="D735" t="s">
        <v>6931</v>
      </c>
    </row>
    <row r="736" spans="1:4" x14ac:dyDescent="0.25">
      <c r="A736">
        <v>12978</v>
      </c>
      <c r="B736">
        <v>575</v>
      </c>
      <c r="C736">
        <v>10</v>
      </c>
      <c r="D736" t="s">
        <v>6932</v>
      </c>
    </row>
    <row r="737" spans="1:4" x14ac:dyDescent="0.25">
      <c r="A737">
        <v>12979</v>
      </c>
      <c r="B737">
        <v>971</v>
      </c>
      <c r="C737">
        <v>20</v>
      </c>
      <c r="D737" t="s">
        <v>6933</v>
      </c>
    </row>
    <row r="738" spans="1:4" x14ac:dyDescent="0.25">
      <c r="A738">
        <v>12984</v>
      </c>
      <c r="B738">
        <v>3</v>
      </c>
      <c r="C738">
        <v>18</v>
      </c>
      <c r="D738" t="s">
        <v>6934</v>
      </c>
    </row>
    <row r="739" spans="1:4" x14ac:dyDescent="0.25">
      <c r="A739">
        <v>12985</v>
      </c>
      <c r="B739">
        <v>14</v>
      </c>
      <c r="C739">
        <v>19</v>
      </c>
      <c r="D739" t="s">
        <v>6935</v>
      </c>
    </row>
    <row r="740" spans="1:4" x14ac:dyDescent="0.25">
      <c r="A740">
        <v>12987</v>
      </c>
      <c r="B740">
        <v>118</v>
      </c>
      <c r="C740">
        <v>19</v>
      </c>
      <c r="D740" t="s">
        <v>6936</v>
      </c>
    </row>
    <row r="741" spans="1:4" x14ac:dyDescent="0.25">
      <c r="A741">
        <v>12988</v>
      </c>
      <c r="B741">
        <v>532</v>
      </c>
      <c r="C741">
        <v>17</v>
      </c>
      <c r="D741" t="s">
        <v>6937</v>
      </c>
    </row>
    <row r="742" spans="1:4" x14ac:dyDescent="0.25">
      <c r="A742">
        <v>12989</v>
      </c>
      <c r="B742">
        <v>2</v>
      </c>
      <c r="C742">
        <v>6</v>
      </c>
      <c r="D742" t="s">
        <v>6938</v>
      </c>
    </row>
    <row r="743" spans="1:4" x14ac:dyDescent="0.25">
      <c r="A743">
        <v>12990</v>
      </c>
      <c r="B743">
        <v>6</v>
      </c>
      <c r="C743">
        <v>6</v>
      </c>
      <c r="D743" t="s">
        <v>6939</v>
      </c>
    </row>
    <row r="744" spans="1:4" x14ac:dyDescent="0.25">
      <c r="A744">
        <v>12991</v>
      </c>
      <c r="B744">
        <v>948</v>
      </c>
      <c r="C744">
        <v>6</v>
      </c>
      <c r="D744" t="s">
        <v>6940</v>
      </c>
    </row>
    <row r="745" spans="1:4" x14ac:dyDescent="0.25">
      <c r="A745">
        <v>12993</v>
      </c>
      <c r="B745">
        <v>125</v>
      </c>
      <c r="C745">
        <v>6</v>
      </c>
      <c r="D745" t="s">
        <v>6941</v>
      </c>
    </row>
    <row r="746" spans="1:4" x14ac:dyDescent="0.25">
      <c r="A746">
        <v>12996</v>
      </c>
      <c r="B746">
        <v>6</v>
      </c>
      <c r="C746">
        <v>4</v>
      </c>
      <c r="D746" t="s">
        <v>6942</v>
      </c>
    </row>
    <row r="747" spans="1:4" x14ac:dyDescent="0.25">
      <c r="A747">
        <v>12997</v>
      </c>
      <c r="B747">
        <v>949</v>
      </c>
      <c r="C747">
        <v>4</v>
      </c>
      <c r="D747" t="s">
        <v>6943</v>
      </c>
    </row>
    <row r="748" spans="1:4" x14ac:dyDescent="0.25">
      <c r="A748">
        <v>12998</v>
      </c>
      <c r="B748">
        <v>2</v>
      </c>
      <c r="C748">
        <v>4</v>
      </c>
      <c r="D748" t="s">
        <v>6944</v>
      </c>
    </row>
    <row r="749" spans="1:4" x14ac:dyDescent="0.25">
      <c r="A749">
        <v>13000</v>
      </c>
      <c r="B749">
        <v>1022</v>
      </c>
      <c r="C749">
        <v>23</v>
      </c>
      <c r="D749" t="s">
        <v>6945</v>
      </c>
    </row>
    <row r="750" spans="1:4" x14ac:dyDescent="0.25">
      <c r="A750">
        <v>13001</v>
      </c>
      <c r="B750">
        <v>1021</v>
      </c>
      <c r="C750">
        <v>19</v>
      </c>
      <c r="D750" t="s">
        <v>6946</v>
      </c>
    </row>
    <row r="751" spans="1:4" x14ac:dyDescent="0.25">
      <c r="A751">
        <v>13002</v>
      </c>
      <c r="B751">
        <v>533</v>
      </c>
      <c r="C751">
        <v>12</v>
      </c>
      <c r="D751" t="s">
        <v>6947</v>
      </c>
    </row>
    <row r="752" spans="1:4" x14ac:dyDescent="0.25">
      <c r="A752">
        <v>13005</v>
      </c>
      <c r="B752">
        <v>971</v>
      </c>
      <c r="C752">
        <v>20</v>
      </c>
      <c r="D752" t="s">
        <v>6948</v>
      </c>
    </row>
    <row r="753" spans="1:4" x14ac:dyDescent="0.25">
      <c r="A753">
        <v>13006</v>
      </c>
      <c r="B753">
        <v>345</v>
      </c>
      <c r="C753">
        <v>9</v>
      </c>
      <c r="D753" t="s">
        <v>6949</v>
      </c>
    </row>
    <row r="754" spans="1:4" x14ac:dyDescent="0.25">
      <c r="A754">
        <v>13009</v>
      </c>
      <c r="B754">
        <v>949</v>
      </c>
      <c r="C754">
        <v>4</v>
      </c>
      <c r="D754" t="s">
        <v>6950</v>
      </c>
    </row>
    <row r="755" spans="1:4" x14ac:dyDescent="0.25">
      <c r="A755">
        <v>13010</v>
      </c>
      <c r="B755">
        <v>2</v>
      </c>
      <c r="C755">
        <v>4</v>
      </c>
      <c r="D755" t="s">
        <v>6951</v>
      </c>
    </row>
    <row r="756" spans="1:4" x14ac:dyDescent="0.25">
      <c r="A756">
        <v>13011</v>
      </c>
      <c r="B756">
        <v>125</v>
      </c>
      <c r="C756">
        <v>4</v>
      </c>
      <c r="D756" t="s">
        <v>6952</v>
      </c>
    </row>
    <row r="757" spans="1:4" x14ac:dyDescent="0.25">
      <c r="A757">
        <v>13013</v>
      </c>
      <c r="B757">
        <v>948</v>
      </c>
      <c r="C757">
        <v>4</v>
      </c>
      <c r="D757" t="s">
        <v>6953</v>
      </c>
    </row>
    <row r="758" spans="1:4" x14ac:dyDescent="0.25">
      <c r="A758">
        <v>13017</v>
      </c>
      <c r="B758">
        <v>313</v>
      </c>
      <c r="C758">
        <v>4</v>
      </c>
      <c r="D758" t="s">
        <v>6954</v>
      </c>
    </row>
    <row r="759" spans="1:4" x14ac:dyDescent="0.25">
      <c r="A759">
        <v>13021</v>
      </c>
      <c r="B759">
        <v>621</v>
      </c>
      <c r="C759">
        <v>12</v>
      </c>
      <c r="D759" t="s">
        <v>7168</v>
      </c>
    </row>
    <row r="760" spans="1:4" x14ac:dyDescent="0.25">
      <c r="A760">
        <v>13044</v>
      </c>
      <c r="B760">
        <v>344</v>
      </c>
      <c r="C760">
        <v>17</v>
      </c>
      <c r="D760" t="s">
        <v>6955</v>
      </c>
    </row>
    <row r="761" spans="1:4" x14ac:dyDescent="0.25">
      <c r="A761">
        <v>13045</v>
      </c>
      <c r="B761">
        <v>169</v>
      </c>
      <c r="C761">
        <v>25</v>
      </c>
      <c r="D761" t="s">
        <v>6956</v>
      </c>
    </row>
    <row r="762" spans="1:4" x14ac:dyDescent="0.25">
      <c r="A762">
        <v>13046</v>
      </c>
      <c r="B762">
        <v>169</v>
      </c>
      <c r="C762">
        <v>25</v>
      </c>
      <c r="D762" t="s">
        <v>6957</v>
      </c>
    </row>
    <row r="763" spans="1:4" x14ac:dyDescent="0.25">
      <c r="A763">
        <v>13084</v>
      </c>
      <c r="B763">
        <v>183</v>
      </c>
      <c r="C763">
        <v>8</v>
      </c>
      <c r="D763" t="s">
        <v>6958</v>
      </c>
    </row>
    <row r="764" spans="1:4" x14ac:dyDescent="0.25">
      <c r="A764">
        <v>13086</v>
      </c>
      <c r="B764">
        <v>503</v>
      </c>
      <c r="C764">
        <v>4</v>
      </c>
      <c r="D764" t="s">
        <v>7169</v>
      </c>
    </row>
    <row r="765" spans="1:4" x14ac:dyDescent="0.25">
      <c r="A765">
        <v>13087</v>
      </c>
      <c r="B765">
        <v>125</v>
      </c>
      <c r="C765">
        <v>4</v>
      </c>
      <c r="D765" t="s">
        <v>6959</v>
      </c>
    </row>
    <row r="766" spans="1:4" x14ac:dyDescent="0.25">
      <c r="A766">
        <v>13090</v>
      </c>
      <c r="B766">
        <v>504</v>
      </c>
      <c r="C766">
        <v>4</v>
      </c>
      <c r="D766" t="s">
        <v>7170</v>
      </c>
    </row>
    <row r="767" spans="1:4" x14ac:dyDescent="0.25">
      <c r="A767">
        <v>13091</v>
      </c>
      <c r="B767">
        <v>620</v>
      </c>
      <c r="C767">
        <v>4</v>
      </c>
      <c r="D767" t="s">
        <v>7171</v>
      </c>
    </row>
    <row r="768" spans="1:4" x14ac:dyDescent="0.25">
      <c r="A768">
        <v>13096</v>
      </c>
      <c r="B768">
        <v>206</v>
      </c>
      <c r="C768">
        <v>16</v>
      </c>
      <c r="D768" t="s">
        <v>7172</v>
      </c>
    </row>
    <row r="769" spans="1:4" x14ac:dyDescent="0.25">
      <c r="A769">
        <v>13107</v>
      </c>
      <c r="B769">
        <v>976</v>
      </c>
      <c r="C769">
        <v>6</v>
      </c>
      <c r="D769" t="s">
        <v>7173</v>
      </c>
    </row>
    <row r="770" spans="1:4" x14ac:dyDescent="0.25">
      <c r="A770">
        <v>13115</v>
      </c>
      <c r="B770">
        <v>1042</v>
      </c>
      <c r="C770">
        <v>6</v>
      </c>
      <c r="D770" t="s">
        <v>7174</v>
      </c>
    </row>
    <row r="771" spans="1:4" x14ac:dyDescent="0.25">
      <c r="A771">
        <v>13118</v>
      </c>
      <c r="B771">
        <v>1043</v>
      </c>
      <c r="C771">
        <v>6</v>
      </c>
      <c r="D771" t="s">
        <v>7175</v>
      </c>
    </row>
    <row r="772" spans="1:4" x14ac:dyDescent="0.25">
      <c r="A772">
        <v>13125</v>
      </c>
      <c r="B772">
        <v>542</v>
      </c>
      <c r="C772">
        <v>6</v>
      </c>
      <c r="D772" t="s">
        <v>7176</v>
      </c>
    </row>
    <row r="773" spans="1:4" x14ac:dyDescent="0.25">
      <c r="A773">
        <v>13128</v>
      </c>
      <c r="B773">
        <v>1044</v>
      </c>
      <c r="C773">
        <v>6</v>
      </c>
      <c r="D773" t="s">
        <v>7177</v>
      </c>
    </row>
    <row r="774" spans="1:4" x14ac:dyDescent="0.25">
      <c r="A774">
        <v>13133</v>
      </c>
      <c r="B774">
        <v>218</v>
      </c>
      <c r="C774">
        <v>6</v>
      </c>
      <c r="D774" t="s">
        <v>6960</v>
      </c>
    </row>
    <row r="775" spans="1:4" x14ac:dyDescent="0.25">
      <c r="A775">
        <v>13138</v>
      </c>
      <c r="B775">
        <v>217</v>
      </c>
      <c r="C775">
        <v>6</v>
      </c>
      <c r="D775" t="s">
        <v>6961</v>
      </c>
    </row>
    <row r="776" spans="1:4" x14ac:dyDescent="0.25">
      <c r="A776">
        <v>13139</v>
      </c>
      <c r="B776">
        <v>217</v>
      </c>
      <c r="C776">
        <v>6</v>
      </c>
      <c r="D776" t="s">
        <v>6962</v>
      </c>
    </row>
    <row r="777" spans="1:4" x14ac:dyDescent="0.25">
      <c r="A777">
        <v>13140</v>
      </c>
      <c r="B777">
        <v>217</v>
      </c>
      <c r="C777">
        <v>6</v>
      </c>
      <c r="D777" t="s">
        <v>6963</v>
      </c>
    </row>
    <row r="778" spans="1:4" x14ac:dyDescent="0.25">
      <c r="A778">
        <v>13142</v>
      </c>
      <c r="B778">
        <v>217</v>
      </c>
      <c r="C778">
        <v>6</v>
      </c>
      <c r="D778" t="s">
        <v>6964</v>
      </c>
    </row>
    <row r="779" spans="1:4" x14ac:dyDescent="0.25">
      <c r="A779">
        <v>13145</v>
      </c>
      <c r="B779">
        <v>350</v>
      </c>
      <c r="C779">
        <v>4</v>
      </c>
      <c r="D779" t="s">
        <v>7178</v>
      </c>
    </row>
    <row r="780" spans="1:4" x14ac:dyDescent="0.25">
      <c r="A780">
        <v>13148</v>
      </c>
      <c r="B780">
        <v>262</v>
      </c>
      <c r="C780">
        <v>6</v>
      </c>
      <c r="D780" t="s">
        <v>7179</v>
      </c>
    </row>
    <row r="781" spans="1:4" x14ac:dyDescent="0.25">
      <c r="A781">
        <v>13163</v>
      </c>
      <c r="B781">
        <v>543</v>
      </c>
      <c r="C781">
        <v>6</v>
      </c>
      <c r="D781" t="s">
        <v>6965</v>
      </c>
    </row>
    <row r="782" spans="1:4" x14ac:dyDescent="0.25">
      <c r="A782">
        <v>13165</v>
      </c>
      <c r="B782">
        <v>248</v>
      </c>
      <c r="C782">
        <v>6</v>
      </c>
      <c r="D782" t="s">
        <v>6966</v>
      </c>
    </row>
    <row r="783" spans="1:4" x14ac:dyDescent="0.25">
      <c r="A783">
        <v>13166</v>
      </c>
      <c r="B783">
        <v>248</v>
      </c>
      <c r="C783">
        <v>6</v>
      </c>
      <c r="D783" t="s">
        <v>6967</v>
      </c>
    </row>
    <row r="784" spans="1:4" x14ac:dyDescent="0.25">
      <c r="A784">
        <v>13167</v>
      </c>
      <c r="B784">
        <v>248</v>
      </c>
      <c r="C784">
        <v>6</v>
      </c>
      <c r="D784" t="s">
        <v>6968</v>
      </c>
    </row>
    <row r="785" spans="1:4" x14ac:dyDescent="0.25">
      <c r="A785">
        <v>13170</v>
      </c>
      <c r="B785">
        <v>248</v>
      </c>
      <c r="C785">
        <v>6</v>
      </c>
      <c r="D785" t="s">
        <v>6969</v>
      </c>
    </row>
    <row r="786" spans="1:4" x14ac:dyDescent="0.25">
      <c r="A786">
        <v>13181</v>
      </c>
      <c r="B786">
        <v>544</v>
      </c>
      <c r="C786">
        <v>7</v>
      </c>
      <c r="D786" t="s">
        <v>6970</v>
      </c>
    </row>
    <row r="787" spans="1:4" x14ac:dyDescent="0.25">
      <c r="A787">
        <v>13182</v>
      </c>
      <c r="B787">
        <v>545</v>
      </c>
      <c r="C787">
        <v>4</v>
      </c>
      <c r="D787" t="s">
        <v>6971</v>
      </c>
    </row>
    <row r="788" spans="1:4" x14ac:dyDescent="0.25">
      <c r="A788">
        <v>13183</v>
      </c>
      <c r="B788">
        <v>53</v>
      </c>
      <c r="C788">
        <v>7</v>
      </c>
      <c r="D788" t="s">
        <v>6972</v>
      </c>
    </row>
    <row r="789" spans="1:4" x14ac:dyDescent="0.25">
      <c r="A789">
        <v>13186</v>
      </c>
      <c r="B789">
        <v>246</v>
      </c>
      <c r="C789">
        <v>6</v>
      </c>
      <c r="D789" t="s">
        <v>6973</v>
      </c>
    </row>
    <row r="790" spans="1:4" x14ac:dyDescent="0.25">
      <c r="A790">
        <v>13189</v>
      </c>
      <c r="B790">
        <v>617</v>
      </c>
      <c r="C790">
        <v>7</v>
      </c>
      <c r="D790" t="s">
        <v>7180</v>
      </c>
    </row>
    <row r="791" spans="1:4" x14ac:dyDescent="0.25">
      <c r="A791">
        <v>13195</v>
      </c>
      <c r="B791">
        <v>539</v>
      </c>
      <c r="C791">
        <v>4</v>
      </c>
      <c r="D791" t="s">
        <v>7181</v>
      </c>
    </row>
    <row r="792" spans="1:4" x14ac:dyDescent="0.25">
      <c r="A792">
        <v>13196</v>
      </c>
      <c r="B792">
        <v>467</v>
      </c>
      <c r="C792">
        <v>4</v>
      </c>
      <c r="D792" t="s">
        <v>7182</v>
      </c>
    </row>
    <row r="793" spans="1:4" x14ac:dyDescent="0.25">
      <c r="A793">
        <v>13209</v>
      </c>
      <c r="B793">
        <v>1045</v>
      </c>
      <c r="C793">
        <v>6</v>
      </c>
      <c r="D793" t="s">
        <v>7183</v>
      </c>
    </row>
    <row r="794" spans="1:4" x14ac:dyDescent="0.25">
      <c r="A794">
        <v>13213</v>
      </c>
      <c r="B794">
        <v>182</v>
      </c>
      <c r="C794">
        <v>6</v>
      </c>
      <c r="D794" t="s">
        <v>7184</v>
      </c>
    </row>
    <row r="795" spans="1:4" x14ac:dyDescent="0.25">
      <c r="A795">
        <v>13220</v>
      </c>
      <c r="B795">
        <v>546</v>
      </c>
      <c r="C795">
        <v>10</v>
      </c>
      <c r="D795" t="s">
        <v>6974</v>
      </c>
    </row>
    <row r="796" spans="1:4" x14ac:dyDescent="0.25">
      <c r="A796">
        <v>13224</v>
      </c>
      <c r="B796">
        <v>241</v>
      </c>
      <c r="C796">
        <v>6</v>
      </c>
      <c r="D796" t="s">
        <v>6975</v>
      </c>
    </row>
    <row r="797" spans="1:4" x14ac:dyDescent="0.25">
      <c r="A797">
        <v>13228</v>
      </c>
      <c r="B797">
        <v>140</v>
      </c>
      <c r="C797">
        <v>4</v>
      </c>
      <c r="D797" t="s">
        <v>6976</v>
      </c>
    </row>
    <row r="798" spans="1:4" x14ac:dyDescent="0.25">
      <c r="A798">
        <v>13230</v>
      </c>
      <c r="B798">
        <v>552</v>
      </c>
      <c r="C798">
        <v>4</v>
      </c>
      <c r="D798" t="s">
        <v>7185</v>
      </c>
    </row>
    <row r="799" spans="1:4" x14ac:dyDescent="0.25">
      <c r="A799">
        <v>13231</v>
      </c>
      <c r="B799">
        <v>616</v>
      </c>
      <c r="C799">
        <v>4</v>
      </c>
      <c r="D799" t="s">
        <v>6977</v>
      </c>
    </row>
    <row r="800" spans="1:4" x14ac:dyDescent="0.25">
      <c r="A800">
        <v>13252</v>
      </c>
      <c r="B800">
        <v>969</v>
      </c>
      <c r="C800">
        <v>10</v>
      </c>
      <c r="D800" t="s">
        <v>7186</v>
      </c>
    </row>
    <row r="801" spans="1:4" x14ac:dyDescent="0.25">
      <c r="A801">
        <v>13253</v>
      </c>
      <c r="B801">
        <v>547</v>
      </c>
      <c r="C801">
        <v>10</v>
      </c>
      <c r="D801" t="s">
        <v>7187</v>
      </c>
    </row>
    <row r="802" spans="1:4" x14ac:dyDescent="0.25">
      <c r="A802">
        <v>13262</v>
      </c>
      <c r="B802">
        <v>967</v>
      </c>
      <c r="C802">
        <v>10</v>
      </c>
      <c r="D802" t="s">
        <v>7188</v>
      </c>
    </row>
    <row r="803" spans="1:4" x14ac:dyDescent="0.25">
      <c r="A803">
        <v>13264</v>
      </c>
      <c r="B803">
        <v>1015</v>
      </c>
      <c r="C803">
        <v>10</v>
      </c>
      <c r="D803" t="s">
        <v>7189</v>
      </c>
    </row>
    <row r="804" spans="1:4" x14ac:dyDescent="0.25">
      <c r="A804">
        <v>13266</v>
      </c>
      <c r="B804">
        <v>555</v>
      </c>
      <c r="C804">
        <v>10</v>
      </c>
      <c r="D804" t="s">
        <v>7190</v>
      </c>
    </row>
    <row r="805" spans="1:4" x14ac:dyDescent="0.25">
      <c r="A805">
        <v>13268</v>
      </c>
      <c r="B805">
        <v>512</v>
      </c>
      <c r="C805">
        <v>10</v>
      </c>
      <c r="D805" t="s">
        <v>6978</v>
      </c>
    </row>
    <row r="806" spans="1:4" x14ac:dyDescent="0.25">
      <c r="A806">
        <v>13269</v>
      </c>
      <c r="B806">
        <v>511</v>
      </c>
      <c r="C806">
        <v>10</v>
      </c>
      <c r="D806" t="s">
        <v>6979</v>
      </c>
    </row>
    <row r="807" spans="1:4" x14ac:dyDescent="0.25">
      <c r="A807">
        <v>13270</v>
      </c>
      <c r="B807">
        <v>965</v>
      </c>
      <c r="C807">
        <v>10</v>
      </c>
      <c r="D807" t="s">
        <v>7191</v>
      </c>
    </row>
    <row r="808" spans="1:4" x14ac:dyDescent="0.25">
      <c r="A808">
        <v>13416</v>
      </c>
      <c r="B808">
        <v>2248</v>
      </c>
      <c r="C808">
        <v>4</v>
      </c>
      <c r="D808" t="s">
        <v>7192</v>
      </c>
    </row>
    <row r="809" spans="1:4" x14ac:dyDescent="0.25">
      <c r="A809">
        <v>13496</v>
      </c>
      <c r="B809">
        <v>949</v>
      </c>
      <c r="C809">
        <v>6</v>
      </c>
      <c r="D809" t="s">
        <v>6980</v>
      </c>
    </row>
    <row r="810" spans="1:4" x14ac:dyDescent="0.25">
      <c r="A810">
        <v>13511</v>
      </c>
      <c r="B810">
        <v>325</v>
      </c>
      <c r="C810">
        <v>4</v>
      </c>
      <c r="D810" t="s">
        <v>7193</v>
      </c>
    </row>
    <row r="811" spans="1:4" x14ac:dyDescent="0.25">
      <c r="A811">
        <v>13512</v>
      </c>
      <c r="B811">
        <v>949</v>
      </c>
      <c r="C811">
        <v>4</v>
      </c>
      <c r="D811" t="s">
        <v>7194</v>
      </c>
    </row>
    <row r="812" spans="1:4" x14ac:dyDescent="0.25">
      <c r="A812">
        <v>13513</v>
      </c>
      <c r="B812">
        <v>6</v>
      </c>
      <c r="C812">
        <v>4</v>
      </c>
      <c r="D812" t="s">
        <v>7195</v>
      </c>
    </row>
    <row r="813" spans="1:4" x14ac:dyDescent="0.25">
      <c r="A813">
        <v>13514</v>
      </c>
      <c r="B813">
        <v>2</v>
      </c>
      <c r="C813">
        <v>4</v>
      </c>
      <c r="D813" t="s">
        <v>7196</v>
      </c>
    </row>
    <row r="814" spans="1:4" x14ac:dyDescent="0.25">
      <c r="A814">
        <v>13515</v>
      </c>
      <c r="B814">
        <v>948</v>
      </c>
      <c r="C814">
        <v>4</v>
      </c>
      <c r="D814" t="s">
        <v>7197</v>
      </c>
    </row>
    <row r="815" spans="1:4" x14ac:dyDescent="0.25">
      <c r="A815">
        <v>13516</v>
      </c>
      <c r="B815">
        <v>144</v>
      </c>
      <c r="C815">
        <v>12</v>
      </c>
      <c r="D815" t="s">
        <v>7198</v>
      </c>
    </row>
    <row r="816" spans="1:4" x14ac:dyDescent="0.25">
      <c r="A816">
        <v>13517</v>
      </c>
      <c r="B816">
        <v>1</v>
      </c>
      <c r="C816">
        <v>12</v>
      </c>
      <c r="D816" t="s">
        <v>7199</v>
      </c>
    </row>
    <row r="817" spans="1:4" x14ac:dyDescent="0.25">
      <c r="A817">
        <v>13519</v>
      </c>
      <c r="B817">
        <v>242</v>
      </c>
      <c r="C817">
        <v>12</v>
      </c>
      <c r="D817" t="s">
        <v>7200</v>
      </c>
    </row>
    <row r="818" spans="1:4" x14ac:dyDescent="0.25">
      <c r="A818">
        <v>13520</v>
      </c>
      <c r="B818">
        <v>103</v>
      </c>
      <c r="C818">
        <v>12</v>
      </c>
      <c r="D818" t="s">
        <v>7201</v>
      </c>
    </row>
    <row r="819" spans="1:4" x14ac:dyDescent="0.25">
      <c r="A819">
        <v>13521</v>
      </c>
      <c r="B819">
        <v>104</v>
      </c>
      <c r="C819">
        <v>12</v>
      </c>
      <c r="D819" t="s">
        <v>7202</v>
      </c>
    </row>
    <row r="820" spans="1:4" x14ac:dyDescent="0.25">
      <c r="A820">
        <v>13523</v>
      </c>
      <c r="B820">
        <v>949</v>
      </c>
      <c r="C820">
        <v>12</v>
      </c>
      <c r="D820" t="s">
        <v>7203</v>
      </c>
    </row>
    <row r="821" spans="1:4" x14ac:dyDescent="0.25">
      <c r="A821">
        <v>13525</v>
      </c>
      <c r="B821">
        <v>949</v>
      </c>
      <c r="C821">
        <v>4</v>
      </c>
      <c r="D821" t="s">
        <v>7204</v>
      </c>
    </row>
    <row r="822" spans="1:4" x14ac:dyDescent="0.25">
      <c r="A822">
        <v>13526</v>
      </c>
      <c r="B822">
        <v>2</v>
      </c>
      <c r="C822">
        <v>4</v>
      </c>
      <c r="D822" t="s">
        <v>7205</v>
      </c>
    </row>
    <row r="823" spans="1:4" x14ac:dyDescent="0.25">
      <c r="A823">
        <v>13527</v>
      </c>
      <c r="B823">
        <v>6</v>
      </c>
      <c r="C823">
        <v>4</v>
      </c>
      <c r="D823" t="s">
        <v>7206</v>
      </c>
    </row>
    <row r="824" spans="1:4" x14ac:dyDescent="0.25">
      <c r="A824">
        <v>13528</v>
      </c>
      <c r="B824">
        <v>948</v>
      </c>
      <c r="C824">
        <v>4</v>
      </c>
      <c r="D824" t="s">
        <v>7207</v>
      </c>
    </row>
    <row r="825" spans="1:4" x14ac:dyDescent="0.25">
      <c r="A825">
        <v>13529</v>
      </c>
      <c r="B825">
        <v>1</v>
      </c>
      <c r="C825">
        <v>12</v>
      </c>
      <c r="D825" t="s">
        <v>7208</v>
      </c>
    </row>
    <row r="826" spans="1:4" x14ac:dyDescent="0.25">
      <c r="A826">
        <v>13530</v>
      </c>
      <c r="B826">
        <v>144</v>
      </c>
      <c r="C826">
        <v>12</v>
      </c>
      <c r="D826" t="s">
        <v>7209</v>
      </c>
    </row>
    <row r="827" spans="1:4" x14ac:dyDescent="0.25">
      <c r="A827">
        <v>13532</v>
      </c>
      <c r="B827">
        <v>242</v>
      </c>
      <c r="C827">
        <v>12</v>
      </c>
      <c r="D827" t="s">
        <v>7210</v>
      </c>
    </row>
    <row r="828" spans="1:4" x14ac:dyDescent="0.25">
      <c r="A828">
        <v>13534</v>
      </c>
      <c r="B828">
        <v>103</v>
      </c>
      <c r="C828">
        <v>12</v>
      </c>
      <c r="D828" t="s">
        <v>7211</v>
      </c>
    </row>
    <row r="829" spans="1:4" x14ac:dyDescent="0.25">
      <c r="A829">
        <v>13535</v>
      </c>
      <c r="B829">
        <v>104</v>
      </c>
      <c r="C829">
        <v>12</v>
      </c>
      <c r="D829" t="s">
        <v>7212</v>
      </c>
    </row>
    <row r="830" spans="1:4" x14ac:dyDescent="0.25">
      <c r="A830">
        <v>13537</v>
      </c>
      <c r="B830">
        <v>949</v>
      </c>
      <c r="C830">
        <v>12</v>
      </c>
      <c r="D830" t="s">
        <v>7213</v>
      </c>
    </row>
    <row r="831" spans="1:4" x14ac:dyDescent="0.25">
      <c r="A831">
        <v>13540</v>
      </c>
      <c r="B831">
        <v>949</v>
      </c>
      <c r="C831">
        <v>4</v>
      </c>
      <c r="D831" t="s">
        <v>7214</v>
      </c>
    </row>
    <row r="832" spans="1:4" x14ac:dyDescent="0.25">
      <c r="A832">
        <v>13541</v>
      </c>
      <c r="B832">
        <v>6</v>
      </c>
      <c r="C832">
        <v>4</v>
      </c>
      <c r="D832" t="s">
        <v>7215</v>
      </c>
    </row>
    <row r="833" spans="1:4" x14ac:dyDescent="0.25">
      <c r="A833">
        <v>13542</v>
      </c>
      <c r="B833">
        <v>2</v>
      </c>
      <c r="C833">
        <v>4</v>
      </c>
      <c r="D833" t="s">
        <v>7216</v>
      </c>
    </row>
    <row r="834" spans="1:4" x14ac:dyDescent="0.25">
      <c r="A834">
        <v>13544</v>
      </c>
      <c r="B834">
        <v>1</v>
      </c>
      <c r="C834">
        <v>12</v>
      </c>
      <c r="D834" t="s">
        <v>7217</v>
      </c>
    </row>
    <row r="835" spans="1:4" x14ac:dyDescent="0.25">
      <c r="A835">
        <v>13545</v>
      </c>
      <c r="B835">
        <v>242</v>
      </c>
      <c r="C835">
        <v>12</v>
      </c>
      <c r="D835" t="s">
        <v>7218</v>
      </c>
    </row>
    <row r="836" spans="1:4" x14ac:dyDescent="0.25">
      <c r="A836">
        <v>13546</v>
      </c>
      <c r="B836">
        <v>144</v>
      </c>
      <c r="C836">
        <v>12</v>
      </c>
      <c r="D836" t="s">
        <v>7219</v>
      </c>
    </row>
    <row r="837" spans="1:4" x14ac:dyDescent="0.25">
      <c r="A837">
        <v>13547</v>
      </c>
      <c r="B837">
        <v>104</v>
      </c>
      <c r="C837">
        <v>12</v>
      </c>
      <c r="D837" t="s">
        <v>7220</v>
      </c>
    </row>
    <row r="838" spans="1:4" x14ac:dyDescent="0.25">
      <c r="A838">
        <v>13548</v>
      </c>
      <c r="B838">
        <v>103</v>
      </c>
      <c r="C838">
        <v>12</v>
      </c>
      <c r="D838" t="s">
        <v>7221</v>
      </c>
    </row>
    <row r="839" spans="1:4" x14ac:dyDescent="0.25">
      <c r="A839">
        <v>13549</v>
      </c>
      <c r="B839">
        <v>948</v>
      </c>
      <c r="C839">
        <v>4</v>
      </c>
      <c r="D839" t="s">
        <v>7222</v>
      </c>
    </row>
    <row r="840" spans="1:4" x14ac:dyDescent="0.25">
      <c r="A840">
        <v>13551</v>
      </c>
      <c r="B840">
        <v>949</v>
      </c>
      <c r="C840">
        <v>12</v>
      </c>
      <c r="D840" t="s">
        <v>7223</v>
      </c>
    </row>
    <row r="841" spans="1:4" x14ac:dyDescent="0.25">
      <c r="A841">
        <v>13553</v>
      </c>
      <c r="B841">
        <v>949</v>
      </c>
      <c r="C841">
        <v>4</v>
      </c>
      <c r="D841" t="s">
        <v>7224</v>
      </c>
    </row>
    <row r="842" spans="1:4" x14ac:dyDescent="0.25">
      <c r="A842">
        <v>13554</v>
      </c>
      <c r="B842">
        <v>6</v>
      </c>
      <c r="C842">
        <v>4</v>
      </c>
      <c r="D842" t="s">
        <v>7225</v>
      </c>
    </row>
    <row r="843" spans="1:4" x14ac:dyDescent="0.25">
      <c r="A843">
        <v>13555</v>
      </c>
      <c r="B843">
        <v>2</v>
      </c>
      <c r="C843">
        <v>4</v>
      </c>
      <c r="D843" t="s">
        <v>7226</v>
      </c>
    </row>
    <row r="844" spans="1:4" x14ac:dyDescent="0.25">
      <c r="A844">
        <v>13556</v>
      </c>
      <c r="B844">
        <v>1</v>
      </c>
      <c r="C844">
        <v>12</v>
      </c>
      <c r="D844" t="s">
        <v>7227</v>
      </c>
    </row>
    <row r="845" spans="1:4" x14ac:dyDescent="0.25">
      <c r="A845">
        <v>13558</v>
      </c>
      <c r="B845">
        <v>949</v>
      </c>
      <c r="C845">
        <v>4</v>
      </c>
      <c r="D845" t="s">
        <v>7228</v>
      </c>
    </row>
    <row r="846" spans="1:4" x14ac:dyDescent="0.25">
      <c r="A846">
        <v>13559</v>
      </c>
      <c r="B846">
        <v>144</v>
      </c>
      <c r="C846">
        <v>12</v>
      </c>
      <c r="D846" t="s">
        <v>7229</v>
      </c>
    </row>
    <row r="847" spans="1:4" x14ac:dyDescent="0.25">
      <c r="A847">
        <v>13560</v>
      </c>
      <c r="B847">
        <v>242</v>
      </c>
      <c r="C847">
        <v>12</v>
      </c>
      <c r="D847" t="s">
        <v>7230</v>
      </c>
    </row>
    <row r="848" spans="1:4" x14ac:dyDescent="0.25">
      <c r="A848">
        <v>13561</v>
      </c>
      <c r="B848">
        <v>103</v>
      </c>
      <c r="C848">
        <v>12</v>
      </c>
      <c r="D848" t="s">
        <v>7231</v>
      </c>
    </row>
    <row r="849" spans="1:4" x14ac:dyDescent="0.25">
      <c r="A849">
        <v>13562</v>
      </c>
      <c r="B849">
        <v>104</v>
      </c>
      <c r="C849">
        <v>12</v>
      </c>
      <c r="D849" t="s">
        <v>7232</v>
      </c>
    </row>
    <row r="850" spans="1:4" x14ac:dyDescent="0.25">
      <c r="A850">
        <v>13563</v>
      </c>
      <c r="B850">
        <v>948</v>
      </c>
      <c r="C850">
        <v>4</v>
      </c>
      <c r="D850" t="s">
        <v>7233</v>
      </c>
    </row>
    <row r="851" spans="1:4" x14ac:dyDescent="0.25">
      <c r="A851">
        <v>13565</v>
      </c>
      <c r="B851">
        <v>949</v>
      </c>
      <c r="C851">
        <v>12</v>
      </c>
      <c r="D851" t="s">
        <v>7234</v>
      </c>
    </row>
    <row r="852" spans="1:4" x14ac:dyDescent="0.25">
      <c r="A852">
        <v>13567</v>
      </c>
      <c r="B852">
        <v>6</v>
      </c>
      <c r="C852">
        <v>4</v>
      </c>
      <c r="D852" t="s">
        <v>7235</v>
      </c>
    </row>
    <row r="853" spans="1:4" x14ac:dyDescent="0.25">
      <c r="A853">
        <v>13568</v>
      </c>
      <c r="B853">
        <v>949</v>
      </c>
      <c r="C853">
        <v>4</v>
      </c>
      <c r="D853" t="s">
        <v>7236</v>
      </c>
    </row>
    <row r="854" spans="1:4" x14ac:dyDescent="0.25">
      <c r="A854">
        <v>13569</v>
      </c>
      <c r="B854">
        <v>103</v>
      </c>
      <c r="C854">
        <v>12</v>
      </c>
      <c r="D854" t="s">
        <v>7237</v>
      </c>
    </row>
    <row r="855" spans="1:4" x14ac:dyDescent="0.25">
      <c r="A855">
        <v>13570</v>
      </c>
      <c r="B855">
        <v>948</v>
      </c>
      <c r="C855">
        <v>4</v>
      </c>
      <c r="D855" t="s">
        <v>7238</v>
      </c>
    </row>
    <row r="856" spans="1:4" x14ac:dyDescent="0.25">
      <c r="A856">
        <v>13571</v>
      </c>
      <c r="B856">
        <v>104</v>
      </c>
      <c r="C856">
        <v>12</v>
      </c>
      <c r="D856" t="s">
        <v>7239</v>
      </c>
    </row>
    <row r="857" spans="1:4" x14ac:dyDescent="0.25">
      <c r="A857">
        <v>13573</v>
      </c>
      <c r="B857">
        <v>948</v>
      </c>
      <c r="C857">
        <v>4</v>
      </c>
      <c r="D857" t="s">
        <v>7240</v>
      </c>
    </row>
    <row r="858" spans="1:4" x14ac:dyDescent="0.25">
      <c r="A858">
        <v>13574</v>
      </c>
      <c r="B858">
        <v>6</v>
      </c>
      <c r="C858">
        <v>4</v>
      </c>
      <c r="D858" t="s">
        <v>7241</v>
      </c>
    </row>
    <row r="859" spans="1:4" x14ac:dyDescent="0.25">
      <c r="A859">
        <v>13575</v>
      </c>
      <c r="B859">
        <v>1</v>
      </c>
      <c r="C859">
        <v>12</v>
      </c>
      <c r="D859" t="s">
        <v>7242</v>
      </c>
    </row>
    <row r="860" spans="1:4" x14ac:dyDescent="0.25">
      <c r="A860">
        <v>13576</v>
      </c>
      <c r="B860">
        <v>2</v>
      </c>
      <c r="C860">
        <v>4</v>
      </c>
      <c r="D860" t="s">
        <v>7243</v>
      </c>
    </row>
    <row r="861" spans="1:4" x14ac:dyDescent="0.25">
      <c r="A861">
        <v>13577</v>
      </c>
      <c r="B861">
        <v>1</v>
      </c>
      <c r="C861">
        <v>12</v>
      </c>
      <c r="D861" t="s">
        <v>7244</v>
      </c>
    </row>
    <row r="862" spans="1:4" x14ac:dyDescent="0.25">
      <c r="A862">
        <v>13578</v>
      </c>
      <c r="B862">
        <v>104</v>
      </c>
      <c r="C862">
        <v>12</v>
      </c>
      <c r="D862" t="s">
        <v>7245</v>
      </c>
    </row>
    <row r="863" spans="1:4" x14ac:dyDescent="0.25">
      <c r="A863">
        <v>13579</v>
      </c>
      <c r="B863">
        <v>242</v>
      </c>
      <c r="C863">
        <v>12</v>
      </c>
      <c r="D863" t="s">
        <v>7246</v>
      </c>
    </row>
    <row r="864" spans="1:4" x14ac:dyDescent="0.25">
      <c r="A864">
        <v>13580</v>
      </c>
      <c r="B864">
        <v>144</v>
      </c>
      <c r="C864">
        <v>12</v>
      </c>
      <c r="D864" t="s">
        <v>7247</v>
      </c>
    </row>
    <row r="865" spans="1:4" x14ac:dyDescent="0.25">
      <c r="A865">
        <v>13581</v>
      </c>
      <c r="B865">
        <v>103</v>
      </c>
      <c r="C865">
        <v>12</v>
      </c>
      <c r="D865" t="s">
        <v>7248</v>
      </c>
    </row>
    <row r="866" spans="1:4" x14ac:dyDescent="0.25">
      <c r="A866">
        <v>13582</v>
      </c>
      <c r="B866">
        <v>104</v>
      </c>
      <c r="C866">
        <v>12</v>
      </c>
      <c r="D866" t="s">
        <v>7249</v>
      </c>
    </row>
    <row r="867" spans="1:4" x14ac:dyDescent="0.25">
      <c r="A867">
        <v>13584</v>
      </c>
      <c r="B867">
        <v>949</v>
      </c>
      <c r="C867">
        <v>12</v>
      </c>
      <c r="D867" t="s">
        <v>7250</v>
      </c>
    </row>
    <row r="868" spans="1:4" x14ac:dyDescent="0.25">
      <c r="A868">
        <v>13585</v>
      </c>
      <c r="B868">
        <v>144</v>
      </c>
      <c r="C868">
        <v>12</v>
      </c>
      <c r="D868" t="s">
        <v>7251</v>
      </c>
    </row>
    <row r="869" spans="1:4" x14ac:dyDescent="0.25">
      <c r="A869">
        <v>13587</v>
      </c>
      <c r="B869">
        <v>2</v>
      </c>
      <c r="C869">
        <v>4</v>
      </c>
      <c r="D869" t="s">
        <v>7252</v>
      </c>
    </row>
    <row r="870" spans="1:4" x14ac:dyDescent="0.25">
      <c r="A870">
        <v>13588</v>
      </c>
      <c r="B870">
        <v>949</v>
      </c>
      <c r="C870">
        <v>4</v>
      </c>
      <c r="D870" t="s">
        <v>7253</v>
      </c>
    </row>
    <row r="871" spans="1:4" x14ac:dyDescent="0.25">
      <c r="A871">
        <v>13589</v>
      </c>
      <c r="B871">
        <v>6</v>
      </c>
      <c r="C871">
        <v>4</v>
      </c>
      <c r="D871" t="s">
        <v>7254</v>
      </c>
    </row>
    <row r="872" spans="1:4" x14ac:dyDescent="0.25">
      <c r="A872">
        <v>13590</v>
      </c>
      <c r="B872">
        <v>242</v>
      </c>
      <c r="C872">
        <v>12</v>
      </c>
      <c r="D872" t="s">
        <v>7255</v>
      </c>
    </row>
    <row r="873" spans="1:4" x14ac:dyDescent="0.25">
      <c r="A873">
        <v>13591</v>
      </c>
      <c r="B873">
        <v>2</v>
      </c>
      <c r="C873">
        <v>4</v>
      </c>
      <c r="D873" t="s">
        <v>7256</v>
      </c>
    </row>
    <row r="874" spans="1:4" x14ac:dyDescent="0.25">
      <c r="A874">
        <v>13592</v>
      </c>
      <c r="B874">
        <v>948</v>
      </c>
      <c r="C874">
        <v>4</v>
      </c>
      <c r="D874" t="s">
        <v>7257</v>
      </c>
    </row>
    <row r="875" spans="1:4" x14ac:dyDescent="0.25">
      <c r="A875">
        <v>13595</v>
      </c>
      <c r="B875">
        <v>949</v>
      </c>
      <c r="C875">
        <v>12</v>
      </c>
      <c r="D875" t="s">
        <v>7258</v>
      </c>
    </row>
    <row r="876" spans="1:4" x14ac:dyDescent="0.25">
      <c r="A876">
        <v>13596</v>
      </c>
      <c r="B876">
        <v>1</v>
      </c>
      <c r="C876">
        <v>12</v>
      </c>
      <c r="D876" t="s">
        <v>7259</v>
      </c>
    </row>
    <row r="877" spans="1:4" x14ac:dyDescent="0.25">
      <c r="A877">
        <v>13597</v>
      </c>
      <c r="B877">
        <v>242</v>
      </c>
      <c r="C877">
        <v>12</v>
      </c>
      <c r="D877" t="s">
        <v>7260</v>
      </c>
    </row>
    <row r="878" spans="1:4" x14ac:dyDescent="0.25">
      <c r="A878">
        <v>13599</v>
      </c>
      <c r="B878">
        <v>103</v>
      </c>
      <c r="C878">
        <v>12</v>
      </c>
      <c r="D878" t="s">
        <v>7261</v>
      </c>
    </row>
    <row r="879" spans="1:4" x14ac:dyDescent="0.25">
      <c r="A879">
        <v>13600</v>
      </c>
      <c r="B879">
        <v>144</v>
      </c>
      <c r="C879">
        <v>12</v>
      </c>
      <c r="D879" t="s">
        <v>7262</v>
      </c>
    </row>
    <row r="880" spans="1:4" x14ac:dyDescent="0.25">
      <c r="A880">
        <v>13601</v>
      </c>
      <c r="B880">
        <v>104</v>
      </c>
      <c r="C880">
        <v>12</v>
      </c>
      <c r="D880" t="s">
        <v>7263</v>
      </c>
    </row>
    <row r="881" spans="1:4" x14ac:dyDescent="0.25">
      <c r="A881">
        <v>13602</v>
      </c>
      <c r="B881">
        <v>104</v>
      </c>
      <c r="C881">
        <v>12</v>
      </c>
      <c r="D881" t="s">
        <v>7264</v>
      </c>
    </row>
    <row r="882" spans="1:4" x14ac:dyDescent="0.25">
      <c r="A882">
        <v>13603</v>
      </c>
      <c r="B882">
        <v>949</v>
      </c>
      <c r="C882">
        <v>4</v>
      </c>
      <c r="D882" t="s">
        <v>7265</v>
      </c>
    </row>
    <row r="883" spans="1:4" x14ac:dyDescent="0.25">
      <c r="A883">
        <v>13605</v>
      </c>
      <c r="B883">
        <v>949</v>
      </c>
      <c r="C883">
        <v>12</v>
      </c>
      <c r="D883" t="s">
        <v>7266</v>
      </c>
    </row>
    <row r="884" spans="1:4" x14ac:dyDescent="0.25">
      <c r="A884">
        <v>13606</v>
      </c>
      <c r="B884">
        <v>103</v>
      </c>
      <c r="C884">
        <v>12</v>
      </c>
      <c r="D884" t="s">
        <v>7267</v>
      </c>
    </row>
    <row r="885" spans="1:4" x14ac:dyDescent="0.25">
      <c r="A885">
        <v>13608</v>
      </c>
      <c r="B885">
        <v>948</v>
      </c>
      <c r="C885">
        <v>4</v>
      </c>
      <c r="D885" t="s">
        <v>7268</v>
      </c>
    </row>
    <row r="886" spans="1:4" x14ac:dyDescent="0.25">
      <c r="A886">
        <v>13609</v>
      </c>
      <c r="B886">
        <v>949</v>
      </c>
      <c r="C886">
        <v>4</v>
      </c>
      <c r="D886" t="s">
        <v>7269</v>
      </c>
    </row>
    <row r="887" spans="1:4" x14ac:dyDescent="0.25">
      <c r="A887">
        <v>13610</v>
      </c>
      <c r="B887">
        <v>2</v>
      </c>
      <c r="C887">
        <v>4</v>
      </c>
      <c r="D887" t="s">
        <v>7270</v>
      </c>
    </row>
    <row r="888" spans="1:4" x14ac:dyDescent="0.25">
      <c r="A888">
        <v>13611</v>
      </c>
      <c r="B888">
        <v>6</v>
      </c>
      <c r="C888">
        <v>4</v>
      </c>
      <c r="D888" t="s">
        <v>7271</v>
      </c>
    </row>
    <row r="889" spans="1:4" x14ac:dyDescent="0.25">
      <c r="A889">
        <v>13612</v>
      </c>
      <c r="B889">
        <v>6</v>
      </c>
      <c r="C889">
        <v>4</v>
      </c>
      <c r="D889" t="s">
        <v>7272</v>
      </c>
    </row>
    <row r="890" spans="1:4" x14ac:dyDescent="0.25">
      <c r="A890">
        <v>13613</v>
      </c>
      <c r="B890">
        <v>2</v>
      </c>
      <c r="C890">
        <v>4</v>
      </c>
      <c r="D890" t="s">
        <v>7273</v>
      </c>
    </row>
    <row r="891" spans="1:4" x14ac:dyDescent="0.25">
      <c r="A891">
        <v>13614</v>
      </c>
      <c r="B891">
        <v>242</v>
      </c>
      <c r="C891">
        <v>12</v>
      </c>
      <c r="D891" t="s">
        <v>7274</v>
      </c>
    </row>
    <row r="892" spans="1:4" x14ac:dyDescent="0.25">
      <c r="A892">
        <v>13615</v>
      </c>
      <c r="B892">
        <v>103</v>
      </c>
      <c r="C892">
        <v>12</v>
      </c>
      <c r="D892" t="s">
        <v>7275</v>
      </c>
    </row>
    <row r="893" spans="1:4" x14ac:dyDescent="0.25">
      <c r="A893">
        <v>13616</v>
      </c>
      <c r="B893">
        <v>1</v>
      </c>
      <c r="C893">
        <v>12</v>
      </c>
      <c r="D893" t="s">
        <v>7276</v>
      </c>
    </row>
    <row r="894" spans="1:4" x14ac:dyDescent="0.25">
      <c r="A894">
        <v>13617</v>
      </c>
      <c r="B894">
        <v>104</v>
      </c>
      <c r="C894">
        <v>12</v>
      </c>
      <c r="D894" t="s">
        <v>7277</v>
      </c>
    </row>
    <row r="895" spans="1:4" x14ac:dyDescent="0.25">
      <c r="A895">
        <v>13618</v>
      </c>
      <c r="B895">
        <v>104</v>
      </c>
      <c r="C895">
        <v>12</v>
      </c>
      <c r="D895" t="s">
        <v>7278</v>
      </c>
    </row>
    <row r="896" spans="1:4" x14ac:dyDescent="0.25">
      <c r="A896">
        <v>13619</v>
      </c>
      <c r="B896">
        <v>242</v>
      </c>
      <c r="C896">
        <v>12</v>
      </c>
      <c r="D896" t="s">
        <v>7279</v>
      </c>
    </row>
    <row r="897" spans="1:4" x14ac:dyDescent="0.25">
      <c r="A897">
        <v>13620</v>
      </c>
      <c r="B897">
        <v>1</v>
      </c>
      <c r="C897">
        <v>12</v>
      </c>
      <c r="D897" t="s">
        <v>7280</v>
      </c>
    </row>
    <row r="898" spans="1:4" x14ac:dyDescent="0.25">
      <c r="A898">
        <v>13621</v>
      </c>
      <c r="B898">
        <v>104</v>
      </c>
      <c r="C898">
        <v>12</v>
      </c>
      <c r="D898" t="s">
        <v>7281</v>
      </c>
    </row>
    <row r="899" spans="1:4" x14ac:dyDescent="0.25">
      <c r="A899">
        <v>13622</v>
      </c>
      <c r="B899">
        <v>144</v>
      </c>
      <c r="C899">
        <v>12</v>
      </c>
      <c r="D899" t="s">
        <v>7282</v>
      </c>
    </row>
    <row r="900" spans="1:4" x14ac:dyDescent="0.25">
      <c r="A900">
        <v>13623</v>
      </c>
      <c r="B900">
        <v>948</v>
      </c>
      <c r="C900">
        <v>4</v>
      </c>
      <c r="D900" t="s">
        <v>7283</v>
      </c>
    </row>
    <row r="901" spans="1:4" x14ac:dyDescent="0.25">
      <c r="A901">
        <v>13625</v>
      </c>
      <c r="B901">
        <v>144</v>
      </c>
      <c r="C901">
        <v>12</v>
      </c>
      <c r="D901" t="s">
        <v>7284</v>
      </c>
    </row>
    <row r="902" spans="1:4" x14ac:dyDescent="0.25">
      <c r="A902">
        <v>13626</v>
      </c>
      <c r="B902">
        <v>949</v>
      </c>
      <c r="C902">
        <v>12</v>
      </c>
      <c r="D902" t="s">
        <v>7285</v>
      </c>
    </row>
    <row r="903" spans="1:4" x14ac:dyDescent="0.25">
      <c r="A903">
        <v>13629</v>
      </c>
      <c r="B903">
        <v>104</v>
      </c>
      <c r="C903">
        <v>12</v>
      </c>
      <c r="D903" t="s">
        <v>7286</v>
      </c>
    </row>
    <row r="904" spans="1:4" x14ac:dyDescent="0.25">
      <c r="A904">
        <v>13633</v>
      </c>
      <c r="B904">
        <v>949</v>
      </c>
      <c r="C904">
        <v>4</v>
      </c>
      <c r="D904" t="s">
        <v>7287</v>
      </c>
    </row>
    <row r="905" spans="1:4" x14ac:dyDescent="0.25">
      <c r="A905">
        <v>13634</v>
      </c>
      <c r="B905">
        <v>2</v>
      </c>
      <c r="C905">
        <v>4</v>
      </c>
      <c r="D905" t="s">
        <v>7288</v>
      </c>
    </row>
    <row r="906" spans="1:4" x14ac:dyDescent="0.25">
      <c r="A906">
        <v>13635</v>
      </c>
      <c r="B906">
        <v>949</v>
      </c>
      <c r="C906">
        <v>12</v>
      </c>
      <c r="D906" t="s">
        <v>7289</v>
      </c>
    </row>
    <row r="907" spans="1:4" x14ac:dyDescent="0.25">
      <c r="A907">
        <v>13636</v>
      </c>
      <c r="B907">
        <v>1</v>
      </c>
      <c r="C907">
        <v>12</v>
      </c>
      <c r="D907" t="s">
        <v>7290</v>
      </c>
    </row>
    <row r="908" spans="1:4" x14ac:dyDescent="0.25">
      <c r="A908">
        <v>13637</v>
      </c>
      <c r="B908">
        <v>242</v>
      </c>
      <c r="C908">
        <v>12</v>
      </c>
      <c r="D908" t="s">
        <v>7291</v>
      </c>
    </row>
    <row r="909" spans="1:4" x14ac:dyDescent="0.25">
      <c r="A909">
        <v>13640</v>
      </c>
      <c r="B909">
        <v>144</v>
      </c>
      <c r="C909">
        <v>12</v>
      </c>
      <c r="D909" t="s">
        <v>7292</v>
      </c>
    </row>
    <row r="910" spans="1:4" x14ac:dyDescent="0.25">
      <c r="A910">
        <v>13641</v>
      </c>
      <c r="B910">
        <v>948</v>
      </c>
      <c r="C910">
        <v>4</v>
      </c>
      <c r="D910" t="s">
        <v>7293</v>
      </c>
    </row>
    <row r="911" spans="1:4" x14ac:dyDescent="0.25">
      <c r="A911">
        <v>13642</v>
      </c>
      <c r="B911">
        <v>6</v>
      </c>
      <c r="C911">
        <v>4</v>
      </c>
      <c r="D911" t="s">
        <v>7294</v>
      </c>
    </row>
    <row r="912" spans="1:4" x14ac:dyDescent="0.25">
      <c r="A912">
        <v>13644</v>
      </c>
      <c r="B912">
        <v>104</v>
      </c>
      <c r="C912">
        <v>12</v>
      </c>
      <c r="D912" t="s">
        <v>7295</v>
      </c>
    </row>
    <row r="913" spans="1:4" x14ac:dyDescent="0.25">
      <c r="A913">
        <v>13645</v>
      </c>
      <c r="B913">
        <v>1</v>
      </c>
      <c r="C913">
        <v>12</v>
      </c>
      <c r="D913" t="s">
        <v>7296</v>
      </c>
    </row>
    <row r="914" spans="1:4" x14ac:dyDescent="0.25">
      <c r="A914">
        <v>13646</v>
      </c>
      <c r="B914">
        <v>103</v>
      </c>
      <c r="C914">
        <v>12</v>
      </c>
      <c r="D914" t="s">
        <v>7297</v>
      </c>
    </row>
    <row r="915" spans="1:4" x14ac:dyDescent="0.25">
      <c r="A915">
        <v>13648</v>
      </c>
      <c r="B915">
        <v>949</v>
      </c>
      <c r="C915">
        <v>12</v>
      </c>
      <c r="D915" t="s">
        <v>7298</v>
      </c>
    </row>
    <row r="916" spans="1:4" x14ac:dyDescent="0.25">
      <c r="A916">
        <v>13650</v>
      </c>
      <c r="B916">
        <v>949</v>
      </c>
      <c r="C916">
        <v>4</v>
      </c>
      <c r="D916" t="s">
        <v>7299</v>
      </c>
    </row>
    <row r="917" spans="1:4" x14ac:dyDescent="0.25">
      <c r="A917">
        <v>13652</v>
      </c>
      <c r="B917">
        <v>2</v>
      </c>
      <c r="C917">
        <v>4</v>
      </c>
      <c r="D917" t="s">
        <v>7300</v>
      </c>
    </row>
    <row r="918" spans="1:4" x14ac:dyDescent="0.25">
      <c r="A918">
        <v>13653</v>
      </c>
      <c r="B918">
        <v>6</v>
      </c>
      <c r="C918">
        <v>4</v>
      </c>
      <c r="D918" t="s">
        <v>7301</v>
      </c>
    </row>
    <row r="919" spans="1:4" x14ac:dyDescent="0.25">
      <c r="A919">
        <v>13654</v>
      </c>
      <c r="B919">
        <v>6</v>
      </c>
      <c r="C919">
        <v>4</v>
      </c>
      <c r="D919" t="s">
        <v>7302</v>
      </c>
    </row>
    <row r="920" spans="1:4" x14ac:dyDescent="0.25">
      <c r="A920">
        <v>13655</v>
      </c>
      <c r="B920">
        <v>948</v>
      </c>
      <c r="C920">
        <v>4</v>
      </c>
      <c r="D920" t="s">
        <v>7303</v>
      </c>
    </row>
    <row r="921" spans="1:4" x14ac:dyDescent="0.25">
      <c r="A921">
        <v>13656</v>
      </c>
      <c r="B921">
        <v>1</v>
      </c>
      <c r="C921">
        <v>12</v>
      </c>
      <c r="D921" t="s">
        <v>7304</v>
      </c>
    </row>
    <row r="922" spans="1:4" x14ac:dyDescent="0.25">
      <c r="A922">
        <v>13657</v>
      </c>
      <c r="B922">
        <v>949</v>
      </c>
      <c r="C922">
        <v>4</v>
      </c>
      <c r="D922" t="s">
        <v>7305</v>
      </c>
    </row>
    <row r="923" spans="1:4" x14ac:dyDescent="0.25">
      <c r="A923">
        <v>13658</v>
      </c>
      <c r="B923">
        <v>104</v>
      </c>
      <c r="C923">
        <v>12</v>
      </c>
      <c r="D923" t="s">
        <v>7306</v>
      </c>
    </row>
    <row r="924" spans="1:4" x14ac:dyDescent="0.25">
      <c r="A924">
        <v>13659</v>
      </c>
      <c r="B924">
        <v>242</v>
      </c>
      <c r="C924">
        <v>12</v>
      </c>
      <c r="D924" t="s">
        <v>7307</v>
      </c>
    </row>
    <row r="925" spans="1:4" x14ac:dyDescent="0.25">
      <c r="A925">
        <v>13660</v>
      </c>
      <c r="B925">
        <v>2</v>
      </c>
      <c r="C925">
        <v>4</v>
      </c>
      <c r="D925" t="s">
        <v>7308</v>
      </c>
    </row>
    <row r="926" spans="1:4" x14ac:dyDescent="0.25">
      <c r="A926">
        <v>13661</v>
      </c>
      <c r="B926">
        <v>103</v>
      </c>
      <c r="C926">
        <v>12</v>
      </c>
      <c r="D926" t="s">
        <v>7309</v>
      </c>
    </row>
    <row r="927" spans="1:4" x14ac:dyDescent="0.25">
      <c r="A927">
        <v>13662</v>
      </c>
      <c r="B927">
        <v>242</v>
      </c>
      <c r="C927">
        <v>12</v>
      </c>
      <c r="D927" t="s">
        <v>7310</v>
      </c>
    </row>
    <row r="928" spans="1:4" x14ac:dyDescent="0.25">
      <c r="A928">
        <v>13663</v>
      </c>
      <c r="B928">
        <v>104</v>
      </c>
      <c r="C928">
        <v>12</v>
      </c>
      <c r="D928" t="s">
        <v>7311</v>
      </c>
    </row>
    <row r="929" spans="1:4" x14ac:dyDescent="0.25">
      <c r="A929">
        <v>13664</v>
      </c>
      <c r="B929">
        <v>104</v>
      </c>
      <c r="C929">
        <v>12</v>
      </c>
      <c r="D929" t="s">
        <v>7312</v>
      </c>
    </row>
    <row r="930" spans="1:4" x14ac:dyDescent="0.25">
      <c r="A930">
        <v>13665</v>
      </c>
      <c r="B930">
        <v>144</v>
      </c>
      <c r="C930">
        <v>12</v>
      </c>
      <c r="D930" t="s">
        <v>7313</v>
      </c>
    </row>
    <row r="931" spans="1:4" x14ac:dyDescent="0.25">
      <c r="A931">
        <v>13667</v>
      </c>
      <c r="B931">
        <v>103</v>
      </c>
      <c r="C931">
        <v>12</v>
      </c>
      <c r="D931" t="s">
        <v>7314</v>
      </c>
    </row>
    <row r="932" spans="1:4" x14ac:dyDescent="0.25">
      <c r="A932">
        <v>13668</v>
      </c>
      <c r="B932">
        <v>949</v>
      </c>
      <c r="C932">
        <v>12</v>
      </c>
      <c r="D932" t="s">
        <v>7315</v>
      </c>
    </row>
    <row r="933" spans="1:4" x14ac:dyDescent="0.25">
      <c r="A933">
        <v>13670</v>
      </c>
      <c r="B933">
        <v>144</v>
      </c>
      <c r="C933">
        <v>12</v>
      </c>
      <c r="D933" t="s">
        <v>7316</v>
      </c>
    </row>
    <row r="934" spans="1:4" x14ac:dyDescent="0.25">
      <c r="A934">
        <v>13672</v>
      </c>
      <c r="B934">
        <v>948</v>
      </c>
      <c r="C934">
        <v>4</v>
      </c>
      <c r="D934" t="s">
        <v>7317</v>
      </c>
    </row>
    <row r="935" spans="1:4" x14ac:dyDescent="0.25">
      <c r="A935">
        <v>13673</v>
      </c>
      <c r="B935">
        <v>949</v>
      </c>
      <c r="C935">
        <v>4</v>
      </c>
      <c r="D935" t="s">
        <v>7318</v>
      </c>
    </row>
    <row r="936" spans="1:4" x14ac:dyDescent="0.25">
      <c r="A936">
        <v>13674</v>
      </c>
      <c r="B936">
        <v>2</v>
      </c>
      <c r="C936">
        <v>4</v>
      </c>
      <c r="D936" t="s">
        <v>7319</v>
      </c>
    </row>
    <row r="937" spans="1:4" x14ac:dyDescent="0.25">
      <c r="A937">
        <v>13676</v>
      </c>
      <c r="B937">
        <v>6</v>
      </c>
      <c r="C937">
        <v>4</v>
      </c>
      <c r="D937" t="s">
        <v>7320</v>
      </c>
    </row>
    <row r="938" spans="1:4" x14ac:dyDescent="0.25">
      <c r="A938">
        <v>13677</v>
      </c>
      <c r="B938">
        <v>948</v>
      </c>
      <c r="C938">
        <v>4</v>
      </c>
      <c r="D938" t="s">
        <v>7321</v>
      </c>
    </row>
    <row r="939" spans="1:4" x14ac:dyDescent="0.25">
      <c r="A939">
        <v>13678</v>
      </c>
      <c r="B939">
        <v>949</v>
      </c>
      <c r="C939">
        <v>12</v>
      </c>
      <c r="D939" t="s">
        <v>7322</v>
      </c>
    </row>
    <row r="940" spans="1:4" x14ac:dyDescent="0.25">
      <c r="A940">
        <v>13679</v>
      </c>
      <c r="B940">
        <v>1</v>
      </c>
      <c r="C940">
        <v>12</v>
      </c>
      <c r="D940" t="s">
        <v>7323</v>
      </c>
    </row>
    <row r="941" spans="1:4" x14ac:dyDescent="0.25">
      <c r="A941">
        <v>13681</v>
      </c>
      <c r="B941">
        <v>103</v>
      </c>
      <c r="C941">
        <v>12</v>
      </c>
      <c r="D941" t="s">
        <v>7324</v>
      </c>
    </row>
    <row r="942" spans="1:4" x14ac:dyDescent="0.25">
      <c r="A942">
        <v>13682</v>
      </c>
      <c r="B942">
        <v>104</v>
      </c>
      <c r="C942">
        <v>12</v>
      </c>
      <c r="D942" t="s">
        <v>7325</v>
      </c>
    </row>
    <row r="943" spans="1:4" x14ac:dyDescent="0.25">
      <c r="A943">
        <v>13684</v>
      </c>
      <c r="B943">
        <v>104</v>
      </c>
      <c r="C943">
        <v>12</v>
      </c>
      <c r="D943" t="s">
        <v>7326</v>
      </c>
    </row>
    <row r="944" spans="1:4" x14ac:dyDescent="0.25">
      <c r="A944">
        <v>13685</v>
      </c>
      <c r="B944">
        <v>2</v>
      </c>
      <c r="C944">
        <v>4</v>
      </c>
      <c r="D944" t="s">
        <v>7327</v>
      </c>
    </row>
    <row r="945" spans="1:4" x14ac:dyDescent="0.25">
      <c r="A945">
        <v>13686</v>
      </c>
      <c r="B945">
        <v>144</v>
      </c>
      <c r="C945">
        <v>12</v>
      </c>
      <c r="D945" t="s">
        <v>7328</v>
      </c>
    </row>
    <row r="946" spans="1:4" x14ac:dyDescent="0.25">
      <c r="A946">
        <v>13687</v>
      </c>
      <c r="B946">
        <v>242</v>
      </c>
      <c r="C946">
        <v>12</v>
      </c>
      <c r="D946" t="s">
        <v>7329</v>
      </c>
    </row>
    <row r="947" spans="1:4" x14ac:dyDescent="0.25">
      <c r="A947">
        <v>13688</v>
      </c>
      <c r="B947">
        <v>6</v>
      </c>
      <c r="C947">
        <v>4</v>
      </c>
      <c r="D947" t="s">
        <v>7330</v>
      </c>
    </row>
    <row r="948" spans="1:4" x14ac:dyDescent="0.25">
      <c r="A948">
        <v>13689</v>
      </c>
      <c r="B948">
        <v>103</v>
      </c>
      <c r="C948">
        <v>12</v>
      </c>
      <c r="D948" t="s">
        <v>7331</v>
      </c>
    </row>
    <row r="949" spans="1:4" x14ac:dyDescent="0.25">
      <c r="A949">
        <v>13692</v>
      </c>
      <c r="B949">
        <v>949</v>
      </c>
      <c r="C949">
        <v>4</v>
      </c>
      <c r="D949" t="s">
        <v>7332</v>
      </c>
    </row>
    <row r="950" spans="1:4" x14ac:dyDescent="0.25">
      <c r="A950">
        <v>13693</v>
      </c>
      <c r="B950">
        <v>949</v>
      </c>
      <c r="C950">
        <v>12</v>
      </c>
      <c r="D950" t="s">
        <v>7333</v>
      </c>
    </row>
    <row r="951" spans="1:4" x14ac:dyDescent="0.25">
      <c r="A951">
        <v>13695</v>
      </c>
      <c r="B951">
        <v>948</v>
      </c>
      <c r="C951">
        <v>4</v>
      </c>
      <c r="D951" t="s">
        <v>7334</v>
      </c>
    </row>
    <row r="952" spans="1:4" x14ac:dyDescent="0.25">
      <c r="A952">
        <v>13696</v>
      </c>
      <c r="B952">
        <v>949</v>
      </c>
      <c r="C952">
        <v>4</v>
      </c>
      <c r="D952" t="s">
        <v>7335</v>
      </c>
    </row>
    <row r="953" spans="1:4" x14ac:dyDescent="0.25">
      <c r="A953">
        <v>13697</v>
      </c>
      <c r="B953">
        <v>1</v>
      </c>
      <c r="C953">
        <v>12</v>
      </c>
      <c r="D953" t="s">
        <v>7336</v>
      </c>
    </row>
    <row r="954" spans="1:4" x14ac:dyDescent="0.25">
      <c r="A954">
        <v>13698</v>
      </c>
      <c r="B954">
        <v>948</v>
      </c>
      <c r="C954">
        <v>4</v>
      </c>
      <c r="D954" t="s">
        <v>7337</v>
      </c>
    </row>
    <row r="955" spans="1:4" x14ac:dyDescent="0.25">
      <c r="A955">
        <v>13699</v>
      </c>
      <c r="B955">
        <v>6</v>
      </c>
      <c r="C955">
        <v>4</v>
      </c>
      <c r="D955" t="s">
        <v>7338</v>
      </c>
    </row>
    <row r="956" spans="1:4" x14ac:dyDescent="0.25">
      <c r="A956">
        <v>13700</v>
      </c>
      <c r="B956">
        <v>242</v>
      </c>
      <c r="C956">
        <v>12</v>
      </c>
      <c r="D956" t="s">
        <v>7339</v>
      </c>
    </row>
    <row r="957" spans="1:4" x14ac:dyDescent="0.25">
      <c r="A957">
        <v>13702</v>
      </c>
      <c r="B957">
        <v>2</v>
      </c>
      <c r="C957">
        <v>4</v>
      </c>
      <c r="D957" t="s">
        <v>7340</v>
      </c>
    </row>
    <row r="958" spans="1:4" x14ac:dyDescent="0.25">
      <c r="A958">
        <v>13703</v>
      </c>
      <c r="B958">
        <v>144</v>
      </c>
      <c r="C958">
        <v>12</v>
      </c>
      <c r="D958" t="s">
        <v>7341</v>
      </c>
    </row>
    <row r="959" spans="1:4" x14ac:dyDescent="0.25">
      <c r="A959">
        <v>13705</v>
      </c>
      <c r="B959">
        <v>104</v>
      </c>
      <c r="C959">
        <v>12</v>
      </c>
      <c r="D959" t="s">
        <v>7342</v>
      </c>
    </row>
    <row r="960" spans="1:4" x14ac:dyDescent="0.25">
      <c r="A960">
        <v>13706</v>
      </c>
      <c r="B960">
        <v>104</v>
      </c>
      <c r="C960">
        <v>12</v>
      </c>
      <c r="D960" t="s">
        <v>7343</v>
      </c>
    </row>
    <row r="961" spans="1:4" x14ac:dyDescent="0.25">
      <c r="A961">
        <v>13707</v>
      </c>
      <c r="B961">
        <v>242</v>
      </c>
      <c r="C961">
        <v>12</v>
      </c>
      <c r="D961" t="s">
        <v>7344</v>
      </c>
    </row>
    <row r="962" spans="1:4" x14ac:dyDescent="0.25">
      <c r="A962">
        <v>13709</v>
      </c>
      <c r="B962">
        <v>1</v>
      </c>
      <c r="C962">
        <v>12</v>
      </c>
      <c r="D962" t="s">
        <v>7345</v>
      </c>
    </row>
    <row r="963" spans="1:4" x14ac:dyDescent="0.25">
      <c r="A963">
        <v>13711</v>
      </c>
      <c r="B963">
        <v>103</v>
      </c>
      <c r="C963">
        <v>12</v>
      </c>
      <c r="D963" t="s">
        <v>7346</v>
      </c>
    </row>
    <row r="964" spans="1:4" x14ac:dyDescent="0.25">
      <c r="A964">
        <v>13712</v>
      </c>
      <c r="B964">
        <v>144</v>
      </c>
      <c r="C964">
        <v>12</v>
      </c>
      <c r="D964" t="s">
        <v>7347</v>
      </c>
    </row>
    <row r="965" spans="1:4" x14ac:dyDescent="0.25">
      <c r="A965">
        <v>13713</v>
      </c>
      <c r="B965">
        <v>949</v>
      </c>
      <c r="C965">
        <v>12</v>
      </c>
      <c r="D965" t="s">
        <v>7348</v>
      </c>
    </row>
    <row r="966" spans="1:4" x14ac:dyDescent="0.25">
      <c r="A966">
        <v>13715</v>
      </c>
      <c r="B966">
        <v>949</v>
      </c>
      <c r="C966">
        <v>12</v>
      </c>
      <c r="D966" t="s">
        <v>7349</v>
      </c>
    </row>
    <row r="967" spans="1:4" x14ac:dyDescent="0.25">
      <c r="A967">
        <v>13718</v>
      </c>
      <c r="B967">
        <v>949</v>
      </c>
      <c r="C967">
        <v>4</v>
      </c>
      <c r="D967" t="s">
        <v>7350</v>
      </c>
    </row>
    <row r="968" spans="1:4" x14ac:dyDescent="0.25">
      <c r="A968">
        <v>13719</v>
      </c>
      <c r="B968">
        <v>6</v>
      </c>
      <c r="C968">
        <v>4</v>
      </c>
      <c r="D968" t="s">
        <v>7351</v>
      </c>
    </row>
    <row r="969" spans="1:4" x14ac:dyDescent="0.25">
      <c r="A969">
        <v>13720</v>
      </c>
      <c r="B969">
        <v>2</v>
      </c>
      <c r="C969">
        <v>4</v>
      </c>
      <c r="D969" t="s">
        <v>7352</v>
      </c>
    </row>
    <row r="970" spans="1:4" x14ac:dyDescent="0.25">
      <c r="A970">
        <v>13722</v>
      </c>
      <c r="B970">
        <v>1</v>
      </c>
      <c r="C970">
        <v>12</v>
      </c>
      <c r="D970" t="s">
        <v>7353</v>
      </c>
    </row>
    <row r="971" spans="1:4" x14ac:dyDescent="0.25">
      <c r="A971">
        <v>13723</v>
      </c>
      <c r="B971">
        <v>104</v>
      </c>
      <c r="C971">
        <v>12</v>
      </c>
      <c r="D971" t="s">
        <v>7354</v>
      </c>
    </row>
    <row r="972" spans="1:4" x14ac:dyDescent="0.25">
      <c r="A972">
        <v>13724</v>
      </c>
      <c r="B972">
        <v>242</v>
      </c>
      <c r="C972">
        <v>12</v>
      </c>
      <c r="D972" t="s">
        <v>7355</v>
      </c>
    </row>
    <row r="973" spans="1:4" x14ac:dyDescent="0.25">
      <c r="A973">
        <v>13725</v>
      </c>
      <c r="B973">
        <v>103</v>
      </c>
      <c r="C973">
        <v>12</v>
      </c>
      <c r="D973" t="s">
        <v>7356</v>
      </c>
    </row>
    <row r="974" spans="1:4" x14ac:dyDescent="0.25">
      <c r="A974">
        <v>13726</v>
      </c>
      <c r="B974">
        <v>144</v>
      </c>
      <c r="C974">
        <v>12</v>
      </c>
      <c r="D974" t="s">
        <v>7357</v>
      </c>
    </row>
    <row r="975" spans="1:4" x14ac:dyDescent="0.25">
      <c r="A975">
        <v>13727</v>
      </c>
      <c r="B975">
        <v>948</v>
      </c>
      <c r="C975">
        <v>4</v>
      </c>
      <c r="D975" t="s">
        <v>7358</v>
      </c>
    </row>
    <row r="976" spans="1:4" x14ac:dyDescent="0.25">
      <c r="A976">
        <v>13729</v>
      </c>
      <c r="B976">
        <v>949</v>
      </c>
      <c r="C976">
        <v>12</v>
      </c>
      <c r="D976" t="s">
        <v>7359</v>
      </c>
    </row>
    <row r="977" spans="1:4" x14ac:dyDescent="0.25">
      <c r="A977">
        <v>13731</v>
      </c>
      <c r="B977">
        <v>949</v>
      </c>
      <c r="C977">
        <v>4</v>
      </c>
      <c r="D977" t="s">
        <v>7360</v>
      </c>
    </row>
    <row r="978" spans="1:4" x14ac:dyDescent="0.25">
      <c r="A978">
        <v>13732</v>
      </c>
      <c r="B978">
        <v>949</v>
      </c>
      <c r="C978">
        <v>4</v>
      </c>
      <c r="D978" t="s">
        <v>7361</v>
      </c>
    </row>
    <row r="979" spans="1:4" x14ac:dyDescent="0.25">
      <c r="A979">
        <v>13733</v>
      </c>
      <c r="B979">
        <v>2</v>
      </c>
      <c r="C979">
        <v>4</v>
      </c>
      <c r="D979" t="s">
        <v>7362</v>
      </c>
    </row>
    <row r="980" spans="1:4" x14ac:dyDescent="0.25">
      <c r="A980">
        <v>13734</v>
      </c>
      <c r="B980">
        <v>1</v>
      </c>
      <c r="C980">
        <v>12</v>
      </c>
      <c r="D980" t="s">
        <v>7363</v>
      </c>
    </row>
    <row r="981" spans="1:4" x14ac:dyDescent="0.25">
      <c r="A981">
        <v>13735</v>
      </c>
      <c r="B981">
        <v>2</v>
      </c>
      <c r="C981">
        <v>4</v>
      </c>
      <c r="D981" t="s">
        <v>7364</v>
      </c>
    </row>
    <row r="982" spans="1:4" x14ac:dyDescent="0.25">
      <c r="A982">
        <v>13736</v>
      </c>
      <c r="B982">
        <v>6</v>
      </c>
      <c r="C982">
        <v>4</v>
      </c>
      <c r="D982" t="s">
        <v>7365</v>
      </c>
    </row>
    <row r="983" spans="1:4" x14ac:dyDescent="0.25">
      <c r="A983">
        <v>13737</v>
      </c>
      <c r="B983">
        <v>1</v>
      </c>
      <c r="C983">
        <v>12</v>
      </c>
      <c r="D983" t="s">
        <v>7366</v>
      </c>
    </row>
    <row r="984" spans="1:4" x14ac:dyDescent="0.25">
      <c r="A984">
        <v>13738</v>
      </c>
      <c r="B984">
        <v>6</v>
      </c>
      <c r="C984">
        <v>4</v>
      </c>
      <c r="D984" t="s">
        <v>7367</v>
      </c>
    </row>
    <row r="985" spans="1:4" x14ac:dyDescent="0.25">
      <c r="A985">
        <v>13739</v>
      </c>
      <c r="B985">
        <v>948</v>
      </c>
      <c r="C985">
        <v>4</v>
      </c>
      <c r="D985" t="s">
        <v>7368</v>
      </c>
    </row>
    <row r="986" spans="1:4" x14ac:dyDescent="0.25">
      <c r="A986">
        <v>13740</v>
      </c>
      <c r="B986">
        <v>948</v>
      </c>
      <c r="C986">
        <v>4</v>
      </c>
      <c r="D986" t="s">
        <v>7369</v>
      </c>
    </row>
    <row r="987" spans="1:4" x14ac:dyDescent="0.25">
      <c r="A987">
        <v>13743</v>
      </c>
      <c r="B987">
        <v>144</v>
      </c>
      <c r="C987">
        <v>12</v>
      </c>
      <c r="D987" t="s">
        <v>7370</v>
      </c>
    </row>
    <row r="988" spans="1:4" x14ac:dyDescent="0.25">
      <c r="A988">
        <v>13744</v>
      </c>
      <c r="B988">
        <v>104</v>
      </c>
      <c r="C988">
        <v>12</v>
      </c>
      <c r="D988" t="s">
        <v>7371</v>
      </c>
    </row>
    <row r="989" spans="1:4" x14ac:dyDescent="0.25">
      <c r="A989">
        <v>13745</v>
      </c>
      <c r="B989">
        <v>242</v>
      </c>
      <c r="C989">
        <v>12</v>
      </c>
      <c r="D989" t="s">
        <v>7372</v>
      </c>
    </row>
    <row r="990" spans="1:4" x14ac:dyDescent="0.25">
      <c r="A990">
        <v>13746</v>
      </c>
      <c r="B990">
        <v>242</v>
      </c>
      <c r="C990">
        <v>12</v>
      </c>
      <c r="D990" t="s">
        <v>7373</v>
      </c>
    </row>
    <row r="991" spans="1:4" x14ac:dyDescent="0.25">
      <c r="A991">
        <v>13747</v>
      </c>
      <c r="B991">
        <v>103</v>
      </c>
      <c r="C991">
        <v>12</v>
      </c>
      <c r="D991" t="s">
        <v>7374</v>
      </c>
    </row>
    <row r="992" spans="1:4" x14ac:dyDescent="0.25">
      <c r="A992">
        <v>13748</v>
      </c>
      <c r="B992">
        <v>104</v>
      </c>
      <c r="C992">
        <v>12</v>
      </c>
      <c r="D992" t="s">
        <v>7375</v>
      </c>
    </row>
    <row r="993" spans="1:4" x14ac:dyDescent="0.25">
      <c r="A993">
        <v>13749</v>
      </c>
      <c r="B993">
        <v>104</v>
      </c>
      <c r="C993">
        <v>12</v>
      </c>
      <c r="D993" t="s">
        <v>7376</v>
      </c>
    </row>
    <row r="994" spans="1:4" x14ac:dyDescent="0.25">
      <c r="A994">
        <v>13751</v>
      </c>
      <c r="B994">
        <v>949</v>
      </c>
      <c r="C994">
        <v>12</v>
      </c>
      <c r="D994" t="s">
        <v>7377</v>
      </c>
    </row>
    <row r="995" spans="1:4" x14ac:dyDescent="0.25">
      <c r="A995">
        <v>13752</v>
      </c>
      <c r="B995">
        <v>144</v>
      </c>
      <c r="C995">
        <v>12</v>
      </c>
      <c r="D995" t="s">
        <v>7378</v>
      </c>
    </row>
    <row r="996" spans="1:4" x14ac:dyDescent="0.25">
      <c r="A996">
        <v>13755</v>
      </c>
      <c r="B996">
        <v>103</v>
      </c>
      <c r="C996">
        <v>12</v>
      </c>
      <c r="D996" t="s">
        <v>7379</v>
      </c>
    </row>
    <row r="997" spans="1:4" x14ac:dyDescent="0.25">
      <c r="A997">
        <v>13756</v>
      </c>
      <c r="B997">
        <v>949</v>
      </c>
      <c r="C997">
        <v>4</v>
      </c>
      <c r="D997" t="s">
        <v>7380</v>
      </c>
    </row>
    <row r="998" spans="1:4" x14ac:dyDescent="0.25">
      <c r="A998">
        <v>13758</v>
      </c>
      <c r="B998">
        <v>1</v>
      </c>
      <c r="C998">
        <v>12</v>
      </c>
      <c r="D998" t="s">
        <v>7381</v>
      </c>
    </row>
    <row r="999" spans="1:4" x14ac:dyDescent="0.25">
      <c r="A999">
        <v>13759</v>
      </c>
      <c r="B999">
        <v>103</v>
      </c>
      <c r="C999">
        <v>12</v>
      </c>
      <c r="D999" t="s">
        <v>7382</v>
      </c>
    </row>
    <row r="1000" spans="1:4" x14ac:dyDescent="0.25">
      <c r="A1000">
        <v>13760</v>
      </c>
      <c r="B1000">
        <v>949</v>
      </c>
      <c r="C1000">
        <v>12</v>
      </c>
      <c r="D1000" t="s">
        <v>7383</v>
      </c>
    </row>
    <row r="1001" spans="1:4" x14ac:dyDescent="0.25">
      <c r="A1001">
        <v>13761</v>
      </c>
      <c r="B1001">
        <v>2</v>
      </c>
      <c r="C1001">
        <v>4</v>
      </c>
      <c r="D1001" t="s">
        <v>7384</v>
      </c>
    </row>
    <row r="1002" spans="1:4" x14ac:dyDescent="0.25">
      <c r="A1002">
        <v>13762</v>
      </c>
      <c r="B1002">
        <v>6</v>
      </c>
      <c r="C1002">
        <v>4</v>
      </c>
      <c r="D1002" t="s">
        <v>7385</v>
      </c>
    </row>
    <row r="1003" spans="1:4" x14ac:dyDescent="0.25">
      <c r="A1003">
        <v>13765</v>
      </c>
      <c r="B1003">
        <v>242</v>
      </c>
      <c r="C1003">
        <v>12</v>
      </c>
      <c r="D1003" t="s">
        <v>7386</v>
      </c>
    </row>
    <row r="1004" spans="1:4" x14ac:dyDescent="0.25">
      <c r="A1004">
        <v>13766</v>
      </c>
      <c r="B1004">
        <v>104</v>
      </c>
      <c r="C1004">
        <v>12</v>
      </c>
      <c r="D1004" t="s">
        <v>7387</v>
      </c>
    </row>
    <row r="1005" spans="1:4" x14ac:dyDescent="0.25">
      <c r="A1005">
        <v>13767</v>
      </c>
      <c r="B1005">
        <v>949</v>
      </c>
      <c r="C1005">
        <v>4</v>
      </c>
      <c r="D1005" t="s">
        <v>7388</v>
      </c>
    </row>
    <row r="1006" spans="1:4" x14ac:dyDescent="0.25">
      <c r="A1006">
        <v>13768</v>
      </c>
      <c r="B1006">
        <v>144</v>
      </c>
      <c r="C1006">
        <v>12</v>
      </c>
      <c r="D1006" t="s">
        <v>7389</v>
      </c>
    </row>
    <row r="1007" spans="1:4" x14ac:dyDescent="0.25">
      <c r="A1007">
        <v>13769</v>
      </c>
      <c r="B1007">
        <v>6</v>
      </c>
      <c r="C1007">
        <v>4</v>
      </c>
      <c r="D1007" t="s">
        <v>7390</v>
      </c>
    </row>
    <row r="1008" spans="1:4" x14ac:dyDescent="0.25">
      <c r="A1008">
        <v>13770</v>
      </c>
      <c r="B1008">
        <v>104</v>
      </c>
      <c r="C1008">
        <v>12</v>
      </c>
      <c r="D1008" t="s">
        <v>7391</v>
      </c>
    </row>
    <row r="1009" spans="1:4" x14ac:dyDescent="0.25">
      <c r="A1009">
        <v>13771</v>
      </c>
      <c r="B1009">
        <v>948</v>
      </c>
      <c r="C1009">
        <v>4</v>
      </c>
      <c r="D1009" t="s">
        <v>7392</v>
      </c>
    </row>
    <row r="1010" spans="1:4" x14ac:dyDescent="0.25">
      <c r="A1010">
        <v>13772</v>
      </c>
      <c r="B1010">
        <v>2</v>
      </c>
      <c r="C1010">
        <v>4</v>
      </c>
      <c r="D1010" t="s">
        <v>7393</v>
      </c>
    </row>
    <row r="1011" spans="1:4" x14ac:dyDescent="0.25">
      <c r="A1011">
        <v>13774</v>
      </c>
      <c r="B1011">
        <v>948</v>
      </c>
      <c r="C1011">
        <v>4</v>
      </c>
      <c r="D1011" t="s">
        <v>7394</v>
      </c>
    </row>
    <row r="1012" spans="1:4" x14ac:dyDescent="0.25">
      <c r="A1012">
        <v>13775</v>
      </c>
      <c r="B1012">
        <v>949</v>
      </c>
      <c r="C1012">
        <v>12</v>
      </c>
      <c r="D1012" t="s">
        <v>7395</v>
      </c>
    </row>
    <row r="1013" spans="1:4" x14ac:dyDescent="0.25">
      <c r="A1013">
        <v>13776</v>
      </c>
      <c r="B1013">
        <v>1</v>
      </c>
      <c r="C1013">
        <v>12</v>
      </c>
      <c r="D1013" t="s">
        <v>7396</v>
      </c>
    </row>
    <row r="1014" spans="1:4" x14ac:dyDescent="0.25">
      <c r="A1014">
        <v>13778</v>
      </c>
      <c r="B1014">
        <v>949</v>
      </c>
      <c r="C1014">
        <v>4</v>
      </c>
      <c r="D1014" t="s">
        <v>7397</v>
      </c>
    </row>
    <row r="1015" spans="1:4" x14ac:dyDescent="0.25">
      <c r="A1015">
        <v>13779</v>
      </c>
      <c r="B1015">
        <v>242</v>
      </c>
      <c r="C1015">
        <v>12</v>
      </c>
      <c r="D1015" t="s">
        <v>7398</v>
      </c>
    </row>
    <row r="1016" spans="1:4" x14ac:dyDescent="0.25">
      <c r="A1016">
        <v>13780</v>
      </c>
      <c r="B1016">
        <v>6</v>
      </c>
      <c r="C1016">
        <v>4</v>
      </c>
      <c r="D1016" t="s">
        <v>7399</v>
      </c>
    </row>
    <row r="1017" spans="1:4" x14ac:dyDescent="0.25">
      <c r="A1017">
        <v>13781</v>
      </c>
      <c r="B1017">
        <v>104</v>
      </c>
      <c r="C1017">
        <v>12</v>
      </c>
      <c r="D1017" t="s">
        <v>7400</v>
      </c>
    </row>
    <row r="1018" spans="1:4" x14ac:dyDescent="0.25">
      <c r="A1018">
        <v>13782</v>
      </c>
      <c r="B1018">
        <v>103</v>
      </c>
      <c r="C1018">
        <v>12</v>
      </c>
      <c r="D1018" t="s">
        <v>7401</v>
      </c>
    </row>
    <row r="1019" spans="1:4" x14ac:dyDescent="0.25">
      <c r="A1019">
        <v>13783</v>
      </c>
      <c r="B1019">
        <v>2</v>
      </c>
      <c r="C1019">
        <v>4</v>
      </c>
      <c r="D1019" t="s">
        <v>7402</v>
      </c>
    </row>
    <row r="1020" spans="1:4" x14ac:dyDescent="0.25">
      <c r="A1020">
        <v>13784</v>
      </c>
      <c r="B1020">
        <v>948</v>
      </c>
      <c r="C1020">
        <v>4</v>
      </c>
      <c r="D1020" t="s">
        <v>7403</v>
      </c>
    </row>
    <row r="1021" spans="1:4" x14ac:dyDescent="0.25">
      <c r="A1021">
        <v>13786</v>
      </c>
      <c r="B1021">
        <v>242</v>
      </c>
      <c r="C1021">
        <v>12</v>
      </c>
      <c r="D1021" t="s">
        <v>7404</v>
      </c>
    </row>
    <row r="1022" spans="1:4" x14ac:dyDescent="0.25">
      <c r="A1022">
        <v>13787</v>
      </c>
      <c r="B1022">
        <v>144</v>
      </c>
      <c r="C1022">
        <v>12</v>
      </c>
      <c r="D1022" t="s">
        <v>7405</v>
      </c>
    </row>
    <row r="1023" spans="1:4" x14ac:dyDescent="0.25">
      <c r="A1023">
        <v>13788</v>
      </c>
      <c r="B1023">
        <v>1</v>
      </c>
      <c r="C1023">
        <v>12</v>
      </c>
      <c r="D1023" t="s">
        <v>7406</v>
      </c>
    </row>
    <row r="1024" spans="1:4" x14ac:dyDescent="0.25">
      <c r="A1024">
        <v>13791</v>
      </c>
      <c r="B1024">
        <v>104</v>
      </c>
      <c r="C1024">
        <v>12</v>
      </c>
      <c r="D1024" t="s">
        <v>7407</v>
      </c>
    </row>
    <row r="1025" spans="1:4" x14ac:dyDescent="0.25">
      <c r="A1025">
        <v>13792</v>
      </c>
      <c r="B1025">
        <v>949</v>
      </c>
      <c r="C1025">
        <v>12</v>
      </c>
      <c r="D1025" t="s">
        <v>7408</v>
      </c>
    </row>
    <row r="1026" spans="1:4" x14ac:dyDescent="0.25">
      <c r="A1026">
        <v>13793</v>
      </c>
      <c r="B1026">
        <v>103</v>
      </c>
      <c r="C1026">
        <v>12</v>
      </c>
      <c r="D1026" t="s">
        <v>7409</v>
      </c>
    </row>
    <row r="1027" spans="1:4" x14ac:dyDescent="0.25">
      <c r="A1027">
        <v>13795</v>
      </c>
      <c r="B1027">
        <v>144</v>
      </c>
      <c r="C1027">
        <v>12</v>
      </c>
      <c r="D1027" t="s">
        <v>7410</v>
      </c>
    </row>
    <row r="1028" spans="1:4" x14ac:dyDescent="0.25">
      <c r="A1028">
        <v>13796</v>
      </c>
      <c r="B1028">
        <v>104</v>
      </c>
      <c r="C1028">
        <v>12</v>
      </c>
      <c r="D1028" t="s">
        <v>7411</v>
      </c>
    </row>
    <row r="1029" spans="1:4" x14ac:dyDescent="0.25">
      <c r="A1029">
        <v>13797</v>
      </c>
      <c r="B1029">
        <v>2</v>
      </c>
      <c r="C1029">
        <v>4</v>
      </c>
      <c r="D1029" t="s">
        <v>7412</v>
      </c>
    </row>
    <row r="1030" spans="1:4" x14ac:dyDescent="0.25">
      <c r="A1030">
        <v>13799</v>
      </c>
      <c r="B1030">
        <v>6</v>
      </c>
      <c r="C1030">
        <v>4</v>
      </c>
      <c r="D1030" t="s">
        <v>7413</v>
      </c>
    </row>
    <row r="1031" spans="1:4" x14ac:dyDescent="0.25">
      <c r="A1031">
        <v>13800</v>
      </c>
      <c r="B1031">
        <v>949</v>
      </c>
      <c r="C1031">
        <v>4</v>
      </c>
      <c r="D1031" t="s">
        <v>7414</v>
      </c>
    </row>
    <row r="1032" spans="1:4" x14ac:dyDescent="0.25">
      <c r="A1032">
        <v>13801</v>
      </c>
      <c r="B1032">
        <v>949</v>
      </c>
      <c r="C1032">
        <v>12</v>
      </c>
      <c r="D1032" t="s">
        <v>7415</v>
      </c>
    </row>
    <row r="1033" spans="1:4" x14ac:dyDescent="0.25">
      <c r="A1033">
        <v>13802</v>
      </c>
      <c r="B1033">
        <v>948</v>
      </c>
      <c r="C1033">
        <v>4</v>
      </c>
      <c r="D1033" t="s">
        <v>7416</v>
      </c>
    </row>
    <row r="1034" spans="1:4" x14ac:dyDescent="0.25">
      <c r="A1034">
        <v>13805</v>
      </c>
      <c r="B1034">
        <v>242</v>
      </c>
      <c r="C1034">
        <v>12</v>
      </c>
      <c r="D1034" t="s">
        <v>7417</v>
      </c>
    </row>
    <row r="1035" spans="1:4" x14ac:dyDescent="0.25">
      <c r="A1035">
        <v>13806</v>
      </c>
      <c r="B1035">
        <v>104</v>
      </c>
      <c r="C1035">
        <v>12</v>
      </c>
      <c r="D1035" t="s">
        <v>7418</v>
      </c>
    </row>
    <row r="1036" spans="1:4" x14ac:dyDescent="0.25">
      <c r="A1036">
        <v>13807</v>
      </c>
      <c r="B1036">
        <v>103</v>
      </c>
      <c r="C1036">
        <v>12</v>
      </c>
      <c r="D1036" t="s">
        <v>7419</v>
      </c>
    </row>
    <row r="1037" spans="1:4" x14ac:dyDescent="0.25">
      <c r="A1037">
        <v>13808</v>
      </c>
      <c r="B1037">
        <v>949</v>
      </c>
      <c r="C1037">
        <v>4</v>
      </c>
      <c r="D1037" t="s">
        <v>7420</v>
      </c>
    </row>
    <row r="1038" spans="1:4" x14ac:dyDescent="0.25">
      <c r="A1038">
        <v>13809</v>
      </c>
      <c r="B1038">
        <v>144</v>
      </c>
      <c r="C1038">
        <v>12</v>
      </c>
      <c r="D1038" t="s">
        <v>7421</v>
      </c>
    </row>
    <row r="1039" spans="1:4" x14ac:dyDescent="0.25">
      <c r="A1039">
        <v>13810</v>
      </c>
      <c r="B1039">
        <v>6</v>
      </c>
      <c r="C1039">
        <v>4</v>
      </c>
      <c r="D1039" t="s">
        <v>7422</v>
      </c>
    </row>
    <row r="1040" spans="1:4" x14ac:dyDescent="0.25">
      <c r="A1040">
        <v>13811</v>
      </c>
      <c r="B1040">
        <v>1</v>
      </c>
      <c r="C1040">
        <v>12</v>
      </c>
      <c r="D1040" t="s">
        <v>7423</v>
      </c>
    </row>
    <row r="1041" spans="1:4" x14ac:dyDescent="0.25">
      <c r="A1041">
        <v>13813</v>
      </c>
      <c r="B1041">
        <v>948</v>
      </c>
      <c r="C1041">
        <v>4</v>
      </c>
      <c r="D1041" t="s">
        <v>7424</v>
      </c>
    </row>
    <row r="1042" spans="1:4" x14ac:dyDescent="0.25">
      <c r="A1042">
        <v>13814</v>
      </c>
      <c r="B1042">
        <v>949</v>
      </c>
      <c r="C1042">
        <v>12</v>
      </c>
      <c r="D1042" t="s">
        <v>7425</v>
      </c>
    </row>
    <row r="1043" spans="1:4" x14ac:dyDescent="0.25">
      <c r="A1043">
        <v>13816</v>
      </c>
      <c r="B1043">
        <v>2</v>
      </c>
      <c r="C1043">
        <v>4</v>
      </c>
      <c r="D1043" t="s">
        <v>7426</v>
      </c>
    </row>
    <row r="1044" spans="1:4" x14ac:dyDescent="0.25">
      <c r="A1044">
        <v>13818</v>
      </c>
      <c r="B1044">
        <v>1</v>
      </c>
      <c r="C1044">
        <v>12</v>
      </c>
      <c r="D1044" t="s">
        <v>7427</v>
      </c>
    </row>
    <row r="1045" spans="1:4" x14ac:dyDescent="0.25">
      <c r="A1045">
        <v>13819</v>
      </c>
      <c r="B1045">
        <v>949</v>
      </c>
      <c r="C1045">
        <v>4</v>
      </c>
      <c r="D1045" t="s">
        <v>7428</v>
      </c>
    </row>
    <row r="1046" spans="1:4" x14ac:dyDescent="0.25">
      <c r="A1046">
        <v>13820</v>
      </c>
      <c r="B1046">
        <v>1</v>
      </c>
      <c r="C1046">
        <v>12</v>
      </c>
      <c r="D1046" t="s">
        <v>7429</v>
      </c>
    </row>
    <row r="1047" spans="1:4" x14ac:dyDescent="0.25">
      <c r="A1047">
        <v>13821</v>
      </c>
      <c r="B1047">
        <v>144</v>
      </c>
      <c r="C1047">
        <v>12</v>
      </c>
      <c r="D1047" t="s">
        <v>7430</v>
      </c>
    </row>
    <row r="1048" spans="1:4" x14ac:dyDescent="0.25">
      <c r="A1048">
        <v>13822</v>
      </c>
      <c r="B1048">
        <v>6</v>
      </c>
      <c r="C1048">
        <v>4</v>
      </c>
      <c r="D1048" t="s">
        <v>7431</v>
      </c>
    </row>
    <row r="1049" spans="1:4" x14ac:dyDescent="0.25">
      <c r="A1049">
        <v>13823</v>
      </c>
      <c r="B1049">
        <v>242</v>
      </c>
      <c r="C1049">
        <v>12</v>
      </c>
      <c r="D1049" t="s">
        <v>7432</v>
      </c>
    </row>
    <row r="1050" spans="1:4" x14ac:dyDescent="0.25">
      <c r="A1050">
        <v>13824</v>
      </c>
      <c r="B1050">
        <v>104</v>
      </c>
      <c r="C1050">
        <v>12</v>
      </c>
      <c r="D1050" t="s">
        <v>7433</v>
      </c>
    </row>
    <row r="1051" spans="1:4" x14ac:dyDescent="0.25">
      <c r="A1051">
        <v>13825</v>
      </c>
      <c r="B1051">
        <v>2</v>
      </c>
      <c r="C1051">
        <v>4</v>
      </c>
      <c r="D1051" t="s">
        <v>7434</v>
      </c>
    </row>
    <row r="1052" spans="1:4" x14ac:dyDescent="0.25">
      <c r="A1052">
        <v>13826</v>
      </c>
      <c r="B1052">
        <v>103</v>
      </c>
      <c r="C1052">
        <v>12</v>
      </c>
      <c r="D1052" t="s">
        <v>7435</v>
      </c>
    </row>
    <row r="1053" spans="1:4" x14ac:dyDescent="0.25">
      <c r="A1053">
        <v>13827</v>
      </c>
      <c r="B1053">
        <v>948</v>
      </c>
      <c r="C1053">
        <v>4</v>
      </c>
      <c r="D1053" t="s">
        <v>7436</v>
      </c>
    </row>
    <row r="1054" spans="1:4" x14ac:dyDescent="0.25">
      <c r="A1054">
        <v>13828</v>
      </c>
      <c r="B1054">
        <v>104</v>
      </c>
      <c r="C1054">
        <v>12</v>
      </c>
      <c r="D1054" t="s">
        <v>7437</v>
      </c>
    </row>
    <row r="1055" spans="1:4" x14ac:dyDescent="0.25">
      <c r="A1055">
        <v>13831</v>
      </c>
      <c r="B1055">
        <v>242</v>
      </c>
      <c r="C1055">
        <v>12</v>
      </c>
      <c r="D1055" t="s">
        <v>7438</v>
      </c>
    </row>
    <row r="1056" spans="1:4" x14ac:dyDescent="0.25">
      <c r="A1056">
        <v>13832</v>
      </c>
      <c r="B1056">
        <v>104</v>
      </c>
      <c r="C1056">
        <v>12</v>
      </c>
      <c r="D1056" t="s">
        <v>7439</v>
      </c>
    </row>
    <row r="1057" spans="1:4" x14ac:dyDescent="0.25">
      <c r="A1057">
        <v>13833</v>
      </c>
      <c r="B1057">
        <v>949</v>
      </c>
      <c r="C1057">
        <v>12</v>
      </c>
      <c r="D1057" t="s">
        <v>7440</v>
      </c>
    </row>
    <row r="1058" spans="1:4" x14ac:dyDescent="0.25">
      <c r="A1058">
        <v>13834</v>
      </c>
      <c r="B1058">
        <v>103</v>
      </c>
      <c r="C1058">
        <v>12</v>
      </c>
      <c r="D1058" t="s">
        <v>7441</v>
      </c>
    </row>
    <row r="1059" spans="1:4" x14ac:dyDescent="0.25">
      <c r="A1059">
        <v>13835</v>
      </c>
      <c r="B1059">
        <v>144</v>
      </c>
      <c r="C1059">
        <v>12</v>
      </c>
      <c r="D1059" t="s">
        <v>7442</v>
      </c>
    </row>
    <row r="1060" spans="1:4" x14ac:dyDescent="0.25">
      <c r="A1060">
        <v>13837</v>
      </c>
      <c r="B1060">
        <v>104</v>
      </c>
      <c r="C1060">
        <v>12</v>
      </c>
      <c r="D1060" t="s">
        <v>7443</v>
      </c>
    </row>
    <row r="1061" spans="1:4" x14ac:dyDescent="0.25">
      <c r="A1061">
        <v>13839</v>
      </c>
      <c r="B1061">
        <v>949</v>
      </c>
      <c r="C1061">
        <v>12</v>
      </c>
      <c r="D1061" t="s">
        <v>7444</v>
      </c>
    </row>
    <row r="1062" spans="1:4" x14ac:dyDescent="0.25">
      <c r="A1062">
        <v>13841</v>
      </c>
      <c r="B1062">
        <v>949</v>
      </c>
      <c r="C1062">
        <v>4</v>
      </c>
      <c r="D1062" t="s">
        <v>7445</v>
      </c>
    </row>
    <row r="1063" spans="1:4" x14ac:dyDescent="0.25">
      <c r="A1063">
        <v>13842</v>
      </c>
      <c r="B1063">
        <v>949</v>
      </c>
      <c r="C1063">
        <v>4</v>
      </c>
      <c r="D1063" t="s">
        <v>7446</v>
      </c>
    </row>
    <row r="1064" spans="1:4" x14ac:dyDescent="0.25">
      <c r="A1064">
        <v>13843</v>
      </c>
      <c r="B1064">
        <v>2</v>
      </c>
      <c r="C1064">
        <v>4</v>
      </c>
      <c r="D1064" t="s">
        <v>7447</v>
      </c>
    </row>
    <row r="1065" spans="1:4" x14ac:dyDescent="0.25">
      <c r="A1065">
        <v>13844</v>
      </c>
      <c r="B1065">
        <v>6</v>
      </c>
      <c r="C1065">
        <v>4</v>
      </c>
      <c r="D1065" t="s">
        <v>7448</v>
      </c>
    </row>
    <row r="1066" spans="1:4" x14ac:dyDescent="0.25">
      <c r="A1066">
        <v>13845</v>
      </c>
      <c r="B1066">
        <v>2</v>
      </c>
      <c r="C1066">
        <v>4</v>
      </c>
      <c r="D1066" t="s">
        <v>7449</v>
      </c>
    </row>
    <row r="1067" spans="1:4" x14ac:dyDescent="0.25">
      <c r="A1067">
        <v>13846</v>
      </c>
      <c r="B1067">
        <v>6</v>
      </c>
      <c r="C1067">
        <v>4</v>
      </c>
      <c r="D1067" t="s">
        <v>7450</v>
      </c>
    </row>
    <row r="1068" spans="1:4" x14ac:dyDescent="0.25">
      <c r="A1068">
        <v>13847</v>
      </c>
      <c r="B1068">
        <v>1</v>
      </c>
      <c r="C1068">
        <v>12</v>
      </c>
      <c r="D1068" t="s">
        <v>7451</v>
      </c>
    </row>
    <row r="1069" spans="1:4" x14ac:dyDescent="0.25">
      <c r="A1069">
        <v>13849</v>
      </c>
      <c r="B1069">
        <v>948</v>
      </c>
      <c r="C1069">
        <v>4</v>
      </c>
      <c r="D1069" t="s">
        <v>7452</v>
      </c>
    </row>
    <row r="1070" spans="1:4" x14ac:dyDescent="0.25">
      <c r="A1070">
        <v>13850</v>
      </c>
      <c r="B1070">
        <v>242</v>
      </c>
      <c r="C1070">
        <v>12</v>
      </c>
      <c r="D1070" t="s">
        <v>7453</v>
      </c>
    </row>
    <row r="1071" spans="1:4" x14ac:dyDescent="0.25">
      <c r="A1071">
        <v>13852</v>
      </c>
      <c r="B1071">
        <v>104</v>
      </c>
      <c r="C1071">
        <v>12</v>
      </c>
      <c r="D1071" t="s">
        <v>7454</v>
      </c>
    </row>
    <row r="1072" spans="1:4" x14ac:dyDescent="0.25">
      <c r="A1072">
        <v>13853</v>
      </c>
      <c r="B1072">
        <v>144</v>
      </c>
      <c r="C1072">
        <v>12</v>
      </c>
      <c r="D1072" t="s">
        <v>7455</v>
      </c>
    </row>
    <row r="1073" spans="1:4" x14ac:dyDescent="0.25">
      <c r="A1073">
        <v>13854</v>
      </c>
      <c r="B1073">
        <v>1</v>
      </c>
      <c r="C1073">
        <v>12</v>
      </c>
      <c r="D1073" t="s">
        <v>7456</v>
      </c>
    </row>
    <row r="1074" spans="1:4" x14ac:dyDescent="0.25">
      <c r="A1074">
        <v>13855</v>
      </c>
      <c r="B1074">
        <v>103</v>
      </c>
      <c r="C1074">
        <v>12</v>
      </c>
      <c r="D1074" t="s">
        <v>7457</v>
      </c>
    </row>
    <row r="1075" spans="1:4" x14ac:dyDescent="0.25">
      <c r="A1075">
        <v>13856</v>
      </c>
      <c r="B1075">
        <v>104</v>
      </c>
      <c r="C1075">
        <v>12</v>
      </c>
      <c r="D1075" t="s">
        <v>7458</v>
      </c>
    </row>
    <row r="1076" spans="1:4" x14ac:dyDescent="0.25">
      <c r="A1076">
        <v>13857</v>
      </c>
      <c r="B1076">
        <v>242</v>
      </c>
      <c r="C1076">
        <v>12</v>
      </c>
      <c r="D1076" t="s">
        <v>7459</v>
      </c>
    </row>
    <row r="1077" spans="1:4" x14ac:dyDescent="0.25">
      <c r="A1077">
        <v>13858</v>
      </c>
      <c r="B1077">
        <v>948</v>
      </c>
      <c r="C1077">
        <v>4</v>
      </c>
      <c r="D1077" t="s">
        <v>7460</v>
      </c>
    </row>
    <row r="1078" spans="1:4" x14ac:dyDescent="0.25">
      <c r="A1078">
        <v>13859</v>
      </c>
      <c r="B1078">
        <v>103</v>
      </c>
      <c r="C1078">
        <v>12</v>
      </c>
      <c r="D1078" t="s">
        <v>7461</v>
      </c>
    </row>
    <row r="1079" spans="1:4" x14ac:dyDescent="0.25">
      <c r="A1079">
        <v>13861</v>
      </c>
      <c r="B1079">
        <v>104</v>
      </c>
      <c r="C1079">
        <v>12</v>
      </c>
      <c r="D1079" t="s">
        <v>7462</v>
      </c>
    </row>
    <row r="1080" spans="1:4" x14ac:dyDescent="0.25">
      <c r="A1080">
        <v>13862</v>
      </c>
      <c r="B1080">
        <v>949</v>
      </c>
      <c r="C1080">
        <v>12</v>
      </c>
      <c r="D1080" t="s">
        <v>7463</v>
      </c>
    </row>
    <row r="1081" spans="1:4" x14ac:dyDescent="0.25">
      <c r="A1081">
        <v>13864</v>
      </c>
      <c r="B1081">
        <v>949</v>
      </c>
      <c r="C1081">
        <v>4</v>
      </c>
      <c r="D1081" t="s">
        <v>7464</v>
      </c>
    </row>
    <row r="1082" spans="1:4" x14ac:dyDescent="0.25">
      <c r="A1082">
        <v>13865</v>
      </c>
      <c r="B1082">
        <v>144</v>
      </c>
      <c r="C1082">
        <v>12</v>
      </c>
      <c r="D1082" t="s">
        <v>7465</v>
      </c>
    </row>
    <row r="1083" spans="1:4" x14ac:dyDescent="0.25">
      <c r="A1083">
        <v>13866</v>
      </c>
      <c r="B1083">
        <v>1</v>
      </c>
      <c r="C1083">
        <v>12</v>
      </c>
      <c r="D1083" t="s">
        <v>7466</v>
      </c>
    </row>
    <row r="1084" spans="1:4" x14ac:dyDescent="0.25">
      <c r="A1084">
        <v>13868</v>
      </c>
      <c r="B1084">
        <v>2</v>
      </c>
      <c r="C1084">
        <v>4</v>
      </c>
      <c r="D1084" t="s">
        <v>7467</v>
      </c>
    </row>
    <row r="1085" spans="1:4" x14ac:dyDescent="0.25">
      <c r="A1085">
        <v>13869</v>
      </c>
      <c r="B1085">
        <v>6</v>
      </c>
      <c r="C1085">
        <v>4</v>
      </c>
      <c r="D1085" t="s">
        <v>7468</v>
      </c>
    </row>
    <row r="1086" spans="1:4" x14ac:dyDescent="0.25">
      <c r="A1086">
        <v>13870</v>
      </c>
      <c r="B1086">
        <v>949</v>
      </c>
      <c r="C1086">
        <v>12</v>
      </c>
      <c r="D1086" t="s">
        <v>7469</v>
      </c>
    </row>
    <row r="1087" spans="1:4" x14ac:dyDescent="0.25">
      <c r="A1087">
        <v>13871</v>
      </c>
      <c r="B1087">
        <v>948</v>
      </c>
      <c r="C1087">
        <v>4</v>
      </c>
      <c r="D1087" t="s">
        <v>7470</v>
      </c>
    </row>
    <row r="1088" spans="1:4" x14ac:dyDescent="0.25">
      <c r="A1088">
        <v>13874</v>
      </c>
      <c r="B1088">
        <v>242</v>
      </c>
      <c r="C1088">
        <v>12</v>
      </c>
      <c r="D1088" t="s">
        <v>7471</v>
      </c>
    </row>
    <row r="1089" spans="1:4" x14ac:dyDescent="0.25">
      <c r="A1089">
        <v>13875</v>
      </c>
      <c r="B1089">
        <v>104</v>
      </c>
      <c r="C1089">
        <v>12</v>
      </c>
      <c r="D1089" t="s">
        <v>7472</v>
      </c>
    </row>
    <row r="1090" spans="1:4" x14ac:dyDescent="0.25">
      <c r="A1090">
        <v>13876</v>
      </c>
      <c r="B1090">
        <v>144</v>
      </c>
      <c r="C1090">
        <v>12</v>
      </c>
      <c r="D1090" t="s">
        <v>7473</v>
      </c>
    </row>
    <row r="1091" spans="1:4" x14ac:dyDescent="0.25">
      <c r="A1091">
        <v>13877</v>
      </c>
      <c r="B1091">
        <v>949</v>
      </c>
      <c r="C1091">
        <v>4</v>
      </c>
      <c r="D1091" t="s">
        <v>7474</v>
      </c>
    </row>
    <row r="1092" spans="1:4" x14ac:dyDescent="0.25">
      <c r="A1092">
        <v>13878</v>
      </c>
      <c r="B1092">
        <v>2</v>
      </c>
      <c r="C1092">
        <v>4</v>
      </c>
      <c r="D1092" t="s">
        <v>7475</v>
      </c>
    </row>
    <row r="1093" spans="1:4" x14ac:dyDescent="0.25">
      <c r="A1093">
        <v>13879</v>
      </c>
      <c r="B1093">
        <v>103</v>
      </c>
      <c r="C1093">
        <v>12</v>
      </c>
      <c r="D1093" t="s">
        <v>7476</v>
      </c>
    </row>
    <row r="1094" spans="1:4" x14ac:dyDescent="0.25">
      <c r="A1094">
        <v>13881</v>
      </c>
      <c r="B1094">
        <v>949</v>
      </c>
      <c r="C1094">
        <v>12</v>
      </c>
      <c r="D1094" t="s">
        <v>7477</v>
      </c>
    </row>
    <row r="1095" spans="1:4" x14ac:dyDescent="0.25">
      <c r="A1095">
        <v>13884</v>
      </c>
      <c r="B1095">
        <v>949</v>
      </c>
      <c r="C1095">
        <v>4</v>
      </c>
      <c r="D1095" t="s">
        <v>7478</v>
      </c>
    </row>
    <row r="1096" spans="1:4" x14ac:dyDescent="0.25">
      <c r="A1096">
        <v>13885</v>
      </c>
      <c r="B1096">
        <v>6</v>
      </c>
      <c r="C1096">
        <v>4</v>
      </c>
      <c r="D1096" t="s">
        <v>7479</v>
      </c>
    </row>
    <row r="1097" spans="1:4" x14ac:dyDescent="0.25">
      <c r="A1097">
        <v>13886</v>
      </c>
      <c r="B1097">
        <v>6</v>
      </c>
      <c r="C1097">
        <v>4</v>
      </c>
      <c r="D1097" t="s">
        <v>7480</v>
      </c>
    </row>
    <row r="1098" spans="1:4" x14ac:dyDescent="0.25">
      <c r="A1098">
        <v>13887</v>
      </c>
      <c r="B1098">
        <v>2</v>
      </c>
      <c r="C1098">
        <v>4</v>
      </c>
      <c r="D1098" t="s">
        <v>7481</v>
      </c>
    </row>
    <row r="1099" spans="1:4" x14ac:dyDescent="0.25">
      <c r="A1099">
        <v>13888</v>
      </c>
      <c r="B1099">
        <v>949</v>
      </c>
      <c r="C1099">
        <v>26</v>
      </c>
      <c r="D1099" t="s">
        <v>6392</v>
      </c>
    </row>
    <row r="1100" spans="1:4" x14ac:dyDescent="0.25">
      <c r="A1100">
        <v>13889</v>
      </c>
      <c r="B1100">
        <v>1</v>
      </c>
      <c r="C1100">
        <v>12</v>
      </c>
      <c r="D1100" t="s">
        <v>7482</v>
      </c>
    </row>
    <row r="1101" spans="1:4" x14ac:dyDescent="0.25">
      <c r="A1101">
        <v>13890</v>
      </c>
      <c r="B1101">
        <v>1</v>
      </c>
      <c r="C1101">
        <v>12</v>
      </c>
      <c r="D1101" t="s">
        <v>7483</v>
      </c>
    </row>
    <row r="1102" spans="1:4" x14ac:dyDescent="0.25">
      <c r="A1102">
        <v>13891</v>
      </c>
      <c r="B1102">
        <v>144</v>
      </c>
      <c r="C1102">
        <v>12</v>
      </c>
      <c r="D1102" t="s">
        <v>7484</v>
      </c>
    </row>
    <row r="1103" spans="1:4" x14ac:dyDescent="0.25">
      <c r="A1103">
        <v>13892</v>
      </c>
      <c r="B1103">
        <v>144</v>
      </c>
      <c r="C1103">
        <v>12</v>
      </c>
      <c r="D1103" t="s">
        <v>7485</v>
      </c>
    </row>
    <row r="1104" spans="1:4" x14ac:dyDescent="0.25">
      <c r="A1104">
        <v>13893</v>
      </c>
      <c r="B1104">
        <v>948</v>
      </c>
      <c r="C1104">
        <v>4</v>
      </c>
      <c r="D1104" t="s">
        <v>7486</v>
      </c>
    </row>
    <row r="1105" spans="1:4" x14ac:dyDescent="0.25">
      <c r="A1105">
        <v>13894</v>
      </c>
      <c r="B1105">
        <v>104</v>
      </c>
      <c r="C1105">
        <v>12</v>
      </c>
      <c r="D1105" t="s">
        <v>7487</v>
      </c>
    </row>
    <row r="1106" spans="1:4" x14ac:dyDescent="0.25">
      <c r="A1106">
        <v>13897</v>
      </c>
      <c r="B1106">
        <v>242</v>
      </c>
      <c r="C1106">
        <v>12</v>
      </c>
      <c r="D1106" t="s">
        <v>7488</v>
      </c>
    </row>
    <row r="1107" spans="1:4" x14ac:dyDescent="0.25">
      <c r="A1107">
        <v>13898</v>
      </c>
      <c r="B1107">
        <v>242</v>
      </c>
      <c r="C1107">
        <v>12</v>
      </c>
      <c r="D1107" t="s">
        <v>7489</v>
      </c>
    </row>
    <row r="1108" spans="1:4" x14ac:dyDescent="0.25">
      <c r="A1108">
        <v>13899</v>
      </c>
      <c r="B1108">
        <v>104</v>
      </c>
      <c r="C1108">
        <v>12</v>
      </c>
      <c r="D1108" t="s">
        <v>7490</v>
      </c>
    </row>
    <row r="1109" spans="1:4" x14ac:dyDescent="0.25">
      <c r="A1109">
        <v>13900</v>
      </c>
      <c r="B1109">
        <v>104</v>
      </c>
      <c r="C1109">
        <v>12</v>
      </c>
      <c r="D1109" t="s">
        <v>7491</v>
      </c>
    </row>
    <row r="1110" spans="1:4" x14ac:dyDescent="0.25">
      <c r="A1110">
        <v>13901</v>
      </c>
      <c r="B1110">
        <v>103</v>
      </c>
      <c r="C1110">
        <v>12</v>
      </c>
      <c r="D1110" t="s">
        <v>7492</v>
      </c>
    </row>
    <row r="1111" spans="1:4" x14ac:dyDescent="0.25">
      <c r="A1111">
        <v>13902</v>
      </c>
      <c r="B1111">
        <v>948</v>
      </c>
      <c r="C1111">
        <v>4</v>
      </c>
      <c r="D1111" t="s">
        <v>7493</v>
      </c>
    </row>
    <row r="1112" spans="1:4" x14ac:dyDescent="0.25">
      <c r="A1112">
        <v>13905</v>
      </c>
      <c r="B1112">
        <v>949</v>
      </c>
      <c r="C1112">
        <v>12</v>
      </c>
      <c r="D1112" t="s">
        <v>7494</v>
      </c>
    </row>
    <row r="1113" spans="1:4" x14ac:dyDescent="0.25">
      <c r="A1113">
        <v>13906</v>
      </c>
      <c r="B1113">
        <v>103</v>
      </c>
      <c r="C1113">
        <v>12</v>
      </c>
      <c r="D1113" t="s">
        <v>7495</v>
      </c>
    </row>
    <row r="1114" spans="1:4" x14ac:dyDescent="0.25">
      <c r="A1114">
        <v>13908</v>
      </c>
      <c r="B1114">
        <v>104</v>
      </c>
      <c r="C1114">
        <v>12</v>
      </c>
      <c r="D1114" t="s">
        <v>7496</v>
      </c>
    </row>
    <row r="1115" spans="1:4" x14ac:dyDescent="0.25">
      <c r="A1115">
        <v>13909</v>
      </c>
      <c r="B1115">
        <v>949</v>
      </c>
      <c r="C1115">
        <v>4</v>
      </c>
      <c r="D1115" t="s">
        <v>7497</v>
      </c>
    </row>
    <row r="1116" spans="1:4" x14ac:dyDescent="0.25">
      <c r="A1116">
        <v>13910</v>
      </c>
      <c r="B1116">
        <v>2</v>
      </c>
      <c r="C1116">
        <v>4</v>
      </c>
      <c r="D1116" t="s">
        <v>7498</v>
      </c>
    </row>
    <row r="1117" spans="1:4" x14ac:dyDescent="0.25">
      <c r="A1117">
        <v>13912</v>
      </c>
      <c r="B1117">
        <v>6</v>
      </c>
      <c r="C1117">
        <v>4</v>
      </c>
      <c r="D1117" t="s">
        <v>7499</v>
      </c>
    </row>
    <row r="1118" spans="1:4" x14ac:dyDescent="0.25">
      <c r="A1118">
        <v>13913</v>
      </c>
      <c r="B1118">
        <v>949</v>
      </c>
      <c r="C1118">
        <v>12</v>
      </c>
      <c r="D1118" t="s">
        <v>7500</v>
      </c>
    </row>
    <row r="1119" spans="1:4" x14ac:dyDescent="0.25">
      <c r="A1119">
        <v>13914</v>
      </c>
      <c r="B1119">
        <v>948</v>
      </c>
      <c r="C1119">
        <v>4</v>
      </c>
      <c r="D1119" t="s">
        <v>7501</v>
      </c>
    </row>
    <row r="1120" spans="1:4" x14ac:dyDescent="0.25">
      <c r="A1120">
        <v>13915</v>
      </c>
      <c r="B1120">
        <v>1</v>
      </c>
      <c r="C1120">
        <v>12</v>
      </c>
      <c r="D1120" t="s">
        <v>7502</v>
      </c>
    </row>
    <row r="1121" spans="1:4" x14ac:dyDescent="0.25">
      <c r="A1121">
        <v>13918</v>
      </c>
      <c r="B1121">
        <v>308</v>
      </c>
      <c r="C1121">
        <v>26</v>
      </c>
      <c r="D1121" t="s">
        <v>6473</v>
      </c>
    </row>
    <row r="1122" spans="1:4" x14ac:dyDescent="0.25">
      <c r="A1122">
        <v>13919</v>
      </c>
      <c r="B1122">
        <v>242</v>
      </c>
      <c r="C1122">
        <v>12</v>
      </c>
      <c r="D1122" t="s">
        <v>7503</v>
      </c>
    </row>
    <row r="1123" spans="1:4" x14ac:dyDescent="0.25">
      <c r="A1123">
        <v>13920</v>
      </c>
      <c r="B1123">
        <v>103</v>
      </c>
      <c r="C1123">
        <v>12</v>
      </c>
      <c r="D1123" t="s">
        <v>7504</v>
      </c>
    </row>
    <row r="1124" spans="1:4" x14ac:dyDescent="0.25">
      <c r="A1124">
        <v>13921</v>
      </c>
      <c r="B1124">
        <v>31</v>
      </c>
      <c r="C1124">
        <v>26</v>
      </c>
      <c r="D1124" t="s">
        <v>7505</v>
      </c>
    </row>
    <row r="1125" spans="1:4" x14ac:dyDescent="0.25">
      <c r="A1125">
        <v>13922</v>
      </c>
      <c r="B1125">
        <v>144</v>
      </c>
      <c r="C1125">
        <v>12</v>
      </c>
      <c r="D1125" t="s">
        <v>7506</v>
      </c>
    </row>
    <row r="1126" spans="1:4" x14ac:dyDescent="0.25">
      <c r="A1126">
        <v>13923</v>
      </c>
      <c r="B1126">
        <v>104</v>
      </c>
      <c r="C1126">
        <v>12</v>
      </c>
      <c r="D1126" t="s">
        <v>7507</v>
      </c>
    </row>
    <row r="1127" spans="1:4" x14ac:dyDescent="0.25">
      <c r="A1127">
        <v>13924</v>
      </c>
      <c r="B1127">
        <v>310</v>
      </c>
      <c r="C1127">
        <v>26</v>
      </c>
      <c r="D1127" t="s">
        <v>6474</v>
      </c>
    </row>
    <row r="1128" spans="1:4" x14ac:dyDescent="0.25">
      <c r="A1128">
        <v>13925</v>
      </c>
      <c r="B1128">
        <v>104</v>
      </c>
      <c r="C1128">
        <v>12</v>
      </c>
      <c r="D1128" t="s">
        <v>7508</v>
      </c>
    </row>
    <row r="1129" spans="1:4" x14ac:dyDescent="0.25">
      <c r="A1129">
        <v>13926</v>
      </c>
      <c r="B1129">
        <v>311</v>
      </c>
      <c r="C1129">
        <v>26</v>
      </c>
      <c r="D1129" t="s">
        <v>6475</v>
      </c>
    </row>
    <row r="1130" spans="1:4" x14ac:dyDescent="0.25">
      <c r="A1130">
        <v>13928</v>
      </c>
      <c r="B1130">
        <v>949</v>
      </c>
      <c r="C1130">
        <v>12</v>
      </c>
      <c r="D1130" t="s">
        <v>7509</v>
      </c>
    </row>
    <row r="1131" spans="1:4" x14ac:dyDescent="0.25">
      <c r="A1131">
        <v>13929</v>
      </c>
      <c r="B1131">
        <v>32</v>
      </c>
      <c r="C1131">
        <v>26</v>
      </c>
      <c r="D1131" t="s">
        <v>6484</v>
      </c>
    </row>
    <row r="1132" spans="1:4" x14ac:dyDescent="0.25">
      <c r="A1132">
        <v>13931</v>
      </c>
      <c r="B1132">
        <v>72</v>
      </c>
      <c r="C1132">
        <v>26</v>
      </c>
      <c r="D1132" t="s">
        <v>7510</v>
      </c>
    </row>
    <row r="1133" spans="1:4" x14ac:dyDescent="0.25">
      <c r="A1133">
        <v>13932</v>
      </c>
      <c r="B1133">
        <v>949</v>
      </c>
      <c r="C1133">
        <v>4</v>
      </c>
      <c r="D1133" t="s">
        <v>7511</v>
      </c>
    </row>
    <row r="1134" spans="1:4" x14ac:dyDescent="0.25">
      <c r="A1134">
        <v>13933</v>
      </c>
      <c r="B1134">
        <v>6</v>
      </c>
      <c r="C1134">
        <v>4</v>
      </c>
      <c r="D1134" t="s">
        <v>7512</v>
      </c>
    </row>
    <row r="1135" spans="1:4" x14ac:dyDescent="0.25">
      <c r="A1135">
        <v>13934</v>
      </c>
      <c r="B1135">
        <v>2</v>
      </c>
      <c r="C1135">
        <v>4</v>
      </c>
      <c r="D1135" t="s">
        <v>7513</v>
      </c>
    </row>
    <row r="1136" spans="1:4" x14ac:dyDescent="0.25">
      <c r="A1136">
        <v>13935</v>
      </c>
      <c r="B1136">
        <v>132</v>
      </c>
      <c r="C1136">
        <v>26</v>
      </c>
      <c r="D1136" t="s">
        <v>6490</v>
      </c>
    </row>
    <row r="1137" spans="1:4" x14ac:dyDescent="0.25">
      <c r="A1137">
        <v>13936</v>
      </c>
      <c r="B1137">
        <v>948</v>
      </c>
      <c r="C1137">
        <v>4</v>
      </c>
      <c r="D1137" t="s">
        <v>7514</v>
      </c>
    </row>
    <row r="1138" spans="1:4" x14ac:dyDescent="0.25">
      <c r="A1138">
        <v>13937</v>
      </c>
      <c r="B1138">
        <v>104</v>
      </c>
      <c r="C1138">
        <v>12</v>
      </c>
      <c r="D1138" t="s">
        <v>7515</v>
      </c>
    </row>
    <row r="1139" spans="1:4" x14ac:dyDescent="0.25">
      <c r="A1139">
        <v>13938</v>
      </c>
      <c r="B1139">
        <v>104</v>
      </c>
      <c r="C1139">
        <v>12</v>
      </c>
      <c r="D1139" t="s">
        <v>7516</v>
      </c>
    </row>
    <row r="1140" spans="1:4" x14ac:dyDescent="0.25">
      <c r="A1140">
        <v>13939</v>
      </c>
      <c r="B1140">
        <v>95</v>
      </c>
      <c r="C1140">
        <v>26</v>
      </c>
      <c r="D1140" t="s">
        <v>3129</v>
      </c>
    </row>
    <row r="1141" spans="1:4" x14ac:dyDescent="0.25">
      <c r="A1141">
        <v>13941</v>
      </c>
      <c r="B1141">
        <v>1</v>
      </c>
      <c r="C1141">
        <v>12</v>
      </c>
      <c r="D1141" t="s">
        <v>7517</v>
      </c>
    </row>
    <row r="1142" spans="1:4" x14ac:dyDescent="0.25">
      <c r="A1142">
        <v>13942</v>
      </c>
      <c r="B1142">
        <v>242</v>
      </c>
      <c r="C1142">
        <v>12</v>
      </c>
      <c r="D1142" t="s">
        <v>7518</v>
      </c>
    </row>
    <row r="1143" spans="1:4" x14ac:dyDescent="0.25">
      <c r="A1143">
        <v>13943</v>
      </c>
      <c r="B1143">
        <v>249</v>
      </c>
      <c r="C1143">
        <v>26</v>
      </c>
      <c r="D1143" t="s">
        <v>6493</v>
      </c>
    </row>
    <row r="1144" spans="1:4" x14ac:dyDescent="0.25">
      <c r="A1144">
        <v>13944</v>
      </c>
      <c r="B1144">
        <v>103</v>
      </c>
      <c r="C1144">
        <v>12</v>
      </c>
      <c r="D1144" t="s">
        <v>7519</v>
      </c>
    </row>
    <row r="1145" spans="1:4" x14ac:dyDescent="0.25">
      <c r="A1145">
        <v>13945</v>
      </c>
      <c r="B1145">
        <v>144</v>
      </c>
      <c r="C1145">
        <v>12</v>
      </c>
      <c r="D1145" t="s">
        <v>7520</v>
      </c>
    </row>
    <row r="1146" spans="1:4" x14ac:dyDescent="0.25">
      <c r="A1146">
        <v>13946</v>
      </c>
      <c r="B1146">
        <v>33</v>
      </c>
      <c r="C1146">
        <v>18</v>
      </c>
      <c r="D1146" t="s">
        <v>6495</v>
      </c>
    </row>
    <row r="1147" spans="1:4" x14ac:dyDescent="0.25">
      <c r="A1147">
        <v>13948</v>
      </c>
      <c r="B1147">
        <v>6</v>
      </c>
      <c r="C1147">
        <v>26</v>
      </c>
      <c r="D1147" t="s">
        <v>6496</v>
      </c>
    </row>
    <row r="1148" spans="1:4" x14ac:dyDescent="0.25">
      <c r="A1148">
        <v>13949</v>
      </c>
      <c r="B1148">
        <v>949</v>
      </c>
      <c r="C1148">
        <v>12</v>
      </c>
      <c r="D1148" t="s">
        <v>7521</v>
      </c>
    </row>
    <row r="1149" spans="1:4" x14ac:dyDescent="0.25">
      <c r="A1149">
        <v>13951</v>
      </c>
      <c r="B1149">
        <v>321</v>
      </c>
      <c r="C1149">
        <v>26</v>
      </c>
      <c r="D1149" t="s">
        <v>6498</v>
      </c>
    </row>
    <row r="1150" spans="1:4" x14ac:dyDescent="0.25">
      <c r="A1150">
        <v>13952</v>
      </c>
      <c r="B1150">
        <v>338</v>
      </c>
      <c r="C1150">
        <v>26</v>
      </c>
      <c r="D1150" t="s">
        <v>6631</v>
      </c>
    </row>
    <row r="1151" spans="1:4" x14ac:dyDescent="0.25">
      <c r="A1151">
        <v>13953</v>
      </c>
      <c r="B1151">
        <v>949</v>
      </c>
      <c r="C1151">
        <v>4</v>
      </c>
      <c r="D1151" t="s">
        <v>7522</v>
      </c>
    </row>
    <row r="1152" spans="1:4" x14ac:dyDescent="0.25">
      <c r="A1152">
        <v>13954</v>
      </c>
      <c r="B1152">
        <v>2</v>
      </c>
      <c r="C1152">
        <v>4</v>
      </c>
      <c r="D1152" t="s">
        <v>7523</v>
      </c>
    </row>
    <row r="1153" spans="1:4" x14ac:dyDescent="0.25">
      <c r="A1153">
        <v>13955</v>
      </c>
      <c r="B1153">
        <v>6</v>
      </c>
      <c r="C1153">
        <v>4</v>
      </c>
      <c r="D1153" t="s">
        <v>7524</v>
      </c>
    </row>
    <row r="1154" spans="1:4" x14ac:dyDescent="0.25">
      <c r="A1154">
        <v>13956</v>
      </c>
      <c r="B1154">
        <v>948</v>
      </c>
      <c r="C1154">
        <v>4</v>
      </c>
      <c r="D1154" t="s">
        <v>7525</v>
      </c>
    </row>
    <row r="1155" spans="1:4" x14ac:dyDescent="0.25">
      <c r="A1155">
        <v>13957</v>
      </c>
      <c r="B1155">
        <v>2</v>
      </c>
      <c r="C1155">
        <v>26</v>
      </c>
      <c r="D1155" t="s">
        <v>6646</v>
      </c>
    </row>
    <row r="1156" spans="1:4" x14ac:dyDescent="0.25">
      <c r="A1156">
        <v>13958</v>
      </c>
      <c r="B1156">
        <v>1</v>
      </c>
      <c r="C1156">
        <v>12</v>
      </c>
      <c r="D1156" t="s">
        <v>7526</v>
      </c>
    </row>
    <row r="1157" spans="1:4" x14ac:dyDescent="0.25">
      <c r="A1157">
        <v>13959</v>
      </c>
      <c r="B1157">
        <v>104</v>
      </c>
      <c r="C1157">
        <v>12</v>
      </c>
      <c r="D1157" t="s">
        <v>7527</v>
      </c>
    </row>
    <row r="1158" spans="1:4" x14ac:dyDescent="0.25">
      <c r="A1158">
        <v>13962</v>
      </c>
      <c r="B1158">
        <v>242</v>
      </c>
      <c r="C1158">
        <v>12</v>
      </c>
      <c r="D1158" t="s">
        <v>7528</v>
      </c>
    </row>
    <row r="1159" spans="1:4" x14ac:dyDescent="0.25">
      <c r="A1159">
        <v>13963</v>
      </c>
      <c r="B1159">
        <v>948</v>
      </c>
      <c r="C1159">
        <v>26</v>
      </c>
      <c r="D1159" t="s">
        <v>6720</v>
      </c>
    </row>
    <row r="1160" spans="1:4" x14ac:dyDescent="0.25">
      <c r="A1160">
        <v>13964</v>
      </c>
      <c r="B1160">
        <v>422</v>
      </c>
      <c r="C1160">
        <v>26</v>
      </c>
      <c r="D1160" t="s">
        <v>6742</v>
      </c>
    </row>
    <row r="1161" spans="1:4" x14ac:dyDescent="0.25">
      <c r="A1161">
        <v>13965</v>
      </c>
      <c r="B1161">
        <v>144</v>
      </c>
      <c r="C1161">
        <v>12</v>
      </c>
      <c r="D1161" t="s">
        <v>7529</v>
      </c>
    </row>
    <row r="1162" spans="1:4" x14ac:dyDescent="0.25">
      <c r="A1162">
        <v>13966</v>
      </c>
      <c r="B1162">
        <v>103</v>
      </c>
      <c r="C1162">
        <v>12</v>
      </c>
      <c r="D1162" t="s">
        <v>7530</v>
      </c>
    </row>
    <row r="1163" spans="1:4" x14ac:dyDescent="0.25">
      <c r="A1163">
        <v>13967</v>
      </c>
      <c r="B1163">
        <v>104</v>
      </c>
      <c r="C1163">
        <v>12</v>
      </c>
      <c r="D1163" t="s">
        <v>7531</v>
      </c>
    </row>
    <row r="1164" spans="1:4" x14ac:dyDescent="0.25">
      <c r="A1164">
        <v>13968</v>
      </c>
      <c r="B1164">
        <v>125</v>
      </c>
      <c r="C1164">
        <v>26</v>
      </c>
      <c r="D1164" t="s">
        <v>6743</v>
      </c>
    </row>
    <row r="1165" spans="1:4" x14ac:dyDescent="0.25">
      <c r="A1165">
        <v>13970</v>
      </c>
      <c r="B1165">
        <v>949</v>
      </c>
      <c r="C1165">
        <v>12</v>
      </c>
      <c r="D1165" t="s">
        <v>7532</v>
      </c>
    </row>
    <row r="1166" spans="1:4" x14ac:dyDescent="0.25">
      <c r="A1166">
        <v>13971</v>
      </c>
      <c r="B1166">
        <v>949</v>
      </c>
      <c r="C1166">
        <v>4</v>
      </c>
      <c r="D1166" t="s">
        <v>7533</v>
      </c>
    </row>
    <row r="1167" spans="1:4" x14ac:dyDescent="0.25">
      <c r="A1167">
        <v>13972</v>
      </c>
      <c r="B1167">
        <v>2</v>
      </c>
      <c r="C1167">
        <v>4</v>
      </c>
      <c r="D1167" t="s">
        <v>7534</v>
      </c>
    </row>
    <row r="1168" spans="1:4" x14ac:dyDescent="0.25">
      <c r="A1168">
        <v>13973</v>
      </c>
      <c r="B1168">
        <v>6</v>
      </c>
      <c r="C1168">
        <v>4</v>
      </c>
      <c r="D1168" t="s">
        <v>7535</v>
      </c>
    </row>
    <row r="1169" spans="1:4" x14ac:dyDescent="0.25">
      <c r="A1169">
        <v>13974</v>
      </c>
      <c r="B1169">
        <v>948</v>
      </c>
      <c r="C1169">
        <v>4</v>
      </c>
      <c r="D1169" t="s">
        <v>7536</v>
      </c>
    </row>
    <row r="1170" spans="1:4" x14ac:dyDescent="0.25">
      <c r="A1170">
        <v>13976</v>
      </c>
      <c r="B1170">
        <v>1</v>
      </c>
      <c r="C1170">
        <v>12</v>
      </c>
      <c r="D1170" t="s">
        <v>7537</v>
      </c>
    </row>
    <row r="1171" spans="1:4" x14ac:dyDescent="0.25">
      <c r="A1171">
        <v>13977</v>
      </c>
      <c r="B1171">
        <v>242</v>
      </c>
      <c r="C1171">
        <v>12</v>
      </c>
      <c r="D1171" t="s">
        <v>7538</v>
      </c>
    </row>
    <row r="1172" spans="1:4" x14ac:dyDescent="0.25">
      <c r="A1172">
        <v>13978</v>
      </c>
      <c r="B1172">
        <v>103</v>
      </c>
      <c r="C1172">
        <v>12</v>
      </c>
      <c r="D1172" t="s">
        <v>7539</v>
      </c>
    </row>
    <row r="1173" spans="1:4" x14ac:dyDescent="0.25">
      <c r="A1173">
        <v>13979</v>
      </c>
      <c r="B1173">
        <v>104</v>
      </c>
      <c r="C1173">
        <v>12</v>
      </c>
      <c r="D1173" t="s">
        <v>7540</v>
      </c>
    </row>
    <row r="1174" spans="1:4" x14ac:dyDescent="0.25">
      <c r="A1174">
        <v>13980</v>
      </c>
      <c r="B1174">
        <v>144</v>
      </c>
      <c r="C1174">
        <v>12</v>
      </c>
      <c r="D1174" t="s">
        <v>7541</v>
      </c>
    </row>
    <row r="1175" spans="1:4" x14ac:dyDescent="0.25">
      <c r="A1175">
        <v>13982</v>
      </c>
      <c r="B1175">
        <v>949</v>
      </c>
      <c r="C1175">
        <v>12</v>
      </c>
      <c r="D1175" t="s">
        <v>7542</v>
      </c>
    </row>
    <row r="1176" spans="1:4" x14ac:dyDescent="0.25">
      <c r="A1176">
        <v>13984</v>
      </c>
      <c r="B1176">
        <v>949</v>
      </c>
      <c r="C1176">
        <v>4</v>
      </c>
      <c r="D1176" t="s">
        <v>7543</v>
      </c>
    </row>
    <row r="1177" spans="1:4" x14ac:dyDescent="0.25">
      <c r="A1177">
        <v>13985</v>
      </c>
      <c r="B1177">
        <v>103</v>
      </c>
      <c r="C1177">
        <v>12</v>
      </c>
      <c r="D1177" t="s">
        <v>7544</v>
      </c>
    </row>
    <row r="1178" spans="1:4" x14ac:dyDescent="0.25">
      <c r="A1178">
        <v>13986</v>
      </c>
      <c r="B1178">
        <v>144</v>
      </c>
      <c r="C1178">
        <v>12</v>
      </c>
      <c r="D1178" t="s">
        <v>7545</v>
      </c>
    </row>
    <row r="1179" spans="1:4" x14ac:dyDescent="0.25">
      <c r="A1179">
        <v>13987</v>
      </c>
      <c r="B1179">
        <v>1</v>
      </c>
      <c r="C1179">
        <v>12</v>
      </c>
      <c r="D1179" t="s">
        <v>7546</v>
      </c>
    </row>
    <row r="1180" spans="1:4" x14ac:dyDescent="0.25">
      <c r="A1180">
        <v>13988</v>
      </c>
      <c r="B1180">
        <v>2</v>
      </c>
      <c r="C1180">
        <v>4</v>
      </c>
      <c r="D1180" t="s">
        <v>7547</v>
      </c>
    </row>
    <row r="1181" spans="1:4" x14ac:dyDescent="0.25">
      <c r="A1181">
        <v>13989</v>
      </c>
      <c r="B1181">
        <v>6</v>
      </c>
      <c r="C1181">
        <v>4</v>
      </c>
      <c r="D1181" t="s">
        <v>7548</v>
      </c>
    </row>
    <row r="1182" spans="1:4" x14ac:dyDescent="0.25">
      <c r="A1182">
        <v>13990</v>
      </c>
      <c r="B1182">
        <v>242</v>
      </c>
      <c r="C1182">
        <v>12</v>
      </c>
      <c r="D1182" t="s">
        <v>7549</v>
      </c>
    </row>
    <row r="1183" spans="1:4" x14ac:dyDescent="0.25">
      <c r="A1183">
        <v>13991</v>
      </c>
      <c r="B1183">
        <v>104</v>
      </c>
      <c r="C1183">
        <v>12</v>
      </c>
      <c r="D1183" t="s">
        <v>7550</v>
      </c>
    </row>
    <row r="1184" spans="1:4" x14ac:dyDescent="0.25">
      <c r="A1184">
        <v>13993</v>
      </c>
      <c r="B1184">
        <v>949</v>
      </c>
      <c r="C1184">
        <v>12</v>
      </c>
      <c r="D1184" t="s">
        <v>7551</v>
      </c>
    </row>
    <row r="1185" spans="1:4" x14ac:dyDescent="0.25">
      <c r="A1185">
        <v>13996</v>
      </c>
      <c r="B1185">
        <v>948</v>
      </c>
      <c r="C1185">
        <v>4</v>
      </c>
      <c r="D1185" t="s">
        <v>7552</v>
      </c>
    </row>
    <row r="1186" spans="1:4" x14ac:dyDescent="0.25">
      <c r="A1186">
        <v>13997</v>
      </c>
      <c r="B1186">
        <v>6</v>
      </c>
      <c r="C1186">
        <v>4</v>
      </c>
      <c r="D1186" t="s">
        <v>7553</v>
      </c>
    </row>
    <row r="1187" spans="1:4" x14ac:dyDescent="0.25">
      <c r="A1187">
        <v>13998</v>
      </c>
      <c r="B1187">
        <v>2</v>
      </c>
      <c r="C1187">
        <v>4</v>
      </c>
      <c r="D1187" t="s">
        <v>7554</v>
      </c>
    </row>
    <row r="1188" spans="1:4" x14ac:dyDescent="0.25">
      <c r="A1188">
        <v>13999</v>
      </c>
      <c r="B1188">
        <v>1</v>
      </c>
      <c r="C1188">
        <v>12</v>
      </c>
      <c r="D1188" t="s">
        <v>7555</v>
      </c>
    </row>
    <row r="1189" spans="1:4" x14ac:dyDescent="0.25">
      <c r="A1189">
        <v>14000</v>
      </c>
      <c r="B1189">
        <v>103</v>
      </c>
      <c r="C1189">
        <v>12</v>
      </c>
      <c r="D1189" t="s">
        <v>7556</v>
      </c>
    </row>
    <row r="1190" spans="1:4" x14ac:dyDescent="0.25">
      <c r="A1190">
        <v>14002</v>
      </c>
      <c r="B1190">
        <v>242</v>
      </c>
      <c r="C1190">
        <v>12</v>
      </c>
      <c r="D1190" t="s">
        <v>7557</v>
      </c>
    </row>
    <row r="1191" spans="1:4" x14ac:dyDescent="0.25">
      <c r="A1191">
        <v>14003</v>
      </c>
      <c r="B1191">
        <v>144</v>
      </c>
      <c r="C1191">
        <v>12</v>
      </c>
      <c r="D1191" t="s">
        <v>7558</v>
      </c>
    </row>
    <row r="1192" spans="1:4" x14ac:dyDescent="0.25">
      <c r="A1192">
        <v>14004</v>
      </c>
      <c r="B1192">
        <v>104</v>
      </c>
      <c r="C1192">
        <v>12</v>
      </c>
      <c r="D1192" t="s">
        <v>7559</v>
      </c>
    </row>
    <row r="1193" spans="1:4" x14ac:dyDescent="0.25">
      <c r="A1193">
        <v>14006</v>
      </c>
      <c r="B1193">
        <v>949</v>
      </c>
      <c r="C1193">
        <v>12</v>
      </c>
      <c r="D1193" t="s">
        <v>7560</v>
      </c>
    </row>
    <row r="1194" spans="1:4" x14ac:dyDescent="0.25">
      <c r="A1194">
        <v>14011</v>
      </c>
      <c r="B1194">
        <v>948</v>
      </c>
      <c r="C1194">
        <v>4</v>
      </c>
      <c r="D1194" t="s">
        <v>7561</v>
      </c>
    </row>
    <row r="1195" spans="1:4" x14ac:dyDescent="0.25">
      <c r="A1195">
        <v>14013</v>
      </c>
      <c r="B1195">
        <v>949</v>
      </c>
      <c r="C1195">
        <v>4</v>
      </c>
      <c r="D1195" t="s">
        <v>7562</v>
      </c>
    </row>
    <row r="1196" spans="1:4" x14ac:dyDescent="0.25">
      <c r="A1196">
        <v>14015</v>
      </c>
      <c r="B1196">
        <v>168</v>
      </c>
      <c r="C1196">
        <v>2</v>
      </c>
      <c r="D1196" t="s">
        <v>7563</v>
      </c>
    </row>
    <row r="1197" spans="1:4" x14ac:dyDescent="0.25">
      <c r="A1197">
        <v>14016</v>
      </c>
      <c r="B1197">
        <v>261</v>
      </c>
      <c r="C1197">
        <v>10</v>
      </c>
      <c r="D1197" t="s">
        <v>7564</v>
      </c>
    </row>
    <row r="1198" spans="1:4" x14ac:dyDescent="0.25">
      <c r="A1198">
        <v>14019</v>
      </c>
      <c r="B1198">
        <v>23</v>
      </c>
      <c r="C1198">
        <v>10</v>
      </c>
      <c r="D1198" t="s">
        <v>7565</v>
      </c>
    </row>
    <row r="1199" spans="1:4" x14ac:dyDescent="0.25">
      <c r="A1199">
        <v>14021</v>
      </c>
      <c r="B1199">
        <v>955</v>
      </c>
      <c r="C1199">
        <v>2</v>
      </c>
      <c r="D1199" t="s">
        <v>7566</v>
      </c>
    </row>
    <row r="1200" spans="1:4" x14ac:dyDescent="0.25">
      <c r="A1200">
        <v>14023</v>
      </c>
      <c r="B1200">
        <v>955</v>
      </c>
      <c r="C1200">
        <v>2</v>
      </c>
      <c r="D1200" t="s">
        <v>7567</v>
      </c>
    </row>
    <row r="1201" spans="1:4" x14ac:dyDescent="0.25">
      <c r="A1201">
        <v>14027</v>
      </c>
      <c r="B1201">
        <v>4</v>
      </c>
      <c r="C1201">
        <v>2</v>
      </c>
      <c r="D1201" t="s">
        <v>7568</v>
      </c>
    </row>
    <row r="1202" spans="1:4" x14ac:dyDescent="0.25">
      <c r="A1202">
        <v>14029</v>
      </c>
      <c r="B1202">
        <v>156</v>
      </c>
      <c r="C1202">
        <v>2</v>
      </c>
      <c r="D1202" t="s">
        <v>7569</v>
      </c>
    </row>
    <row r="1203" spans="1:4" x14ac:dyDescent="0.25">
      <c r="A1203">
        <v>14033</v>
      </c>
      <c r="B1203">
        <v>956</v>
      </c>
      <c r="C1203">
        <v>2</v>
      </c>
      <c r="D1203" t="s">
        <v>7570</v>
      </c>
    </row>
    <row r="1204" spans="1:4" x14ac:dyDescent="0.25">
      <c r="A1204">
        <v>14034</v>
      </c>
      <c r="B1204">
        <v>956</v>
      </c>
      <c r="C1204">
        <v>2</v>
      </c>
      <c r="D1204" t="s">
        <v>7571</v>
      </c>
    </row>
    <row r="1205" spans="1:4" x14ac:dyDescent="0.25">
      <c r="A1205">
        <v>14036</v>
      </c>
      <c r="B1205">
        <v>954</v>
      </c>
      <c r="C1205">
        <v>2</v>
      </c>
      <c r="D1205" t="s">
        <v>7572</v>
      </c>
    </row>
    <row r="1206" spans="1:4" x14ac:dyDescent="0.25">
      <c r="A1206">
        <v>14037</v>
      </c>
      <c r="B1206">
        <v>954</v>
      </c>
      <c r="C1206">
        <v>2</v>
      </c>
      <c r="D1206" t="s">
        <v>7573</v>
      </c>
    </row>
    <row r="1207" spans="1:4" x14ac:dyDescent="0.25">
      <c r="A1207">
        <v>14038</v>
      </c>
      <c r="B1207">
        <v>954</v>
      </c>
      <c r="C1207">
        <v>2</v>
      </c>
      <c r="D1207" t="s">
        <v>7574</v>
      </c>
    </row>
    <row r="1208" spans="1:4" x14ac:dyDescent="0.25">
      <c r="A1208">
        <v>14039</v>
      </c>
      <c r="B1208">
        <v>954</v>
      </c>
      <c r="C1208">
        <v>2</v>
      </c>
      <c r="D1208" t="s">
        <v>7575</v>
      </c>
    </row>
    <row r="1209" spans="1:4" x14ac:dyDescent="0.25">
      <c r="A1209">
        <v>14040</v>
      </c>
      <c r="B1209">
        <v>954</v>
      </c>
      <c r="C1209">
        <v>2</v>
      </c>
      <c r="D1209" t="s">
        <v>7576</v>
      </c>
    </row>
    <row r="1210" spans="1:4" x14ac:dyDescent="0.25">
      <c r="A1210">
        <v>14041</v>
      </c>
      <c r="B1210">
        <v>954</v>
      </c>
      <c r="C1210">
        <v>2</v>
      </c>
      <c r="D1210" t="s">
        <v>7577</v>
      </c>
    </row>
    <row r="1211" spans="1:4" x14ac:dyDescent="0.25">
      <c r="A1211">
        <v>14042</v>
      </c>
      <c r="B1211">
        <v>954</v>
      </c>
      <c r="C1211">
        <v>2</v>
      </c>
      <c r="D1211" t="s">
        <v>7578</v>
      </c>
    </row>
    <row r="1212" spans="1:4" x14ac:dyDescent="0.25">
      <c r="A1212">
        <v>14044</v>
      </c>
      <c r="B1212">
        <v>954</v>
      </c>
      <c r="C1212">
        <v>2</v>
      </c>
      <c r="D1212" t="s">
        <v>7579</v>
      </c>
    </row>
    <row r="1213" spans="1:4" x14ac:dyDescent="0.25">
      <c r="A1213">
        <v>14047</v>
      </c>
      <c r="B1213">
        <v>954</v>
      </c>
      <c r="C1213">
        <v>2</v>
      </c>
      <c r="D1213" t="s">
        <v>7580</v>
      </c>
    </row>
    <row r="1214" spans="1:4" x14ac:dyDescent="0.25">
      <c r="A1214">
        <v>14048</v>
      </c>
      <c r="B1214">
        <v>954</v>
      </c>
      <c r="C1214">
        <v>2</v>
      </c>
      <c r="D1214" t="s">
        <v>7581</v>
      </c>
    </row>
    <row r="1215" spans="1:4" x14ac:dyDescent="0.25">
      <c r="A1215">
        <v>14049</v>
      </c>
      <c r="B1215">
        <v>954</v>
      </c>
      <c r="C1215">
        <v>2</v>
      </c>
      <c r="D1215" t="s">
        <v>7582</v>
      </c>
    </row>
    <row r="1216" spans="1:4" x14ac:dyDescent="0.25">
      <c r="A1216">
        <v>14051</v>
      </c>
      <c r="B1216">
        <v>954</v>
      </c>
      <c r="C1216">
        <v>2</v>
      </c>
      <c r="D1216" t="s">
        <v>7583</v>
      </c>
    </row>
    <row r="1217" spans="1:4" x14ac:dyDescent="0.25">
      <c r="A1217">
        <v>14054</v>
      </c>
      <c r="B1217">
        <v>954</v>
      </c>
      <c r="C1217">
        <v>2</v>
      </c>
      <c r="D1217" t="s">
        <v>7584</v>
      </c>
    </row>
    <row r="1218" spans="1:4" x14ac:dyDescent="0.25">
      <c r="A1218">
        <v>14055</v>
      </c>
      <c r="B1218">
        <v>164</v>
      </c>
      <c r="C1218">
        <v>2</v>
      </c>
      <c r="D1218" t="s">
        <v>7585</v>
      </c>
    </row>
    <row r="1219" spans="1:4" x14ac:dyDescent="0.25">
      <c r="A1219">
        <v>14056</v>
      </c>
      <c r="B1219">
        <v>164</v>
      </c>
      <c r="C1219">
        <v>2</v>
      </c>
      <c r="D1219" t="s">
        <v>7586</v>
      </c>
    </row>
    <row r="1220" spans="1:4" x14ac:dyDescent="0.25">
      <c r="A1220">
        <v>14057</v>
      </c>
      <c r="B1220">
        <v>164</v>
      </c>
      <c r="C1220">
        <v>2</v>
      </c>
      <c r="D1220" t="s">
        <v>7587</v>
      </c>
    </row>
    <row r="1221" spans="1:4" x14ac:dyDescent="0.25">
      <c r="A1221">
        <v>14059</v>
      </c>
      <c r="B1221">
        <v>164</v>
      </c>
      <c r="C1221">
        <v>2</v>
      </c>
      <c r="D1221" t="s">
        <v>7588</v>
      </c>
    </row>
    <row r="1222" spans="1:4" x14ac:dyDescent="0.25">
      <c r="A1222">
        <v>14060</v>
      </c>
      <c r="B1222">
        <v>954</v>
      </c>
      <c r="C1222">
        <v>2</v>
      </c>
      <c r="D1222" t="s">
        <v>7589</v>
      </c>
    </row>
    <row r="1223" spans="1:4" x14ac:dyDescent="0.25">
      <c r="A1223">
        <v>14061</v>
      </c>
      <c r="B1223">
        <v>949</v>
      </c>
      <c r="C1223">
        <v>2</v>
      </c>
      <c r="D1223" t="s">
        <v>7590</v>
      </c>
    </row>
    <row r="1224" spans="1:4" x14ac:dyDescent="0.25">
      <c r="A1224">
        <v>14064</v>
      </c>
      <c r="B1224">
        <v>160</v>
      </c>
      <c r="C1224">
        <v>28</v>
      </c>
      <c r="D1224" t="s">
        <v>7591</v>
      </c>
    </row>
    <row r="1225" spans="1:4" x14ac:dyDescent="0.25">
      <c r="A1225">
        <v>14065</v>
      </c>
      <c r="B1225">
        <v>27</v>
      </c>
      <c r="C1225">
        <v>4</v>
      </c>
      <c r="D1225" t="s">
        <v>7592</v>
      </c>
    </row>
    <row r="1226" spans="1:4" x14ac:dyDescent="0.25">
      <c r="A1226">
        <v>14073</v>
      </c>
      <c r="B1226">
        <v>26</v>
      </c>
      <c r="C1226">
        <v>12</v>
      </c>
      <c r="D1226" t="s">
        <v>7593</v>
      </c>
    </row>
    <row r="1227" spans="1:4" x14ac:dyDescent="0.25">
      <c r="A1227">
        <v>14076</v>
      </c>
      <c r="B1227">
        <v>28</v>
      </c>
      <c r="C1227">
        <v>6</v>
      </c>
      <c r="D1227" t="s">
        <v>7594</v>
      </c>
    </row>
    <row r="1228" spans="1:4" x14ac:dyDescent="0.25">
      <c r="A1228">
        <v>14077</v>
      </c>
      <c r="B1228">
        <v>168</v>
      </c>
      <c r="C1228">
        <v>2</v>
      </c>
      <c r="D1228" t="s">
        <v>7595</v>
      </c>
    </row>
    <row r="1229" spans="1:4" x14ac:dyDescent="0.25">
      <c r="A1229">
        <v>14079</v>
      </c>
      <c r="B1229">
        <v>168</v>
      </c>
      <c r="C1229">
        <v>2</v>
      </c>
      <c r="D1229" t="s">
        <v>7596</v>
      </c>
    </row>
    <row r="1230" spans="1:4" x14ac:dyDescent="0.25">
      <c r="A1230">
        <v>14080</v>
      </c>
      <c r="B1230">
        <v>29</v>
      </c>
      <c r="C1230">
        <v>3</v>
      </c>
      <c r="D1230" t="s">
        <v>7597</v>
      </c>
    </row>
    <row r="1231" spans="1:4" x14ac:dyDescent="0.25">
      <c r="A1231">
        <v>14081</v>
      </c>
      <c r="B1231">
        <v>29</v>
      </c>
      <c r="C1231">
        <v>3</v>
      </c>
      <c r="D1231" t="s">
        <v>7598</v>
      </c>
    </row>
    <row r="1232" spans="1:4" x14ac:dyDescent="0.25">
      <c r="A1232">
        <v>14083</v>
      </c>
      <c r="B1232">
        <v>29</v>
      </c>
      <c r="C1232">
        <v>3</v>
      </c>
      <c r="D1232" t="s">
        <v>7599</v>
      </c>
    </row>
    <row r="1233" spans="1:4" x14ac:dyDescent="0.25">
      <c r="A1233">
        <v>14085</v>
      </c>
      <c r="B1233">
        <v>29</v>
      </c>
      <c r="C1233">
        <v>3</v>
      </c>
      <c r="D1233" t="s">
        <v>7600</v>
      </c>
    </row>
    <row r="1234" spans="1:4" x14ac:dyDescent="0.25">
      <c r="A1234">
        <v>14086</v>
      </c>
      <c r="B1234">
        <v>29</v>
      </c>
      <c r="C1234">
        <v>3</v>
      </c>
      <c r="D1234" t="s">
        <v>7601</v>
      </c>
    </row>
    <row r="1235" spans="1:4" x14ac:dyDescent="0.25">
      <c r="A1235">
        <v>14087</v>
      </c>
      <c r="B1235">
        <v>1050</v>
      </c>
      <c r="C1235">
        <v>3</v>
      </c>
      <c r="D1235" t="s">
        <v>7602</v>
      </c>
    </row>
    <row r="1236" spans="1:4" x14ac:dyDescent="0.25">
      <c r="A1236">
        <v>14088</v>
      </c>
      <c r="B1236">
        <v>34</v>
      </c>
      <c r="C1236">
        <v>23</v>
      </c>
      <c r="D1236" t="s">
        <v>7603</v>
      </c>
    </row>
    <row r="1237" spans="1:4" x14ac:dyDescent="0.25">
      <c r="A1237">
        <v>14089</v>
      </c>
      <c r="B1237">
        <v>963</v>
      </c>
      <c r="C1237">
        <v>10</v>
      </c>
      <c r="D1237" t="s">
        <v>7604</v>
      </c>
    </row>
    <row r="1238" spans="1:4" x14ac:dyDescent="0.25">
      <c r="A1238">
        <v>14090</v>
      </c>
      <c r="B1238">
        <v>1015</v>
      </c>
      <c r="C1238">
        <v>10</v>
      </c>
      <c r="D1238" t="s">
        <v>7605</v>
      </c>
    </row>
    <row r="1239" spans="1:4" x14ac:dyDescent="0.25">
      <c r="A1239">
        <v>14091</v>
      </c>
      <c r="B1239">
        <v>958</v>
      </c>
      <c r="C1239">
        <v>13</v>
      </c>
      <c r="D1239" t="s">
        <v>7606</v>
      </c>
    </row>
    <row r="1240" spans="1:4" x14ac:dyDescent="0.25">
      <c r="A1240">
        <v>14092</v>
      </c>
      <c r="B1240">
        <v>35</v>
      </c>
      <c r="C1240">
        <v>4</v>
      </c>
      <c r="D1240" t="s">
        <v>7607</v>
      </c>
    </row>
    <row r="1241" spans="1:4" x14ac:dyDescent="0.25">
      <c r="A1241">
        <v>14093</v>
      </c>
      <c r="B1241">
        <v>36</v>
      </c>
      <c r="C1241">
        <v>4</v>
      </c>
      <c r="D1241" t="s">
        <v>7608</v>
      </c>
    </row>
    <row r="1242" spans="1:4" x14ac:dyDescent="0.25">
      <c r="A1242">
        <v>14094</v>
      </c>
      <c r="B1242">
        <v>323</v>
      </c>
      <c r="C1242">
        <v>4</v>
      </c>
      <c r="D1242" t="s">
        <v>7609</v>
      </c>
    </row>
    <row r="1243" spans="1:4" x14ac:dyDescent="0.25">
      <c r="A1243">
        <v>14095</v>
      </c>
      <c r="B1243">
        <v>954</v>
      </c>
      <c r="C1243">
        <v>2</v>
      </c>
      <c r="D1243" t="s">
        <v>7610</v>
      </c>
    </row>
    <row r="1244" spans="1:4" x14ac:dyDescent="0.25">
      <c r="A1244">
        <v>14096</v>
      </c>
      <c r="B1244">
        <v>956</v>
      </c>
      <c r="C1244">
        <v>2</v>
      </c>
      <c r="D1244" t="s">
        <v>7611</v>
      </c>
    </row>
    <row r="1245" spans="1:4" x14ac:dyDescent="0.25">
      <c r="A1245">
        <v>14098</v>
      </c>
      <c r="B1245">
        <v>954</v>
      </c>
      <c r="C1245">
        <v>2</v>
      </c>
      <c r="D1245" t="s">
        <v>7612</v>
      </c>
    </row>
    <row r="1246" spans="1:4" x14ac:dyDescent="0.25">
      <c r="A1246">
        <v>14100</v>
      </c>
      <c r="B1246">
        <v>954</v>
      </c>
      <c r="C1246">
        <v>2</v>
      </c>
      <c r="D1246" t="s">
        <v>7613</v>
      </c>
    </row>
    <row r="1247" spans="1:4" x14ac:dyDescent="0.25">
      <c r="A1247">
        <v>14101</v>
      </c>
      <c r="B1247">
        <v>4</v>
      </c>
      <c r="C1247">
        <v>2</v>
      </c>
      <c r="D1247" t="s">
        <v>7614</v>
      </c>
    </row>
    <row r="1248" spans="1:4" x14ac:dyDescent="0.25">
      <c r="A1248">
        <v>14102</v>
      </c>
      <c r="B1248">
        <v>4</v>
      </c>
      <c r="C1248">
        <v>2</v>
      </c>
      <c r="D1248" t="s">
        <v>7615</v>
      </c>
    </row>
    <row r="1249" spans="1:4" x14ac:dyDescent="0.25">
      <c r="A1249">
        <v>14103</v>
      </c>
      <c r="B1249">
        <v>4</v>
      </c>
      <c r="C1249">
        <v>2</v>
      </c>
      <c r="D1249" t="s">
        <v>7616</v>
      </c>
    </row>
    <row r="1250" spans="1:4" x14ac:dyDescent="0.25">
      <c r="A1250">
        <v>14104</v>
      </c>
      <c r="B1250">
        <v>4</v>
      </c>
      <c r="C1250">
        <v>2</v>
      </c>
      <c r="D1250" t="s">
        <v>7617</v>
      </c>
    </row>
    <row r="1251" spans="1:4" x14ac:dyDescent="0.25">
      <c r="A1251">
        <v>14105</v>
      </c>
      <c r="B1251">
        <v>4</v>
      </c>
      <c r="C1251">
        <v>2</v>
      </c>
      <c r="D1251" t="s">
        <v>7618</v>
      </c>
    </row>
    <row r="1252" spans="1:4" x14ac:dyDescent="0.25">
      <c r="A1252">
        <v>14106</v>
      </c>
      <c r="B1252">
        <v>4</v>
      </c>
      <c r="C1252">
        <v>2</v>
      </c>
      <c r="D1252" t="s">
        <v>7619</v>
      </c>
    </row>
    <row r="1253" spans="1:4" x14ac:dyDescent="0.25">
      <c r="A1253">
        <v>14107</v>
      </c>
      <c r="B1253">
        <v>4</v>
      </c>
      <c r="C1253">
        <v>2</v>
      </c>
      <c r="D1253" t="s">
        <v>7620</v>
      </c>
    </row>
    <row r="1254" spans="1:4" x14ac:dyDescent="0.25">
      <c r="A1254">
        <v>14109</v>
      </c>
      <c r="B1254">
        <v>957</v>
      </c>
      <c r="C1254">
        <v>14</v>
      </c>
      <c r="D1254" t="s">
        <v>7621</v>
      </c>
    </row>
    <row r="1255" spans="1:4" x14ac:dyDescent="0.25">
      <c r="A1255">
        <v>14115</v>
      </c>
      <c r="B1255">
        <v>949</v>
      </c>
      <c r="C1255">
        <v>2</v>
      </c>
      <c r="D1255" t="s">
        <v>7622</v>
      </c>
    </row>
    <row r="1256" spans="1:4" x14ac:dyDescent="0.25">
      <c r="A1256">
        <v>14118</v>
      </c>
      <c r="B1256">
        <v>997</v>
      </c>
      <c r="C1256">
        <v>12</v>
      </c>
      <c r="D1256" t="s">
        <v>7623</v>
      </c>
    </row>
    <row r="1257" spans="1:4" x14ac:dyDescent="0.25">
      <c r="A1257">
        <v>14119</v>
      </c>
      <c r="B1257">
        <v>998</v>
      </c>
      <c r="C1257">
        <v>23</v>
      </c>
      <c r="D1257" t="s">
        <v>7624</v>
      </c>
    </row>
    <row r="1258" spans="1:4" x14ac:dyDescent="0.25">
      <c r="A1258">
        <v>14120</v>
      </c>
      <c r="B1258">
        <v>999</v>
      </c>
      <c r="C1258">
        <v>12</v>
      </c>
      <c r="D1258" t="s">
        <v>7625</v>
      </c>
    </row>
    <row r="1259" spans="1:4" x14ac:dyDescent="0.25">
      <c r="A1259">
        <v>14121</v>
      </c>
      <c r="B1259">
        <v>956</v>
      </c>
      <c r="C1259">
        <v>2</v>
      </c>
      <c r="D1259" t="s">
        <v>7626</v>
      </c>
    </row>
    <row r="1260" spans="1:4" x14ac:dyDescent="0.25">
      <c r="A1260">
        <v>14122</v>
      </c>
      <c r="B1260">
        <v>949</v>
      </c>
      <c r="C1260">
        <v>2</v>
      </c>
      <c r="D1260" t="s">
        <v>7627</v>
      </c>
    </row>
    <row r="1261" spans="1:4" x14ac:dyDescent="0.25">
      <c r="A1261">
        <v>14123</v>
      </c>
      <c r="B1261">
        <v>949</v>
      </c>
      <c r="C1261">
        <v>2</v>
      </c>
      <c r="D1261" t="s">
        <v>7628</v>
      </c>
    </row>
    <row r="1262" spans="1:4" x14ac:dyDescent="0.25">
      <c r="A1262">
        <v>14124</v>
      </c>
      <c r="B1262">
        <v>164</v>
      </c>
      <c r="C1262">
        <v>2</v>
      </c>
      <c r="D1262" t="s">
        <v>7629</v>
      </c>
    </row>
    <row r="1263" spans="1:4" x14ac:dyDescent="0.25">
      <c r="A1263">
        <v>14131</v>
      </c>
      <c r="B1263">
        <v>371</v>
      </c>
      <c r="C1263">
        <v>12</v>
      </c>
      <c r="D1263" t="s">
        <v>7630</v>
      </c>
    </row>
    <row r="1264" spans="1:4" x14ac:dyDescent="0.25">
      <c r="A1264">
        <v>14139</v>
      </c>
      <c r="B1264">
        <v>256</v>
      </c>
      <c r="C1264">
        <v>10</v>
      </c>
      <c r="D1264" t="s">
        <v>7631</v>
      </c>
    </row>
    <row r="1265" spans="1:4" x14ac:dyDescent="0.25">
      <c r="A1265">
        <v>14147</v>
      </c>
      <c r="B1265">
        <v>256</v>
      </c>
      <c r="C1265">
        <v>10</v>
      </c>
      <c r="D1265" t="s">
        <v>7632</v>
      </c>
    </row>
    <row r="1266" spans="1:4" x14ac:dyDescent="0.25">
      <c r="A1266">
        <v>14148</v>
      </c>
      <c r="B1266">
        <v>256</v>
      </c>
      <c r="C1266">
        <v>10</v>
      </c>
      <c r="D1266" t="s">
        <v>7633</v>
      </c>
    </row>
    <row r="1267" spans="1:4" x14ac:dyDescent="0.25">
      <c r="A1267">
        <v>14149</v>
      </c>
      <c r="B1267">
        <v>19</v>
      </c>
      <c r="C1267">
        <v>26</v>
      </c>
      <c r="D1267" t="s">
        <v>7634</v>
      </c>
    </row>
    <row r="1268" spans="1:4" x14ac:dyDescent="0.25">
      <c r="A1268">
        <v>14150</v>
      </c>
      <c r="B1268">
        <v>104</v>
      </c>
      <c r="C1268">
        <v>12</v>
      </c>
      <c r="D1268" t="s">
        <v>7635</v>
      </c>
    </row>
    <row r="1269" spans="1:4" x14ac:dyDescent="0.25">
      <c r="A1269">
        <v>14155</v>
      </c>
      <c r="B1269">
        <v>954</v>
      </c>
      <c r="C1269">
        <v>2</v>
      </c>
      <c r="D1269" t="s">
        <v>7636</v>
      </c>
    </row>
    <row r="1270" spans="1:4" x14ac:dyDescent="0.25">
      <c r="A1270">
        <v>14157</v>
      </c>
      <c r="B1270">
        <v>1046</v>
      </c>
      <c r="C1270">
        <v>6</v>
      </c>
      <c r="D1270" t="s">
        <v>7637</v>
      </c>
    </row>
    <row r="1271" spans="1:4" x14ac:dyDescent="0.25">
      <c r="A1271">
        <v>14158</v>
      </c>
      <c r="B1271">
        <v>961</v>
      </c>
      <c r="C1271">
        <v>2</v>
      </c>
      <c r="D1271" t="s">
        <v>7638</v>
      </c>
    </row>
    <row r="1272" spans="1:4" x14ac:dyDescent="0.25">
      <c r="A1272">
        <v>14161</v>
      </c>
      <c r="B1272">
        <v>168</v>
      </c>
      <c r="C1272">
        <v>2</v>
      </c>
      <c r="D1272" t="s">
        <v>7639</v>
      </c>
    </row>
    <row r="1273" spans="1:4" x14ac:dyDescent="0.25">
      <c r="A1273">
        <v>14162</v>
      </c>
      <c r="B1273">
        <v>168</v>
      </c>
      <c r="C1273">
        <v>2</v>
      </c>
      <c r="D1273" t="s">
        <v>7640</v>
      </c>
    </row>
    <row r="1274" spans="1:4" x14ac:dyDescent="0.25">
      <c r="A1274">
        <v>14164</v>
      </c>
      <c r="B1274">
        <v>168</v>
      </c>
      <c r="C1274">
        <v>2</v>
      </c>
      <c r="D1274" t="s">
        <v>7641</v>
      </c>
    </row>
    <row r="1275" spans="1:4" x14ac:dyDescent="0.25">
      <c r="A1275">
        <v>14165</v>
      </c>
      <c r="B1275">
        <v>93</v>
      </c>
      <c r="C1275">
        <v>26</v>
      </c>
      <c r="D1275" t="s">
        <v>7642</v>
      </c>
    </row>
    <row r="1276" spans="1:4" x14ac:dyDescent="0.25">
      <c r="A1276">
        <v>14166</v>
      </c>
      <c r="B1276">
        <v>951</v>
      </c>
      <c r="C1276">
        <v>26</v>
      </c>
      <c r="D1276" t="s">
        <v>7643</v>
      </c>
    </row>
    <row r="1277" spans="1:4" x14ac:dyDescent="0.25">
      <c r="A1277">
        <v>14167</v>
      </c>
      <c r="B1277">
        <v>951</v>
      </c>
      <c r="C1277">
        <v>26</v>
      </c>
      <c r="D1277" t="s">
        <v>7644</v>
      </c>
    </row>
    <row r="1278" spans="1:4" x14ac:dyDescent="0.25">
      <c r="A1278">
        <v>14168</v>
      </c>
      <c r="B1278">
        <v>951</v>
      </c>
      <c r="C1278">
        <v>26</v>
      </c>
      <c r="D1278" t="s">
        <v>7645</v>
      </c>
    </row>
    <row r="1279" spans="1:4" x14ac:dyDescent="0.25">
      <c r="A1279">
        <v>14170</v>
      </c>
      <c r="B1279">
        <v>29</v>
      </c>
      <c r="C1279">
        <v>4</v>
      </c>
      <c r="D1279" t="s">
        <v>7646</v>
      </c>
    </row>
    <row r="1280" spans="1:4" x14ac:dyDescent="0.25">
      <c r="A1280">
        <v>14171</v>
      </c>
      <c r="B1280">
        <v>148</v>
      </c>
      <c r="C1280">
        <v>4</v>
      </c>
      <c r="D1280" t="s">
        <v>7647</v>
      </c>
    </row>
    <row r="1281" spans="1:4" x14ac:dyDescent="0.25">
      <c r="A1281">
        <v>14178</v>
      </c>
      <c r="B1281">
        <v>173</v>
      </c>
      <c r="C1281">
        <v>14</v>
      </c>
      <c r="D1281" t="s">
        <v>7648</v>
      </c>
    </row>
    <row r="1282" spans="1:4" x14ac:dyDescent="0.25">
      <c r="A1282">
        <v>14200</v>
      </c>
      <c r="B1282">
        <v>1070</v>
      </c>
      <c r="C1282">
        <v>12</v>
      </c>
      <c r="D1282" t="s">
        <v>7649</v>
      </c>
    </row>
    <row r="1283" spans="1:4" x14ac:dyDescent="0.25">
      <c r="A1283">
        <v>14201</v>
      </c>
      <c r="B1283">
        <v>1071</v>
      </c>
      <c r="C1283">
        <v>12</v>
      </c>
      <c r="D1283" t="s">
        <v>7650</v>
      </c>
    </row>
    <row r="1284" spans="1:4" x14ac:dyDescent="0.25">
      <c r="A1284">
        <v>14202</v>
      </c>
      <c r="B1284">
        <v>1072</v>
      </c>
      <c r="C1284">
        <v>10</v>
      </c>
      <c r="D1284" t="s">
        <v>7651</v>
      </c>
    </row>
  </sheetData>
  <sheetProtection algorithmName="SHA-512" hashValue="TshrzQbFflixC0dvJgBslFia+Qxu/N+eGarIp13s7W06IVA/qpdWFCAP+VvmQHQII6ST6LFE1wgbtECZree4+g==" saltValue="9zVli6wXWRfPmmIyDuRG7w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Formulário</vt:lpstr>
      <vt:lpstr>Plan1</vt:lpstr>
      <vt:lpstr>Orçamento 2015</vt:lpstr>
      <vt:lpstr>Plan2</vt:lpstr>
      <vt:lpstr>Subelementos_Nomes</vt:lpstr>
      <vt:lpstr>Orçamento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bsinzato</dc:creator>
  <cp:lastModifiedBy>Boby Zeniti Sinzato</cp:lastModifiedBy>
  <cp:lastPrinted>2015-04-14T18:28:35Z</cp:lastPrinted>
  <dcterms:created xsi:type="dcterms:W3CDTF">2011-05-05T17:55:42Z</dcterms:created>
  <dcterms:modified xsi:type="dcterms:W3CDTF">2018-02-20T19:43:55Z</dcterms:modified>
</cp:coreProperties>
</file>